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ferguson/Dropbox/Data Bootcamp/UCSD-VIRT-DATA-PT-11-2021-U-B/module_01_excel/challenge_assignment/Resources/"/>
    </mc:Choice>
  </mc:AlternateContent>
  <xr:revisionPtr revIDLastSave="0" documentId="13_ncr:1_{84A3071A-FDC3-2D4A-83FA-9254C3B53031}" xr6:coauthVersionLast="47" xr6:coauthVersionMax="47" xr10:uidLastSave="{00000000-0000-0000-0000-000000000000}"/>
  <bookViews>
    <workbookView xWindow="24560" yWindow="760" windowWidth="29940" windowHeight="19040" activeTab="5" xr2:uid="{00000000-000D-0000-FFFF-FFFF00000000}"/>
  </bookViews>
  <sheets>
    <sheet name="Kickstarter" sheetId="1" r:id="rId1"/>
    <sheet name="Category Statistics" sheetId="2" r:id="rId2"/>
    <sheet name="Edinburgh Research" sheetId="6" r:id="rId3"/>
    <sheet name="SubCategory Statistics" sheetId="3" r:id="rId4"/>
    <sheet name="Theater Outcomes By Launch Date" sheetId="5" r:id="rId5"/>
    <sheet name="Outcomes Based On Goals" sheetId="7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949" i="1"/>
  <c r="T950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745" i="1"/>
  <c r="T2746" i="1"/>
  <c r="T2747" i="1"/>
  <c r="T2748" i="1"/>
  <c r="T2749" i="1"/>
  <c r="T2750" i="1"/>
  <c r="T2751" i="1"/>
  <c r="T2752" i="1"/>
  <c r="T2753" i="1"/>
  <c r="T2754" i="1"/>
  <c r="T2755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869" i="1"/>
  <c r="T870" i="1"/>
  <c r="T871" i="1"/>
  <c r="T872" i="1"/>
  <c r="T873" i="1"/>
  <c r="T874" i="1"/>
  <c r="T875" i="1"/>
  <c r="T876" i="1"/>
  <c r="T877" i="1"/>
  <c r="T878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949" i="1"/>
  <c r="S950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745" i="1"/>
  <c r="S2746" i="1"/>
  <c r="S2747" i="1"/>
  <c r="S2748" i="1"/>
  <c r="S2749" i="1"/>
  <c r="S2750" i="1"/>
  <c r="S2751" i="1"/>
  <c r="S2752" i="1"/>
  <c r="S2753" i="1"/>
  <c r="S2754" i="1"/>
  <c r="S2755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869" i="1"/>
  <c r="S870" i="1"/>
  <c r="S871" i="1"/>
  <c r="S872" i="1"/>
  <c r="S873" i="1"/>
  <c r="S874" i="1"/>
  <c r="S875" i="1"/>
  <c r="S876" i="1"/>
  <c r="S877" i="1"/>
  <c r="S878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949" i="1"/>
  <c r="P950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745" i="1"/>
  <c r="P2746" i="1"/>
  <c r="P2747" i="1"/>
  <c r="P2748" i="1"/>
  <c r="P2749" i="1"/>
  <c r="P2750" i="1"/>
  <c r="P2751" i="1"/>
  <c r="P2752" i="1"/>
  <c r="P2753" i="1"/>
  <c r="P2754" i="1"/>
  <c r="P2755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869" i="1"/>
  <c r="P870" i="1"/>
  <c r="P871" i="1"/>
  <c r="P872" i="1"/>
  <c r="P873" i="1"/>
  <c r="P874" i="1"/>
  <c r="P875" i="1"/>
  <c r="P876" i="1"/>
  <c r="P877" i="1"/>
  <c r="P878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2912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3940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431" i="1"/>
  <c r="O2064" i="1"/>
  <c r="O334" i="1"/>
  <c r="O3036" i="1"/>
  <c r="O1963" i="1"/>
  <c r="O2626" i="1"/>
  <c r="O2004" i="1"/>
  <c r="O2607" i="1"/>
  <c r="O441" i="1"/>
  <c r="O2611" i="1"/>
  <c r="O1953" i="1"/>
  <c r="O655" i="1"/>
  <c r="O2247" i="1"/>
  <c r="O2728" i="1"/>
  <c r="O2338" i="1"/>
  <c r="O2049" i="1"/>
  <c r="O3840" i="1"/>
  <c r="O1960" i="1"/>
  <c r="O3559" i="1"/>
  <c r="O261" i="1"/>
  <c r="O50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44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554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231" i="1"/>
  <c r="O333" i="1"/>
  <c r="O2342" i="1"/>
  <c r="O2648" i="1"/>
  <c r="O894" i="1"/>
  <c r="O286" i="1"/>
  <c r="O2705" i="1"/>
  <c r="O243" i="1"/>
  <c r="O870" i="1"/>
  <c r="O357" i="1"/>
  <c r="O280" i="1"/>
  <c r="O2445" i="1"/>
  <c r="O1317" i="1"/>
  <c r="O39" i="1"/>
  <c r="O1196" i="1"/>
  <c r="O3650" i="1"/>
  <c r="O2047" i="1"/>
  <c r="O48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435" i="1"/>
  <c r="O2991" i="1"/>
  <c r="O2456" i="1"/>
  <c r="O3239" i="1"/>
  <c r="O520" i="1"/>
  <c r="O3217" i="1"/>
  <c r="O2192" i="1"/>
  <c r="O1474" i="1"/>
  <c r="O2180" i="1"/>
  <c r="O346" i="1"/>
  <c r="O1371" i="1"/>
  <c r="O1955" i="1"/>
  <c r="O453" i="1"/>
  <c r="O2040" i="1"/>
  <c r="O2905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590" i="1"/>
  <c r="O3427" i="1"/>
  <c r="O45" i="1"/>
  <c r="O1520" i="1"/>
  <c r="O50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501" i="1"/>
  <c r="O2081" i="1"/>
  <c r="O2270" i="1"/>
  <c r="O352" i="1"/>
  <c r="O2618" i="1"/>
  <c r="O34" i="1"/>
  <c r="O2186" i="1"/>
  <c r="O1477" i="1"/>
  <c r="O3016" i="1"/>
  <c r="O2204" i="1"/>
  <c r="O2709" i="1"/>
  <c r="O256" i="1"/>
  <c r="O3952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32" i="1"/>
  <c r="O2070" i="1"/>
  <c r="O2080" i="1"/>
  <c r="O1659" i="1"/>
  <c r="O383" i="1"/>
  <c r="O359" i="1"/>
  <c r="O1221" i="1"/>
  <c r="O2926" i="1"/>
  <c r="O2495" i="1"/>
  <c r="O482" i="1"/>
  <c r="O245" i="1"/>
  <c r="O1260" i="1"/>
  <c r="O2337" i="1"/>
  <c r="O2330" i="1"/>
  <c r="O302" i="1"/>
  <c r="O3252" i="1"/>
  <c r="O361" i="1"/>
  <c r="O317" i="1"/>
  <c r="O573" i="1"/>
  <c r="O653" i="1"/>
  <c r="O2986" i="1"/>
  <c r="O2234" i="1"/>
  <c r="O1339" i="1"/>
  <c r="O4111" i="1"/>
  <c r="O2254" i="1"/>
  <c r="O309" i="1"/>
  <c r="O3261" i="1"/>
  <c r="O1277" i="1"/>
  <c r="O2226" i="1"/>
  <c r="O1519" i="1"/>
  <c r="O1534" i="1"/>
  <c r="O1965" i="1"/>
  <c r="O42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749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2901" i="1"/>
  <c r="O401" i="1"/>
  <c r="O2664" i="1"/>
  <c r="O322" i="1"/>
  <c r="O1021" i="1"/>
  <c r="O1912" i="1"/>
  <c r="O698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699" i="1"/>
  <c r="O474" i="1"/>
  <c r="O1514" i="1"/>
  <c r="O2228" i="1"/>
  <c r="O422" i="1"/>
  <c r="O481" i="1"/>
  <c r="O2249" i="1"/>
  <c r="O1964" i="1"/>
  <c r="O47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51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47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440" i="1"/>
  <c r="O1295" i="1"/>
  <c r="O3340" i="1"/>
  <c r="O1856" i="1"/>
  <c r="O3269" i="1"/>
  <c r="O59" i="1"/>
  <c r="O198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430" i="1"/>
  <c r="O1609" i="1"/>
  <c r="O3165" i="1"/>
  <c r="O792" i="1"/>
  <c r="O1336" i="1"/>
  <c r="O678" i="1"/>
  <c r="O2734" i="1"/>
  <c r="O320" i="1"/>
  <c r="O53" i="1"/>
  <c r="O2023" i="1"/>
  <c r="O1270" i="1"/>
  <c r="O491" i="1"/>
  <c r="O1281" i="1"/>
  <c r="O1978" i="1"/>
  <c r="O1907" i="1"/>
  <c r="O379" i="1"/>
  <c r="O2231" i="1"/>
  <c r="O16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239" i="1"/>
  <c r="O3007" i="1"/>
  <c r="O3244" i="1"/>
  <c r="O310" i="1"/>
  <c r="O2724" i="1"/>
  <c r="O3264" i="1"/>
  <c r="O827" i="1"/>
  <c r="O1706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3953" i="1"/>
  <c r="O1917" i="1"/>
  <c r="O3483" i="1"/>
  <c r="O233" i="1"/>
  <c r="O1836" i="1"/>
  <c r="O657" i="1"/>
  <c r="O3318" i="1"/>
  <c r="O2014" i="1"/>
  <c r="O2230" i="1"/>
  <c r="O1030" i="1"/>
  <c r="O521" i="1"/>
  <c r="O354" i="1"/>
  <c r="O1627" i="1"/>
  <c r="O54" i="1"/>
  <c r="O2125" i="1"/>
  <c r="O2009" i="1"/>
  <c r="O2333" i="1"/>
  <c r="O2453" i="1"/>
  <c r="O3714" i="1"/>
  <c r="O2637" i="1"/>
  <c r="O1272" i="1"/>
  <c r="O1319" i="1"/>
  <c r="O3391" i="1"/>
  <c r="O918" i="1"/>
  <c r="O2253" i="1"/>
  <c r="O1399" i="1"/>
  <c r="O2105" i="1"/>
  <c r="O2968" i="1"/>
  <c r="O1401" i="1"/>
  <c r="O738" i="1"/>
  <c r="O3211" i="1"/>
  <c r="O2257" i="1"/>
  <c r="O251" i="1"/>
  <c r="O1948" i="1"/>
  <c r="O402" i="1"/>
  <c r="O907" i="1"/>
  <c r="O1224" i="1"/>
  <c r="O1031" i="1"/>
  <c r="O1381" i="1"/>
  <c r="O3248" i="1"/>
  <c r="O71" i="1"/>
  <c r="O57" i="1"/>
  <c r="O1941" i="1"/>
  <c r="O2795" i="1"/>
  <c r="O3622" i="1"/>
  <c r="O2748" i="1"/>
  <c r="O2723" i="1"/>
  <c r="O1646" i="1"/>
  <c r="O1992" i="1"/>
  <c r="O2202" i="1"/>
  <c r="O234" i="1"/>
  <c r="O397" i="1"/>
  <c r="O2266" i="1"/>
  <c r="O2451" i="1"/>
  <c r="O1167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2678" i="1"/>
  <c r="O2738" i="1"/>
  <c r="O3243" i="1"/>
  <c r="O307" i="1"/>
  <c r="O1470" i="1"/>
  <c r="O1191" i="1"/>
  <c r="O1268" i="1"/>
  <c r="O2830" i="1"/>
  <c r="O3435" i="1"/>
  <c r="O741" i="1"/>
  <c r="O1368" i="1"/>
  <c r="O1920" i="1"/>
  <c r="O1997" i="1"/>
  <c r="O1749" i="1"/>
  <c r="O3157" i="1"/>
  <c r="O2134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450" i="1"/>
  <c r="O1387" i="1"/>
  <c r="O241" i="1"/>
  <c r="O3955" i="1"/>
  <c r="O2185" i="1"/>
  <c r="O2315" i="1"/>
  <c r="O2993" i="1"/>
  <c r="O48" i="1"/>
  <c r="O2975" i="1"/>
  <c r="O1938" i="1"/>
  <c r="O337" i="1"/>
  <c r="O1686" i="1"/>
  <c r="O2441" i="1"/>
  <c r="O3018" i="1"/>
  <c r="O1655" i="1"/>
  <c r="O3304" i="1"/>
  <c r="O2265" i="1"/>
  <c r="O2447" i="1"/>
  <c r="O326" i="1"/>
  <c r="O1015" i="1"/>
  <c r="O3008" i="1"/>
  <c r="O3632" i="1"/>
  <c r="O58" i="1"/>
  <c r="O2462" i="1"/>
  <c r="O257" i="1"/>
  <c r="O3778" i="1"/>
  <c r="O1045" i="1"/>
  <c r="O38" i="1"/>
  <c r="O8" i="1"/>
  <c r="O892" i="1"/>
  <c r="O1530" i="1"/>
  <c r="O796" i="1"/>
  <c r="O3030" i="1"/>
  <c r="O2448" i="1"/>
  <c r="O808" i="1"/>
  <c r="O1384" i="1"/>
  <c r="O3341" i="1"/>
  <c r="O3050" i="1"/>
  <c r="O4081" i="1"/>
  <c r="O1944" i="1"/>
  <c r="O2235" i="1"/>
  <c r="O2535" i="1"/>
  <c r="O1762" i="1"/>
  <c r="O3198" i="1"/>
  <c r="O3171" i="1"/>
  <c r="O2941" i="1"/>
  <c r="O3245" i="1"/>
  <c r="O2799" i="1"/>
  <c r="O1664" i="1"/>
  <c r="O1670" i="1"/>
  <c r="O3588" i="1"/>
  <c r="O2002" i="1"/>
  <c r="O772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542" i="1"/>
  <c r="O66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935" i="1"/>
  <c r="O3268" i="1"/>
  <c r="O306" i="1"/>
  <c r="O1332" i="1"/>
  <c r="O3365" i="1"/>
  <c r="O376" i="1"/>
  <c r="O2890" i="1"/>
  <c r="O2731" i="1"/>
  <c r="O3536" i="1"/>
  <c r="O2263" i="1"/>
  <c r="O1307" i="1"/>
  <c r="O793" i="1"/>
  <c r="O2463" i="1"/>
  <c r="O4076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079" i="1"/>
  <c r="O67" i="1"/>
  <c r="O1658" i="1"/>
  <c r="O1367" i="1"/>
  <c r="O2250" i="1"/>
  <c r="O987" i="1"/>
  <c r="O1373" i="1"/>
  <c r="O2042" i="1"/>
  <c r="O1882" i="1"/>
  <c r="O63" i="1"/>
  <c r="O2087" i="1"/>
  <c r="O2740" i="1"/>
  <c r="O726" i="1"/>
  <c r="O3260" i="1"/>
  <c r="O555" i="1"/>
  <c r="O2115" i="1"/>
  <c r="O2737" i="1"/>
  <c r="O2726" i="1"/>
  <c r="O2296" i="1"/>
  <c r="O2714" i="1"/>
  <c r="O3614" i="1"/>
  <c r="O1348" i="1"/>
  <c r="O836" i="1"/>
  <c r="O1540" i="1"/>
  <c r="O899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4109" i="1"/>
  <c r="O494" i="1"/>
  <c r="O91" i="1"/>
  <c r="O2214" i="1"/>
  <c r="O1377" i="1"/>
  <c r="O1032" i="1"/>
  <c r="O2419" i="1"/>
  <c r="O1994" i="1"/>
  <c r="O1390" i="1"/>
  <c r="O249" i="1"/>
  <c r="O1679" i="1"/>
  <c r="O4038" i="1"/>
  <c r="O890" i="1"/>
  <c r="O2303" i="1"/>
  <c r="O466" i="1"/>
  <c r="O3788" i="1"/>
  <c r="O325" i="1"/>
  <c r="O1215" i="1"/>
  <c r="O937" i="1"/>
  <c r="O283" i="1"/>
  <c r="O3281" i="1"/>
  <c r="O509" i="1"/>
  <c r="O2549" i="1"/>
  <c r="O1011" i="1"/>
  <c r="O2552" i="1"/>
  <c r="O4067" i="1"/>
  <c r="O2721" i="1"/>
  <c r="O1746" i="1"/>
  <c r="O476" i="1"/>
  <c r="O1899" i="1"/>
  <c r="O3312" i="1"/>
  <c r="O1036" i="1"/>
  <c r="O2532" i="1"/>
  <c r="O341" i="1"/>
  <c r="O1398" i="1"/>
  <c r="O2311" i="1"/>
  <c r="O88" i="1"/>
  <c r="O2631" i="1"/>
  <c r="O566" i="1"/>
  <c r="O1568" i="1"/>
  <c r="O2286" i="1"/>
  <c r="O1211" i="1"/>
  <c r="O2972" i="1"/>
  <c r="O390" i="1"/>
  <c r="O998" i="1"/>
  <c r="O2178" i="1"/>
  <c r="O733" i="1"/>
  <c r="O2809" i="1"/>
  <c r="O930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1717" i="1"/>
  <c r="O1320" i="1"/>
  <c r="O739" i="1"/>
  <c r="O443" i="1"/>
  <c r="O2550" i="1"/>
  <c r="O1253" i="1"/>
  <c r="O835" i="1"/>
  <c r="O3344" i="1"/>
  <c r="O410" i="1"/>
  <c r="O3283" i="1"/>
  <c r="O804" i="1"/>
  <c r="O2094" i="1"/>
  <c r="O1257" i="1"/>
  <c r="O363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2131" i="1"/>
  <c r="O2655" i="1"/>
  <c r="O3072" i="1"/>
  <c r="O1034" i="1"/>
  <c r="O917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2858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3082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2001" i="1"/>
  <c r="O729" i="1"/>
  <c r="O1612" i="1"/>
  <c r="O2322" i="1"/>
  <c r="O769" i="1"/>
  <c r="O3279" i="1"/>
  <c r="O1919" i="1"/>
  <c r="O2280" i="1"/>
  <c r="O113" i="1"/>
  <c r="O3775" i="1"/>
  <c r="O2289" i="1"/>
  <c r="O2063" i="1"/>
  <c r="O2000" i="1"/>
  <c r="O275" i="1"/>
  <c r="O49" i="1"/>
  <c r="O2587" i="1"/>
  <c r="O3354" i="1"/>
  <c r="O3336" i="1"/>
  <c r="O35" i="1"/>
  <c r="O2182" i="1"/>
  <c r="O3485" i="1"/>
  <c r="O1383" i="1"/>
  <c r="O3497" i="1"/>
  <c r="O2175" i="1"/>
  <c r="O1761" i="1"/>
  <c r="O939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544" i="1"/>
  <c r="O3762" i="1"/>
  <c r="O3214" i="1"/>
  <c r="O838" i="1"/>
  <c r="O2534" i="1"/>
  <c r="O2546" i="1"/>
  <c r="O3723" i="1"/>
  <c r="O2966" i="1"/>
  <c r="O108" i="1"/>
  <c r="O3571" i="1"/>
  <c r="O3337" i="1"/>
  <c r="O3689" i="1"/>
  <c r="O229" i="1"/>
  <c r="O3592" i="1"/>
  <c r="O801" i="1"/>
  <c r="O2476" i="1"/>
  <c r="O102" i="1"/>
  <c r="O296" i="1"/>
  <c r="O2524" i="1"/>
  <c r="O3765" i="1"/>
  <c r="O3830" i="1"/>
  <c r="O1037" i="1"/>
  <c r="O1337" i="1"/>
  <c r="O2904" i="1"/>
  <c r="O3783" i="1"/>
  <c r="O1326" i="1"/>
  <c r="O4072" i="1"/>
  <c r="O3475" i="1"/>
  <c r="O2213" i="1"/>
  <c r="O4075" i="1"/>
  <c r="O2278" i="1"/>
  <c r="O1922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516" i="1"/>
  <c r="O2695" i="1"/>
  <c r="O1638" i="1"/>
  <c r="O3488" i="1"/>
  <c r="O62" i="1"/>
  <c r="O64" i="1"/>
  <c r="O2455" i="1"/>
  <c r="O2857" i="1"/>
  <c r="O941" i="1"/>
  <c r="O444" i="1"/>
  <c r="O3186" i="1"/>
  <c r="O3725" i="1"/>
  <c r="O3829" i="1"/>
  <c r="O3162" i="1"/>
  <c r="O3346" i="1"/>
  <c r="O68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3919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063" i="1"/>
  <c r="O1669" i="1"/>
  <c r="O2667" i="1"/>
  <c r="O2060" i="1"/>
  <c r="O3770" i="1"/>
  <c r="O2915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993" i="1"/>
  <c r="O861" i="1"/>
  <c r="O1667" i="1"/>
  <c r="O2486" i="1"/>
  <c r="O3684" i="1"/>
  <c r="O2583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871" i="1"/>
  <c r="O3383" i="1"/>
  <c r="O3302" i="1"/>
  <c r="O2529" i="1"/>
  <c r="O3307" i="1"/>
  <c r="O2336" i="1"/>
  <c r="O3628" i="1"/>
  <c r="O1380" i="1"/>
  <c r="O1138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916" i="1"/>
  <c r="O246" i="1"/>
  <c r="O118" i="1"/>
  <c r="O747" i="1"/>
  <c r="O2101" i="1"/>
  <c r="O1861" i="1"/>
  <c r="O2713" i="1"/>
  <c r="O2304" i="1"/>
  <c r="O1397" i="1"/>
  <c r="O2548" i="1"/>
  <c r="O3608" i="1"/>
  <c r="O2547" i="1"/>
  <c r="O1497" i="1"/>
  <c r="O538" i="1"/>
  <c r="O2841" i="1"/>
  <c r="O3685" i="1"/>
  <c r="O1547" i="1"/>
  <c r="O1529" i="1"/>
  <c r="O316" i="1"/>
  <c r="O1651" i="1"/>
  <c r="O526" i="1"/>
  <c r="O1292" i="1"/>
  <c r="O3759" i="1"/>
  <c r="O1250" i="1"/>
  <c r="O2030" i="1"/>
  <c r="O17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1719" i="1"/>
  <c r="O2556" i="1"/>
  <c r="O854" i="1"/>
  <c r="O532" i="1"/>
  <c r="O3335" i="1"/>
  <c r="O3823" i="1"/>
  <c r="O3352" i="1"/>
  <c r="O2287" i="1"/>
  <c r="O356" i="1"/>
  <c r="O3490" i="1"/>
  <c r="O93" i="1"/>
  <c r="O90" i="1"/>
  <c r="O3739" i="1"/>
  <c r="O3717" i="1"/>
  <c r="O824" i="1"/>
  <c r="O2815" i="1"/>
  <c r="O489" i="1"/>
  <c r="O753" i="1"/>
  <c r="O3691" i="1"/>
  <c r="O429" i="1"/>
  <c r="O2222" i="1"/>
  <c r="O3152" i="1"/>
  <c r="O2937" i="1"/>
  <c r="O3673" i="1"/>
  <c r="O1813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3202" i="1"/>
  <c r="O2090" i="1"/>
  <c r="O3586" i="1"/>
  <c r="O1678" i="1"/>
  <c r="O1883" i="1"/>
  <c r="O3722" i="1"/>
  <c r="O2704" i="1"/>
  <c r="O524" i="1"/>
  <c r="O1926" i="1"/>
  <c r="O1606" i="1"/>
  <c r="O1333" i="1"/>
  <c r="O2752" i="1"/>
  <c r="O1570" i="1"/>
  <c r="O2979" i="1"/>
  <c r="O552" i="1"/>
  <c r="O1094" i="1"/>
  <c r="O3613" i="1"/>
  <c r="O100" i="1"/>
  <c r="O121" i="1"/>
  <c r="O2617" i="1"/>
  <c r="O3225" i="1"/>
  <c r="O36" i="1"/>
  <c r="O363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747" i="1"/>
  <c r="O748" i="1"/>
  <c r="O1341" i="1"/>
  <c r="O3515" i="1"/>
  <c r="O3263" i="1"/>
  <c r="O2603" i="1"/>
  <c r="O2165" i="1"/>
  <c r="O572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2892" i="1"/>
  <c r="O3071" i="1"/>
  <c r="O2554" i="1"/>
  <c r="O3511" i="1"/>
  <c r="O1022" i="1"/>
  <c r="O2504" i="1"/>
  <c r="O3366" i="1"/>
  <c r="O3471" i="1"/>
  <c r="O2141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1774" i="1"/>
  <c r="O407" i="1"/>
  <c r="O339" i="1"/>
  <c r="O2791" i="1"/>
  <c r="O3005" i="1"/>
  <c r="O3010" i="1"/>
  <c r="O3176" i="1"/>
  <c r="O3439" i="1"/>
  <c r="O3469" i="1"/>
  <c r="O3946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1732" i="1"/>
  <c r="O3625" i="1"/>
  <c r="O3756" i="1"/>
  <c r="O3782" i="1"/>
  <c r="O1859" i="1"/>
  <c r="O2099" i="1"/>
  <c r="O2832" i="1"/>
  <c r="O3377" i="1"/>
  <c r="O3414" i="1"/>
  <c r="O3902" i="1"/>
  <c r="O4094" i="1"/>
  <c r="O1185" i="1"/>
  <c r="O2276" i="1"/>
  <c r="O582" i="1"/>
  <c r="O2907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498" i="1"/>
  <c r="O2022" i="1"/>
  <c r="O1650" i="1"/>
  <c r="O3728" i="1"/>
  <c r="O3254" i="1"/>
  <c r="O3058" i="1"/>
  <c r="O3584" i="1"/>
  <c r="O2834" i="1"/>
  <c r="O3779" i="1"/>
  <c r="O3232" i="1"/>
  <c r="O3486" i="1"/>
  <c r="O1376" i="1"/>
  <c r="O1018" i="1"/>
  <c r="O1394" i="1"/>
  <c r="O2746" i="1"/>
  <c r="O805" i="1"/>
  <c r="O404" i="1"/>
  <c r="O1652" i="1"/>
  <c r="O795" i="1"/>
  <c r="O1720" i="1"/>
  <c r="O3265" i="1"/>
  <c r="O3459" i="1"/>
  <c r="O2628" i="1"/>
  <c r="O1074" i="1"/>
  <c r="O1671" i="1"/>
  <c r="O2688" i="1"/>
  <c r="O3339" i="1"/>
  <c r="O40" i="1"/>
  <c r="O3532" i="1"/>
  <c r="O3313" i="1"/>
  <c r="O4115" i="1"/>
  <c r="O722" i="1"/>
  <c r="O1902" i="1"/>
  <c r="O1404" i="1"/>
  <c r="O2432" i="1"/>
  <c r="O3185" i="1"/>
  <c r="O209" i="1"/>
  <c r="O688" i="1"/>
  <c r="O2458" i="1"/>
  <c r="O1937" i="1"/>
  <c r="O1603" i="1"/>
  <c r="O2812" i="1"/>
  <c r="O2936" i="1"/>
  <c r="O2760" i="1"/>
  <c r="O3141" i="1"/>
  <c r="O1201" i="1"/>
  <c r="O1675" i="1"/>
  <c r="O3505" i="1"/>
  <c r="O822" i="1"/>
  <c r="O2942" i="1"/>
  <c r="O3617" i="1"/>
  <c r="O2896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2429" i="1"/>
  <c r="O49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2437" i="1"/>
  <c r="O508" i="1"/>
  <c r="O1297" i="1"/>
  <c r="O757" i="1"/>
  <c r="O3594" i="1"/>
  <c r="O2756" i="1"/>
  <c r="O1243" i="1"/>
  <c r="O728" i="1"/>
  <c r="O1643" i="1"/>
  <c r="O2988" i="1"/>
  <c r="O1699" i="1"/>
  <c r="O3322" i="1"/>
  <c r="O1164" i="1"/>
  <c r="O3780" i="1"/>
  <c r="O3648" i="1"/>
  <c r="O3616" i="1"/>
  <c r="O3701" i="1"/>
  <c r="O3320" i="1"/>
  <c r="O794" i="1"/>
  <c r="O1359" i="1"/>
  <c r="O1637" i="1"/>
  <c r="O1844" i="1"/>
  <c r="O2179" i="1"/>
  <c r="O2248" i="1"/>
  <c r="O3314" i="1"/>
  <c r="O3095" i="1"/>
  <c r="O1831" i="1"/>
  <c r="O1304" i="1"/>
  <c r="O2097" i="1"/>
  <c r="O2468" i="1"/>
  <c r="O3289" i="1"/>
  <c r="O3518" i="1"/>
  <c r="O3546" i="1"/>
  <c r="O3776" i="1"/>
  <c r="O1724" i="1"/>
  <c r="O2745" i="1"/>
  <c r="O1431" i="1"/>
  <c r="O1572" i="1"/>
  <c r="O467" i="1"/>
  <c r="O933" i="1"/>
  <c r="O432" i="1"/>
  <c r="O2220" i="1"/>
  <c r="O1223" i="1"/>
  <c r="O2888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975" i="1"/>
  <c r="O107" i="1"/>
  <c r="O3150" i="1"/>
  <c r="O2885" i="1"/>
  <c r="O2593" i="1"/>
  <c r="O2929" i="1"/>
  <c r="O2108" i="1"/>
  <c r="O1998" i="1"/>
  <c r="O837" i="1"/>
  <c r="O1248" i="1"/>
  <c r="O1629" i="1"/>
  <c r="O2144" i="1"/>
  <c r="O3769" i="1"/>
  <c r="O2555" i="1"/>
  <c r="O3154" i="1"/>
  <c r="O69" i="1"/>
  <c r="O2465" i="1"/>
  <c r="O3315" i="1"/>
  <c r="O439" i="1"/>
  <c r="O1924" i="1"/>
  <c r="O3450" i="1"/>
  <c r="O3174" i="1"/>
  <c r="O1812" i="1"/>
  <c r="O2256" i="1"/>
  <c r="O1024" i="1"/>
  <c r="O492" i="1"/>
  <c r="O1577" i="1"/>
  <c r="O1418" i="1"/>
  <c r="O3572" i="1"/>
  <c r="O1904" i="1"/>
  <c r="O802" i="1"/>
  <c r="O2625" i="1"/>
  <c r="O65" i="1"/>
  <c r="O2103" i="1"/>
  <c r="O3480" i="1"/>
  <c r="O456" i="1"/>
  <c r="O3172" i="1"/>
  <c r="O73" i="1"/>
  <c r="O803" i="1"/>
  <c r="O3947" i="1"/>
  <c r="O785" i="1"/>
  <c r="O2466" i="1"/>
  <c r="O3659" i="1"/>
  <c r="O3357" i="1"/>
  <c r="O3558" i="1"/>
  <c r="O1648" i="1"/>
  <c r="O3681" i="1"/>
  <c r="O3921" i="1"/>
  <c r="O1481" i="1"/>
  <c r="O3861" i="1"/>
  <c r="O111" i="1"/>
  <c r="O3434" i="1"/>
  <c r="O2205" i="1"/>
  <c r="O3814" i="1"/>
  <c r="O3178" i="1"/>
  <c r="O1995" i="1"/>
  <c r="O1040" i="1"/>
  <c r="O1744" i="1"/>
  <c r="O3432" i="1"/>
  <c r="O3298" i="1"/>
  <c r="O3699" i="1"/>
  <c r="O50" i="1"/>
  <c r="O1881" i="1"/>
  <c r="O2828" i="1"/>
  <c r="O2109" i="1"/>
  <c r="O2794" i="1"/>
  <c r="O57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943" i="1"/>
  <c r="O1142" i="1"/>
  <c r="O3259" i="1"/>
  <c r="O3815" i="1"/>
  <c r="O2409" i="1"/>
  <c r="O1143" i="1"/>
  <c r="O673" i="1"/>
  <c r="O1285" i="1"/>
  <c r="O3501" i="1"/>
  <c r="O2974" i="1"/>
  <c r="O909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4005" i="1"/>
  <c r="O66" i="1"/>
  <c r="O3479" i="1"/>
  <c r="O1246" i="1"/>
  <c r="O756" i="1"/>
  <c r="O3381" i="1"/>
  <c r="O3057" i="1"/>
  <c r="O2425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1106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779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3104" i="1"/>
  <c r="O22" i="1"/>
  <c r="O535" i="1"/>
  <c r="O3161" i="1"/>
  <c r="O3218" i="1"/>
  <c r="O2879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921" i="1"/>
  <c r="O2849" i="1"/>
  <c r="O2624" i="1"/>
  <c r="O3849" i="1"/>
  <c r="O3385" i="1"/>
  <c r="O3273" i="1"/>
  <c r="O832" i="1"/>
  <c r="O28" i="1"/>
  <c r="O1228" i="1"/>
  <c r="O3044" i="1"/>
  <c r="O1674" i="1"/>
  <c r="O3481" i="1"/>
  <c r="O2497" i="1"/>
  <c r="O4095" i="1"/>
  <c r="O1077" i="1"/>
  <c r="O2750" i="1"/>
  <c r="O507" i="1"/>
  <c r="O2621" i="1"/>
  <c r="O2316" i="1"/>
  <c r="O1472" i="1"/>
  <c r="O1910" i="1"/>
  <c r="O1291" i="1"/>
  <c r="O4034" i="1"/>
  <c r="O2638" i="1"/>
  <c r="O2837" i="1"/>
  <c r="O1294" i="1"/>
  <c r="O3032" i="1"/>
  <c r="O130" i="1"/>
  <c r="O227" i="1"/>
  <c r="O1115" i="1"/>
  <c r="O3709" i="1"/>
  <c r="O791" i="1"/>
  <c r="O3445" i="1"/>
  <c r="O1839" i="1"/>
  <c r="O2010" i="1"/>
  <c r="O3712" i="1"/>
  <c r="O3573" i="1"/>
  <c r="O3272" i="1"/>
  <c r="O4077" i="1"/>
  <c r="O928" i="1"/>
  <c r="O3812" i="1"/>
  <c r="O3197" i="1"/>
  <c r="O558" i="1"/>
  <c r="O3708" i="1"/>
  <c r="O1475" i="1"/>
  <c r="O3277" i="1"/>
  <c r="O576" i="1"/>
  <c r="O3692" i="1"/>
  <c r="O1641" i="1"/>
  <c r="O2426" i="1"/>
  <c r="O3818" i="1"/>
  <c r="O1148" i="1"/>
  <c r="O1265" i="1"/>
  <c r="O158" i="1"/>
  <c r="O1437" i="1"/>
  <c r="O1680" i="1"/>
  <c r="O2605" i="1"/>
  <c r="O488" i="1"/>
  <c r="O1611" i="1"/>
  <c r="O2119" i="1"/>
  <c r="O1690" i="1"/>
  <c r="O967" i="1"/>
  <c r="O3372" i="1"/>
  <c r="O2503" i="1"/>
  <c r="O926" i="1"/>
  <c r="O2216" i="1"/>
  <c r="O3980" i="1"/>
  <c r="O2177" i="1"/>
  <c r="O1330" i="1"/>
  <c r="O1594" i="1"/>
  <c r="O2707" i="1"/>
  <c r="O860" i="1"/>
  <c r="O98" i="1"/>
  <c r="O925" i="1"/>
  <c r="O528" i="1"/>
  <c r="O2670" i="1"/>
  <c r="O2137" i="1"/>
  <c r="O1329" i="1"/>
  <c r="O3419" i="1"/>
  <c r="O112" i="1"/>
  <c r="O3204" i="1"/>
  <c r="O1999" i="1"/>
  <c r="O1141" i="1"/>
  <c r="O1245" i="1"/>
  <c r="O3500" i="1"/>
  <c r="O3316" i="1"/>
  <c r="O652" i="1"/>
  <c r="O3499" i="1"/>
  <c r="O511" i="1"/>
  <c r="O1508" i="1"/>
  <c r="O3530" i="1"/>
  <c r="O3724" i="1"/>
  <c r="O37" i="1"/>
  <c r="O2084" i="1"/>
  <c r="O3253" i="1"/>
  <c r="O2669" i="1"/>
  <c r="O3487" i="1"/>
  <c r="O3732" i="1"/>
  <c r="O1927" i="1"/>
  <c r="O4011" i="1"/>
  <c r="O81" i="1"/>
  <c r="O3520" i="1"/>
  <c r="O3348" i="1"/>
  <c r="O3246" i="1"/>
  <c r="O1987" i="1"/>
  <c r="O2967" i="1"/>
  <c r="O680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865" i="1"/>
  <c r="O1443" i="1"/>
  <c r="O1620" i="1"/>
  <c r="O3355" i="1"/>
  <c r="O812" i="1"/>
  <c r="O2864" i="1"/>
  <c r="O1457" i="1"/>
  <c r="O3936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946" i="1"/>
  <c r="O3785" i="1"/>
  <c r="O462" i="1"/>
  <c r="O2281" i="1"/>
  <c r="O2095" i="1"/>
  <c r="O3392" i="1"/>
  <c r="O384" i="1"/>
  <c r="O3760" i="1"/>
  <c r="O3351" i="1"/>
  <c r="O1984" i="1"/>
  <c r="O3454" i="1"/>
  <c r="O222" i="1"/>
  <c r="O3553" i="1"/>
  <c r="O762" i="1"/>
  <c r="O3326" i="1"/>
  <c r="O1846" i="1"/>
  <c r="O3358" i="1"/>
  <c r="O2870" i="1"/>
  <c r="O3513" i="1"/>
  <c r="O2496" i="1"/>
  <c r="O255" i="1"/>
  <c r="O1379" i="1"/>
  <c r="O19" i="1"/>
  <c r="O3503" i="1"/>
  <c r="O3660" i="1"/>
  <c r="O87" i="1"/>
  <c r="O904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697" i="1"/>
  <c r="O502" i="1"/>
  <c r="O83" i="1"/>
  <c r="O238" i="1"/>
  <c r="O2634" i="1"/>
  <c r="O1176" i="1"/>
  <c r="O3932" i="1"/>
  <c r="O1230" i="1"/>
  <c r="O610" i="1"/>
  <c r="O3773" i="1"/>
  <c r="O268" i="1"/>
  <c r="O2686" i="1"/>
  <c r="O1900" i="1"/>
  <c r="O2673" i="1"/>
  <c r="O3182" i="1"/>
  <c r="O825" i="1"/>
  <c r="O2627" i="1"/>
  <c r="O583" i="1"/>
  <c r="O417" i="1"/>
  <c r="O2140" i="1"/>
  <c r="O1918" i="1"/>
  <c r="O176" i="1"/>
  <c r="O2525" i="1"/>
  <c r="O4013" i="1"/>
  <c r="O1697" i="1"/>
  <c r="O472" i="1"/>
  <c r="O3835" i="1"/>
  <c r="O2898" i="1"/>
  <c r="O3524" i="1"/>
  <c r="O3852" i="1"/>
  <c r="O830" i="1"/>
  <c r="O2284" i="1"/>
  <c r="O457" i="1"/>
  <c r="O128" i="1"/>
  <c r="O1417" i="1"/>
  <c r="O3671" i="1"/>
  <c r="O2868" i="1"/>
  <c r="O1677" i="1"/>
  <c r="O2996" i="1"/>
  <c r="O789" i="1"/>
  <c r="O105" i="1"/>
  <c r="O1035" i="1"/>
  <c r="O179" i="1"/>
  <c r="O3451" i="1"/>
  <c r="O2471" i="1"/>
  <c r="O1112" i="1"/>
  <c r="O2560" i="1"/>
  <c r="O2836" i="1"/>
  <c r="O2104" i="1"/>
  <c r="O80" i="1"/>
  <c r="O1886" i="1"/>
  <c r="O2773" i="1"/>
  <c r="O2120" i="1"/>
  <c r="O3081" i="1"/>
  <c r="O848" i="1"/>
  <c r="O1355" i="1"/>
  <c r="O1784" i="1"/>
  <c r="O2661" i="1"/>
  <c r="O1325" i="1"/>
  <c r="O2802" i="1"/>
  <c r="O530" i="1"/>
  <c r="O1743" i="1"/>
  <c r="O3764" i="1"/>
  <c r="O3753" i="1"/>
  <c r="O2958" i="1"/>
  <c r="O1656" i="1"/>
  <c r="O2783" i="1"/>
  <c r="O1429" i="1"/>
  <c r="O3234" i="1"/>
  <c r="O434" i="1"/>
  <c r="O1501" i="1"/>
  <c r="O3806" i="1"/>
  <c r="O1853" i="1"/>
  <c r="O3151" i="1"/>
  <c r="O3941" i="1"/>
  <c r="O3911" i="1"/>
  <c r="O3705" i="1"/>
  <c r="O903" i="1"/>
  <c r="O143" i="1"/>
  <c r="O3028" i="1"/>
  <c r="O2772" i="1"/>
  <c r="O2479" i="1"/>
  <c r="O412" i="1"/>
  <c r="O2938" i="1"/>
  <c r="O3533" i="1"/>
  <c r="O2505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059" i="1"/>
  <c r="O3718" i="1"/>
  <c r="O3401" i="1"/>
  <c r="O635" i="1"/>
  <c r="O3879" i="1"/>
  <c r="O21" i="1"/>
  <c r="O3593" i="1"/>
  <c r="O1888" i="1"/>
  <c r="O1545" i="1"/>
  <c r="O3110" i="1"/>
  <c r="O3167" i="1"/>
  <c r="O3539" i="1"/>
  <c r="O2964" i="1"/>
  <c r="O2692" i="1"/>
  <c r="O3122" i="1"/>
  <c r="O3460" i="1"/>
  <c r="O1610" i="1"/>
  <c r="O418" i="1"/>
  <c r="O2763" i="1"/>
  <c r="O3345" i="1"/>
  <c r="O1298" i="1"/>
  <c r="O1901" i="1"/>
  <c r="O2784" i="1"/>
  <c r="O859" i="1"/>
  <c r="O1644" i="1"/>
  <c r="O3668" i="1"/>
  <c r="O3720" i="1"/>
  <c r="O2789" i="1"/>
  <c r="O2469" i="1"/>
  <c r="O3598" i="1"/>
  <c r="O932" i="1"/>
  <c r="O920" i="1"/>
  <c r="O1626" i="1"/>
  <c r="O3567" i="1"/>
  <c r="O1682" i="1"/>
  <c r="O567" i="1"/>
  <c r="O3200" i="1"/>
  <c r="O3331" i="1"/>
  <c r="O2236" i="1"/>
  <c r="O463" i="1"/>
  <c r="O1583" i="1"/>
  <c r="O2952" i="1"/>
  <c r="O2806" i="1"/>
  <c r="O3786" i="1"/>
  <c r="O1911" i="1"/>
  <c r="O1760" i="1"/>
  <c r="O1896" i="1"/>
  <c r="O2785" i="1"/>
  <c r="O2427" i="1"/>
  <c r="O2706" i="1"/>
  <c r="O3534" i="1"/>
  <c r="O1083" i="1"/>
  <c r="O2207" i="1"/>
  <c r="O1310" i="1"/>
  <c r="O1622" i="1"/>
  <c r="O3621" i="1"/>
  <c r="O2208" i="1"/>
  <c r="O1328" i="1"/>
  <c r="O1736" i="1"/>
  <c r="O3080" i="1"/>
  <c r="O3548" i="1"/>
  <c r="O1939" i="1"/>
  <c r="O3437" i="1"/>
  <c r="O3683" i="1"/>
  <c r="O3393" i="1"/>
  <c r="O3319" i="1"/>
  <c r="O1942" i="1"/>
  <c r="O3570" i="1"/>
  <c r="O240" i="1"/>
  <c r="O95" i="1"/>
  <c r="O3368" i="1"/>
  <c r="O1427" i="1"/>
  <c r="O3600" i="1"/>
  <c r="O2361" i="1"/>
  <c r="O2539" i="1"/>
  <c r="O3771" i="1"/>
  <c r="O2753" i="1"/>
  <c r="O1136" i="1"/>
  <c r="O2953" i="1"/>
  <c r="O1364" i="1"/>
  <c r="O3364" i="1"/>
  <c r="O3569" i="1"/>
  <c r="O3711" i="1"/>
  <c r="O1266" i="1"/>
  <c r="O3448" i="1"/>
  <c r="O1906" i="1"/>
  <c r="O3009" i="1"/>
  <c r="O1665" i="1"/>
  <c r="O3449" i="1"/>
  <c r="O3473" i="1"/>
  <c r="O875" i="1"/>
  <c r="O2258" i="1"/>
  <c r="O3309" i="1"/>
  <c r="O3039" i="1"/>
  <c r="O2559" i="1"/>
  <c r="O783" i="1"/>
  <c r="O1137" i="1"/>
  <c r="O3821" i="1"/>
  <c r="O3502" i="1"/>
  <c r="O1154" i="1"/>
  <c r="O1226" i="1"/>
  <c r="O2751" i="1"/>
  <c r="O2500" i="1"/>
  <c r="O648" i="1"/>
  <c r="O3410" i="1"/>
  <c r="O2301" i="1"/>
  <c r="O1835" i="1"/>
  <c r="O1640" i="1"/>
  <c r="O3846" i="1"/>
  <c r="O3991" i="1"/>
  <c r="O1885" i="1"/>
  <c r="O3370" i="1"/>
  <c r="O3686" i="1"/>
  <c r="O312" i="1"/>
  <c r="O782" i="1"/>
  <c r="O813" i="1"/>
  <c r="O2765" i="1"/>
  <c r="O3128" i="1"/>
  <c r="O2106" i="1"/>
  <c r="O1208" i="1"/>
  <c r="O3374" i="1"/>
  <c r="O3561" i="1"/>
  <c r="O3670" i="1"/>
  <c r="O2472" i="1"/>
  <c r="O3678" i="1"/>
  <c r="O1833" i="1"/>
  <c r="O1672" i="1"/>
  <c r="O563" i="1"/>
  <c r="O2389" i="1"/>
  <c r="O3582" i="1"/>
  <c r="O786" i="1"/>
  <c r="O2588" i="1"/>
  <c r="O1039" i="1"/>
  <c r="O3551" i="1"/>
  <c r="O3060" i="1"/>
  <c r="O1870" i="1"/>
  <c r="O2210" i="1"/>
  <c r="O1615" i="1"/>
  <c r="O2221" i="1"/>
  <c r="O1213" i="1"/>
  <c r="O3601" i="1"/>
  <c r="O1180" i="1"/>
  <c r="O2299" i="1"/>
  <c r="O3040" i="1"/>
  <c r="O3566" i="1"/>
  <c r="O2744" i="1"/>
  <c r="O1662" i="1"/>
  <c r="O2995" i="1"/>
  <c r="O4003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1407" i="1"/>
  <c r="O959" i="1"/>
  <c r="O1991" i="1"/>
  <c r="O1915" i="1"/>
  <c r="O1340" i="1"/>
  <c r="O2636" i="1"/>
  <c r="O1842" i="1"/>
  <c r="O3882" i="1"/>
  <c r="O3059" i="1"/>
  <c r="O447" i="1"/>
  <c r="O2980" i="1"/>
  <c r="O2629" i="1"/>
  <c r="O3422" i="1"/>
  <c r="O1067" i="1"/>
  <c r="O3462" i="1"/>
  <c r="O965" i="1"/>
  <c r="O2630" i="1"/>
  <c r="O2507" i="1"/>
  <c r="O2798" i="1"/>
  <c r="O3397" i="1"/>
  <c r="O2295" i="1"/>
  <c r="O1396" i="1"/>
  <c r="O814" i="1"/>
  <c r="O2944" i="1"/>
  <c r="O921" i="1"/>
  <c r="O1408" i="1"/>
  <c r="O499" i="1"/>
  <c r="O3512" i="1"/>
  <c r="O1983" i="1"/>
  <c r="O226" i="1"/>
  <c r="O787" i="1"/>
  <c r="O3838" i="1"/>
  <c r="O75" i="1"/>
  <c r="O2193" i="1"/>
  <c r="O3792" i="1"/>
  <c r="O1908" i="1"/>
  <c r="O237" i="1"/>
  <c r="O3369" i="1"/>
  <c r="O2561" i="1"/>
  <c r="O1465" i="1"/>
  <c r="O3066" i="1"/>
  <c r="O1764" i="1"/>
  <c r="O2654" i="1"/>
  <c r="O1739" i="1"/>
  <c r="O480" i="1"/>
  <c r="O2590" i="1"/>
  <c r="O3619" i="1"/>
  <c r="O486" i="1"/>
  <c r="O1321" i="1"/>
  <c r="O1388" i="1"/>
  <c r="O3666" i="1"/>
  <c r="O1135" i="1"/>
  <c r="O3446" i="1"/>
  <c r="O2129" i="1"/>
  <c r="O4069" i="1"/>
  <c r="O478" i="1"/>
  <c r="O2217" i="1"/>
  <c r="O1909" i="1"/>
  <c r="O3863" i="1"/>
  <c r="O1145" i="1"/>
  <c r="O666" i="1"/>
  <c r="O2085" i="1"/>
  <c r="O2839" i="1"/>
  <c r="O547" i="1"/>
  <c r="O220" i="1"/>
  <c r="O3892" i="1"/>
  <c r="O1139" i="1"/>
  <c r="O3285" i="1"/>
  <c r="O445" i="1"/>
  <c r="O3979" i="1"/>
  <c r="O2639" i="1"/>
  <c r="O879" i="1"/>
  <c r="O3813" i="1"/>
  <c r="O758" i="1"/>
  <c r="O2514" i="1"/>
  <c r="O4054" i="1"/>
  <c r="O2102" i="1"/>
  <c r="O1855" i="1"/>
  <c r="O745" i="1"/>
  <c r="O1172" i="1"/>
  <c r="O2224" i="1"/>
  <c r="O1825" i="1"/>
  <c r="O2302" i="1"/>
  <c r="O3329" i="1"/>
  <c r="O775" i="1"/>
  <c r="O1949" i="1"/>
  <c r="O1126" i="1"/>
  <c r="O771" i="1"/>
  <c r="O2454" i="1"/>
  <c r="O3981" i="1"/>
  <c r="O27" i="1"/>
  <c r="O3610" i="1"/>
  <c r="O713" i="1"/>
  <c r="O3923" i="1"/>
  <c r="O1802" i="1"/>
  <c r="O3206" i="1"/>
  <c r="O2488" i="1"/>
  <c r="O919" i="1"/>
  <c r="O2933" i="1"/>
  <c r="O1740" i="1"/>
  <c r="O924" i="1"/>
  <c r="O3493" i="1"/>
  <c r="O2387" i="1"/>
  <c r="O2558" i="1"/>
  <c r="O3396" i="1"/>
  <c r="O2819" i="1"/>
  <c r="O3579" i="1"/>
  <c r="O3651" i="1"/>
  <c r="O1741" i="1"/>
  <c r="O3554" i="1"/>
  <c r="O4042" i="1"/>
  <c r="O1361" i="1"/>
  <c r="O70" i="1"/>
  <c r="O3452" i="1"/>
  <c r="O2826" i="1"/>
  <c r="O1685" i="1"/>
  <c r="O1790" i="1"/>
  <c r="O1625" i="1"/>
  <c r="O2211" i="1"/>
  <c r="O3654" i="1"/>
  <c r="O2494" i="1"/>
  <c r="O2881" i="1"/>
  <c r="O1000" i="1"/>
  <c r="O3939" i="1"/>
  <c r="O3049" i="1"/>
  <c r="O1781" i="1"/>
  <c r="O586" i="1"/>
  <c r="O3977" i="1"/>
  <c r="O2797" i="1"/>
  <c r="O1801" i="1"/>
  <c r="O2770" i="1"/>
  <c r="O1391" i="1"/>
  <c r="O517" i="1"/>
  <c r="O2544" i="1"/>
  <c r="O3917" i="1"/>
  <c r="O3025" i="1"/>
  <c r="O3297" i="1"/>
  <c r="O3541" i="1"/>
  <c r="O3828" i="1"/>
  <c r="O2957" i="1"/>
  <c r="O1562" i="1"/>
  <c r="O458" i="1"/>
  <c r="O3667" i="1"/>
  <c r="O3757" i="1"/>
  <c r="O484" i="1"/>
  <c r="O3296" i="1"/>
  <c r="O3456" i="1"/>
  <c r="O3802" i="1"/>
  <c r="O784" i="1"/>
  <c r="O225" i="1"/>
  <c r="O3463" i="1"/>
  <c r="O633" i="1"/>
  <c r="O411" i="1"/>
  <c r="O230" i="1"/>
  <c r="O1894" i="1"/>
  <c r="O2502" i="1"/>
  <c r="O1642" i="1"/>
  <c r="O557" i="1"/>
  <c r="O2413" i="1"/>
  <c r="O4024" i="1"/>
  <c r="O1192" i="1"/>
  <c r="O1114" i="1"/>
  <c r="O2369" i="1"/>
  <c r="O464" i="1"/>
  <c r="O2803" i="1"/>
  <c r="O3291" i="1"/>
  <c r="O3531" i="1"/>
  <c r="O3453" i="1"/>
  <c r="O1105" i="1"/>
  <c r="O2155" i="1"/>
  <c r="O1914" i="1"/>
  <c r="O1422" i="1"/>
  <c r="O3347" i="1"/>
  <c r="O3415" i="1"/>
  <c r="O1159" i="1"/>
  <c r="O1578" i="1"/>
  <c r="O1071" i="1"/>
  <c r="O3858" i="1"/>
  <c r="O3133" i="1"/>
  <c r="O901" i="1"/>
  <c r="O2775" i="1"/>
  <c r="O1041" i="1"/>
  <c r="O1452" i="1"/>
  <c r="O1549" i="1"/>
  <c r="O1811" i="1"/>
  <c r="O2473" i="1"/>
  <c r="O2762" i="1"/>
  <c r="O4103" i="1"/>
  <c r="O3900" i="1"/>
  <c r="O3138" i="1"/>
  <c r="O2908" i="1"/>
  <c r="O72" i="1"/>
  <c r="O3052" i="1"/>
  <c r="O437" i="1"/>
  <c r="O1692" i="1"/>
  <c r="O2172" i="1"/>
  <c r="O3589" i="1"/>
  <c r="O117" i="1"/>
  <c r="O3461" i="1"/>
  <c r="O3535" i="1"/>
  <c r="O11" i="1"/>
  <c r="O2069" i="1"/>
  <c r="O1090" i="1"/>
  <c r="O2157" i="1"/>
  <c r="O1099" i="1"/>
  <c r="O1020" i="1"/>
  <c r="O1374" i="1"/>
  <c r="O1929" i="1"/>
  <c r="O1500" i="1"/>
  <c r="O1118" i="1"/>
  <c r="O3411" i="1"/>
  <c r="O2076" i="1"/>
  <c r="O1109" i="1"/>
  <c r="O1296" i="1"/>
  <c r="O3406" i="1"/>
  <c r="O2098" i="1"/>
  <c r="O913" i="1"/>
  <c r="O2492" i="1"/>
  <c r="O685" i="1"/>
  <c r="O3702" i="1"/>
  <c r="O1289" i="1"/>
  <c r="O2817" i="1"/>
  <c r="O2955" i="1"/>
  <c r="O388" i="1"/>
  <c r="O683" i="1"/>
  <c r="O106" i="1"/>
  <c r="O377" i="1"/>
  <c r="O52" i="1"/>
  <c r="O776" i="1"/>
  <c r="O2267" i="1"/>
  <c r="O759" i="1"/>
  <c r="O3523" i="1"/>
  <c r="O3380" i="1"/>
  <c r="O2123" i="1"/>
  <c r="O605" i="1"/>
  <c r="O436" i="1"/>
  <c r="O891" i="1"/>
  <c r="O2423" i="1"/>
  <c r="O1402" i="1"/>
  <c r="O3067" i="1"/>
  <c r="O2601" i="1"/>
  <c r="O3609" i="1"/>
  <c r="O1782" i="1"/>
  <c r="O3820" i="1"/>
  <c r="O3293" i="1"/>
  <c r="O3713" i="1"/>
  <c r="O4009" i="1"/>
  <c r="O4028" i="1"/>
  <c r="O3754" i="1"/>
  <c r="O1100" i="1"/>
  <c r="O76" i="1"/>
  <c r="O1661" i="1"/>
  <c r="O1712" i="1"/>
  <c r="O3905" i="1"/>
  <c r="O3860" i="1"/>
  <c r="O681" i="1"/>
  <c r="O1898" i="1"/>
  <c r="O3311" i="1"/>
  <c r="O2283" i="1"/>
  <c r="O427" i="1"/>
  <c r="O2124" i="1"/>
  <c r="O1393" i="1"/>
  <c r="O1614" i="1"/>
  <c r="O3516" i="1"/>
  <c r="O3987" i="1"/>
  <c r="O1428" i="1"/>
  <c r="O1091" i="1"/>
  <c r="O2457" i="1"/>
  <c r="O858" i="1"/>
  <c r="O820" i="1"/>
  <c r="O3183" i="1"/>
  <c r="O1162" i="1"/>
  <c r="O1556" i="1"/>
  <c r="O3135" i="1"/>
  <c r="O3321" i="1"/>
  <c r="O3323" i="1"/>
  <c r="O3833" i="1"/>
  <c r="O3527" i="1"/>
  <c r="O3116" i="1"/>
  <c r="O2918" i="1"/>
  <c r="O3565" i="1"/>
  <c r="O1492" i="1"/>
  <c r="O3257" i="1"/>
  <c r="O4" i="1"/>
  <c r="O3751" i="1"/>
  <c r="O940" i="1"/>
  <c r="O831" i="1"/>
  <c r="O1837" i="1"/>
  <c r="O3653" i="1"/>
  <c r="O1168" i="1"/>
  <c r="O2845" i="1"/>
  <c r="O1639" i="1"/>
  <c r="O2493" i="1"/>
  <c r="O2147" i="1"/>
  <c r="O2133" i="1"/>
  <c r="O1576" i="1"/>
  <c r="O3464" i="1"/>
  <c r="O3560" i="1"/>
  <c r="O997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1086" i="1"/>
  <c r="O2518" i="1"/>
  <c r="O1560" i="1"/>
  <c r="O2641" i="1"/>
  <c r="O1769" i="1"/>
  <c r="O1550" i="1"/>
  <c r="O3809" i="1"/>
  <c r="O1327" i="1"/>
  <c r="O2838" i="1"/>
  <c r="O3407" i="1"/>
  <c r="O2516" i="1"/>
  <c r="O446" i="1"/>
  <c r="O4048" i="1"/>
  <c r="O470" i="1"/>
  <c r="O676" i="1"/>
  <c r="O912" i="1"/>
  <c r="O3564" i="1"/>
  <c r="O1001" i="1"/>
  <c r="O514" i="1"/>
  <c r="O2163" i="1"/>
  <c r="O2390" i="1"/>
  <c r="O3607" i="1"/>
  <c r="O78" i="1"/>
  <c r="O97" i="1"/>
  <c r="O1730" i="1"/>
  <c r="O3089" i="1"/>
  <c r="O3084" i="1"/>
  <c r="O2597" i="1"/>
  <c r="O1585" i="1"/>
  <c r="O1423" i="1"/>
  <c r="O3871" i="1"/>
  <c r="O887" i="1"/>
  <c r="O3327" i="1"/>
  <c r="O1544" i="1"/>
  <c r="O3796" i="1"/>
  <c r="O717" i="1"/>
  <c r="O2807" i="1"/>
  <c r="O1171" i="1"/>
  <c r="O1111" i="1"/>
  <c r="O821" i="1"/>
  <c r="O3898" i="1"/>
  <c r="O2385" i="1"/>
  <c r="O2903" i="1"/>
  <c r="O3822" i="1"/>
  <c r="O3695" i="1"/>
  <c r="O2450" i="1"/>
  <c r="O944" i="1"/>
  <c r="O1776" i="1"/>
  <c r="O4018" i="1"/>
  <c r="O1121" i="1"/>
  <c r="O2591" i="1"/>
  <c r="O217" i="1"/>
  <c r="O99" i="1"/>
  <c r="O2219" i="1"/>
  <c r="O1449" i="1"/>
  <c r="O580" i="1"/>
  <c r="O2598" i="1"/>
  <c r="O2203" i="1"/>
  <c r="O3721" i="1"/>
  <c r="O765" i="1"/>
  <c r="O984" i="1"/>
  <c r="O2319" i="1"/>
  <c r="O4027" i="1"/>
  <c r="O1716" i="1"/>
  <c r="O495" i="1"/>
  <c r="O24" i="1"/>
  <c r="O1491" i="1"/>
  <c r="O561" i="1"/>
  <c r="O3706" i="1"/>
  <c r="O1331" i="1"/>
  <c r="O691" i="1"/>
  <c r="O137" i="1"/>
  <c r="O768" i="1"/>
  <c r="O442" i="1"/>
  <c r="O2589" i="1"/>
  <c r="O3970" i="1"/>
  <c r="O3916" i="1"/>
  <c r="O2481" i="1"/>
  <c r="O3496" i="1"/>
  <c r="O1714" i="1"/>
  <c r="O1803" i="1"/>
  <c r="O3742" i="1"/>
  <c r="O4104" i="1"/>
  <c r="O1432" i="1"/>
  <c r="O4046" i="1"/>
  <c r="O2545" i="1"/>
  <c r="O3455" i="1"/>
  <c r="O1771" i="1"/>
  <c r="O3727" i="1"/>
  <c r="O2138" i="1"/>
  <c r="O3937" i="1"/>
  <c r="O3988" i="1"/>
  <c r="O2126" i="1"/>
  <c r="O485" i="1"/>
  <c r="O374" i="1"/>
  <c r="O908" i="1"/>
  <c r="O3472" i="1"/>
  <c r="O1347" i="1"/>
  <c r="O2851" i="1"/>
  <c r="O3132" i="1"/>
  <c r="O3013" i="1"/>
  <c r="O3542" i="1"/>
  <c r="O1880" i="1"/>
  <c r="O1116" i="1"/>
  <c r="O2694" i="1"/>
  <c r="O1687" i="1"/>
  <c r="O3790" i="1"/>
  <c r="O3956" i="1"/>
  <c r="O155" i="1"/>
  <c r="O1127" i="1"/>
  <c r="O2652" i="1"/>
  <c r="O3688" i="1"/>
  <c r="O2640" i="1"/>
  <c r="O3789" i="1"/>
  <c r="O3737" i="1"/>
  <c r="O3425" i="1"/>
  <c r="O1788" i="1"/>
  <c r="O1569" i="1"/>
  <c r="O631" i="1"/>
  <c r="O195" i="1"/>
  <c r="O2866" i="1"/>
  <c r="O3925" i="1"/>
  <c r="O624" i="1"/>
  <c r="O3477" i="1"/>
  <c r="O147" i="1"/>
  <c r="O1913" i="1"/>
  <c r="O4100" i="1"/>
  <c r="O3090" i="1"/>
  <c r="O888" i="1"/>
  <c r="O898" i="1"/>
  <c r="O2859" i="1"/>
  <c r="O2860" i="1"/>
  <c r="O2378" i="1"/>
  <c r="O2946" i="1"/>
  <c r="O2767" i="1"/>
  <c r="O3904" i="1"/>
  <c r="O3906" i="1"/>
  <c r="O3837" i="1"/>
  <c r="O1498" i="1"/>
  <c r="O710" i="1"/>
  <c r="O2218" i="1"/>
  <c r="O1092" i="1"/>
  <c r="O3478" i="1"/>
  <c r="O980" i="1"/>
  <c r="O829" i="1"/>
  <c r="O2742" i="1"/>
  <c r="O3099" i="1"/>
  <c r="O663" i="1"/>
  <c r="O459" i="1"/>
  <c r="O2878" i="1"/>
  <c r="O1925" i="1"/>
  <c r="O1851" i="1"/>
  <c r="O1722" i="1"/>
  <c r="O210" i="1"/>
  <c r="O4017" i="1"/>
  <c r="O850" i="1"/>
  <c r="O855" i="1"/>
  <c r="O1824" i="1"/>
  <c r="O2114" i="1"/>
  <c r="O2925" i="1"/>
  <c r="O1723" i="1"/>
  <c r="O985" i="1"/>
  <c r="O929" i="1"/>
  <c r="O2345" i="1"/>
  <c r="O943" i="1"/>
  <c r="O622" i="1"/>
  <c r="O487" i="1"/>
  <c r="O425" i="1"/>
  <c r="O1483" i="1"/>
  <c r="O1194" i="1"/>
  <c r="O3294" i="1"/>
  <c r="O2403" i="1"/>
  <c r="O465" i="1"/>
  <c r="O468" i="1"/>
  <c r="O1489" i="1"/>
  <c r="O1767" i="1"/>
  <c r="O662" i="1"/>
  <c r="O951" i="1"/>
  <c r="O3399" i="1"/>
  <c r="O2895" i="1"/>
  <c r="O1695" i="1"/>
  <c r="O2959" i="1"/>
  <c r="O496" i="1"/>
  <c r="O1875" i="1"/>
  <c r="O3934" i="1"/>
  <c r="O927" i="1"/>
  <c r="O3373" i="1"/>
  <c r="O2581" i="1"/>
  <c r="O2755" i="1"/>
  <c r="O2435" i="1"/>
  <c r="O1085" i="1"/>
  <c r="O471" i="1"/>
  <c r="O2822" i="1"/>
  <c r="O1068" i="1"/>
  <c r="O3826" i="1"/>
  <c r="O1125" i="1"/>
  <c r="O2677" i="1"/>
  <c r="O2350" i="1"/>
  <c r="O990" i="1"/>
  <c r="O1047" i="1"/>
  <c r="O1102" i="1"/>
  <c r="O3933" i="1"/>
  <c r="O623" i="1"/>
  <c r="O96" i="1"/>
  <c r="O3990" i="1"/>
  <c r="O1165" i="1"/>
  <c r="O1151" i="1"/>
  <c r="O2887" i="1"/>
  <c r="O2913" i="1"/>
  <c r="O433" i="1"/>
  <c r="O197" i="1"/>
  <c r="O3143" i="1"/>
  <c r="O588" i="1"/>
  <c r="O1076" i="1"/>
  <c r="O2922" i="1"/>
  <c r="O3547" i="1"/>
  <c r="O1161" i="1"/>
  <c r="O3338" i="1"/>
  <c r="O3444" i="1"/>
  <c r="O3662" i="1"/>
  <c r="O3975" i="1"/>
  <c r="O2433" i="1"/>
  <c r="O3927" i="1"/>
  <c r="O1709" i="1"/>
  <c r="O214" i="1"/>
  <c r="O1766" i="1"/>
  <c r="O3962" i="1"/>
  <c r="O1042" i="1"/>
  <c r="O1010" i="1"/>
  <c r="O2573" i="1"/>
  <c r="O4102" i="1"/>
  <c r="O190" i="1"/>
  <c r="O581" i="1"/>
  <c r="O3672" i="1"/>
  <c r="O1242" i="1"/>
  <c r="O702" i="1"/>
  <c r="O1796" i="1"/>
  <c r="O1017" i="1"/>
  <c r="O2914" i="1"/>
  <c r="O670" i="1"/>
  <c r="O2156" i="1"/>
  <c r="O3644" i="1"/>
  <c r="O3665" i="1"/>
  <c r="O3993" i="1"/>
  <c r="O1008" i="1"/>
  <c r="O3190" i="1"/>
  <c r="O479" i="1"/>
  <c r="O3538" i="1"/>
  <c r="O4098" i="1"/>
  <c r="O493" i="1"/>
  <c r="O3832" i="1"/>
  <c r="O1728" i="1"/>
  <c r="O3136" i="1"/>
  <c r="O684" i="1"/>
  <c r="O3855" i="1"/>
  <c r="O212" i="1"/>
  <c r="O1575" i="1"/>
  <c r="O1012" i="1"/>
  <c r="O1795" i="1"/>
  <c r="O2508" i="1"/>
  <c r="O1701" i="1"/>
  <c r="O1711" i="1"/>
  <c r="O4096" i="1"/>
  <c r="O4085" i="1"/>
  <c r="O1502" i="1"/>
  <c r="O513" i="1"/>
  <c r="O1050" i="1"/>
  <c r="O2696" i="1"/>
  <c r="O1496" i="1"/>
  <c r="O1493" i="1"/>
  <c r="O1237" i="1"/>
  <c r="O964" i="1"/>
  <c r="O85" i="1"/>
  <c r="O2882" i="1"/>
  <c r="O1874" i="1"/>
  <c r="O1580" i="1"/>
  <c r="O4113" i="1"/>
  <c r="O235" i="1"/>
  <c r="O1798" i="1"/>
  <c r="O4020" i="1"/>
  <c r="O3078" i="1"/>
  <c r="O1133" i="1"/>
  <c r="O3590" i="1"/>
  <c r="O1587" i="1"/>
  <c r="O3076" i="1"/>
  <c r="O1365" i="1"/>
  <c r="O3417" i="1"/>
  <c r="O3915" i="1"/>
  <c r="O2889" i="1"/>
  <c r="O178" i="1"/>
  <c r="O895" i="1"/>
  <c r="O1718" i="1"/>
  <c r="O719" i="1"/>
  <c r="O455" i="1"/>
  <c r="O2854" i="1"/>
  <c r="O2781" i="1"/>
  <c r="O3431" i="1"/>
  <c r="O1440" i="1"/>
  <c r="O2891" i="1"/>
  <c r="O461" i="1"/>
  <c r="O1064" i="1"/>
  <c r="O129" i="1"/>
  <c r="O1140" i="1"/>
  <c r="O2947" i="1"/>
  <c r="O1905" i="1"/>
  <c r="O2684" i="1"/>
  <c r="O1184" i="1"/>
  <c r="O1078" i="1"/>
  <c r="O3510" i="1"/>
  <c r="O2169" i="1"/>
  <c r="O3913" i="1"/>
  <c r="O777" i="1"/>
  <c r="O2374" i="1"/>
  <c r="O594" i="1"/>
  <c r="O1240" i="1"/>
  <c r="O3730" i="1"/>
  <c r="O999" i="1"/>
  <c r="O201" i="1"/>
  <c r="O896" i="1"/>
  <c r="O1179" i="1"/>
  <c r="O2406" i="1"/>
  <c r="O1546" i="1"/>
  <c r="O1170" i="1"/>
  <c r="O3738" i="1"/>
  <c r="O2758" i="1"/>
  <c r="O584" i="1"/>
  <c r="O1777" i="1"/>
  <c r="O3137" i="1"/>
  <c r="O2779" i="1"/>
  <c r="O2861" i="1"/>
  <c r="O224" i="1"/>
  <c r="O1763" i="1"/>
  <c r="O2171" i="1"/>
  <c r="O1181" i="1"/>
  <c r="O4019" i="1"/>
  <c r="O1551" i="1"/>
  <c r="O2421" i="1"/>
  <c r="O2949" i="1"/>
  <c r="O3086" i="1"/>
  <c r="O2780" i="1"/>
  <c r="O125" i="1"/>
  <c r="O1124" i="1"/>
  <c r="O3851" i="1"/>
  <c r="O4107" i="1"/>
  <c r="O4010" i="1"/>
  <c r="O3747" i="1"/>
  <c r="O4080" i="1"/>
  <c r="O986" i="1"/>
  <c r="O1110" i="1"/>
  <c r="O1458" i="1"/>
  <c r="O2571" i="1"/>
  <c r="O192" i="1"/>
  <c r="O4068" i="1"/>
  <c r="O897" i="1"/>
  <c r="O3982" i="1"/>
  <c r="O2148" i="1"/>
  <c r="O603" i="1"/>
  <c r="O153" i="1"/>
  <c r="O4061" i="1"/>
  <c r="O1809" i="1"/>
  <c r="O1495" i="1"/>
  <c r="O1174" i="1"/>
  <c r="O1414" i="1"/>
  <c r="O1770" i="1"/>
  <c r="O1183" i="1"/>
  <c r="O4022" i="1"/>
  <c r="O1227" i="1"/>
  <c r="O2754" i="1"/>
  <c r="O1119" i="1"/>
  <c r="O2867" i="1"/>
  <c r="O607" i="1"/>
  <c r="O2418" i="1"/>
  <c r="O1079" i="1"/>
  <c r="O545" i="1"/>
  <c r="O3958" i="1"/>
  <c r="O1602" i="1"/>
  <c r="O2923" i="1"/>
  <c r="O679" i="1"/>
  <c r="O948" i="1"/>
  <c r="O1488" i="1"/>
  <c r="O475" i="1"/>
  <c r="O916" i="1"/>
  <c r="O4030" i="1"/>
  <c r="O1574" i="1"/>
  <c r="O2886" i="1"/>
  <c r="O1173" i="1"/>
  <c r="O1705" i="1"/>
  <c r="O915" i="1"/>
  <c r="O2690" i="1"/>
  <c r="O2679" i="1"/>
  <c r="O2825" i="1"/>
  <c r="O2651" i="1"/>
  <c r="O2846" i="1"/>
  <c r="O175" i="1"/>
  <c r="O2978" i="1"/>
  <c r="O2325" i="1"/>
  <c r="O2364" i="1"/>
  <c r="O2869" i="1"/>
  <c r="O2569" i="1"/>
  <c r="O1412" i="1"/>
  <c r="O1163" i="1"/>
  <c r="O692" i="1"/>
  <c r="O3124" i="1"/>
  <c r="O1235" i="1"/>
  <c r="O2519" i="1"/>
  <c r="O215" i="1"/>
  <c r="O665" i="1"/>
  <c r="O696" i="1"/>
  <c r="O148" i="1"/>
  <c r="O4099" i="1"/>
  <c r="O2876" i="1"/>
  <c r="O1737" i="1"/>
  <c r="O3890" i="1"/>
  <c r="O3968" i="1"/>
  <c r="O1731" i="1"/>
  <c r="O1543" i="1"/>
  <c r="O3984" i="1"/>
  <c r="O2428" i="1"/>
  <c r="O596" i="1"/>
  <c r="O2328" i="1"/>
  <c r="O2353" i="1"/>
  <c r="O1988" i="1"/>
  <c r="O1382" i="1"/>
  <c r="O490" i="1"/>
  <c r="O506" i="1"/>
  <c r="O2650" i="1"/>
  <c r="O193" i="1"/>
  <c r="O1324" i="1"/>
  <c r="O3994" i="1"/>
  <c r="O3743" i="1"/>
  <c r="O1601" i="1"/>
  <c r="O905" i="1"/>
  <c r="O703" i="1"/>
  <c r="O454" i="1"/>
  <c r="O675" i="1"/>
  <c r="O2422" i="1"/>
  <c r="O2911" i="1"/>
  <c r="O642" i="1"/>
  <c r="O2407" i="1"/>
  <c r="O1441" i="1"/>
  <c r="O2757" i="1"/>
  <c r="O3578" i="1"/>
  <c r="O2442" i="1"/>
  <c r="O1555" i="1"/>
  <c r="O1704" i="1"/>
  <c r="O1117" i="1"/>
  <c r="O1810" i="1"/>
  <c r="O3793" i="1"/>
  <c r="O711" i="1"/>
  <c r="O1155" i="1"/>
  <c r="O3075" i="1"/>
  <c r="O2414" i="1"/>
  <c r="O578" i="1"/>
  <c r="O1567" i="1"/>
  <c r="O3954" i="1"/>
  <c r="O602" i="1"/>
  <c r="O4001" i="1"/>
  <c r="O1129" i="1"/>
  <c r="O2567" i="1"/>
  <c r="O872" i="1"/>
  <c r="O2855" i="1"/>
  <c r="O3062" i="1"/>
  <c r="O721" i="1"/>
  <c r="O2370" i="1"/>
  <c r="O1344" i="1"/>
  <c r="O2917" i="1"/>
  <c r="O3142" i="1"/>
  <c r="O1548" i="1"/>
  <c r="O1742" i="1"/>
  <c r="O982" i="1"/>
  <c r="O223" i="1"/>
  <c r="O2417" i="1"/>
  <c r="O1818" i="1"/>
  <c r="O1822" i="1"/>
  <c r="O151" i="1"/>
  <c r="O2660" i="1"/>
  <c r="O2759" i="1"/>
  <c r="O1413" i="1"/>
  <c r="O3201" i="1"/>
  <c r="O460" i="1"/>
  <c r="O2778" i="1"/>
  <c r="O3998" i="1"/>
  <c r="O629" i="1"/>
  <c r="O1817" i="1"/>
  <c r="O952" i="1"/>
  <c r="O3199" i="1"/>
  <c r="O3844" i="1"/>
  <c r="O2324" i="1"/>
  <c r="O1565" i="1"/>
  <c r="O701" i="1"/>
  <c r="O2902" i="1"/>
  <c r="O671" i="1"/>
  <c r="O595" i="1"/>
  <c r="O4044" i="1"/>
  <c r="O4050" i="1"/>
  <c r="O2372" i="1"/>
  <c r="O543" i="1"/>
  <c r="O157" i="1"/>
  <c r="O991" i="1"/>
  <c r="O1721" i="1"/>
  <c r="O2327" i="1"/>
  <c r="O196" i="1"/>
  <c r="O1573" i="1"/>
  <c r="O2152" i="1"/>
  <c r="O774" i="1"/>
  <c r="O1985" i="1"/>
  <c r="O4062" i="1"/>
  <c r="O2796" i="1"/>
  <c r="O1098" i="1"/>
  <c r="O1593" i="1"/>
  <c r="O2384" i="1"/>
  <c r="O1876" i="1"/>
  <c r="O2564" i="1"/>
  <c r="O1013" i="1"/>
  <c r="O3853" i="1"/>
  <c r="O2921" i="1"/>
  <c r="O960" i="1"/>
  <c r="O880" i="1"/>
  <c r="O865" i="1"/>
  <c r="O3630" i="1"/>
  <c r="O2920" i="1"/>
  <c r="O2884" i="1"/>
  <c r="O706" i="1"/>
  <c r="O3637" i="1"/>
  <c r="O906" i="1"/>
  <c r="O3677" i="1"/>
  <c r="O1559" i="1"/>
  <c r="O127" i="1"/>
  <c r="O1600" i="1"/>
  <c r="O2894" i="1"/>
  <c r="O3642" i="1"/>
  <c r="O548" i="1"/>
  <c r="O165" i="1"/>
  <c r="O978" i="1"/>
  <c r="O1996" i="1"/>
  <c r="O1554" i="1"/>
  <c r="O171" i="1"/>
  <c r="O185" i="1"/>
  <c r="O1563" i="1"/>
  <c r="O3842" i="1"/>
  <c r="O1182" i="1"/>
  <c r="O518" i="1"/>
  <c r="O2774" i="1"/>
  <c r="O519" i="1"/>
  <c r="O2768" i="1"/>
  <c r="O969" i="1"/>
  <c r="O734" i="1"/>
  <c r="O1072" i="1"/>
  <c r="O2766" i="1"/>
  <c r="O1416" i="1"/>
  <c r="O4052" i="1"/>
  <c r="O451" i="1"/>
  <c r="O213" i="1"/>
  <c r="O2909" i="1"/>
  <c r="O2405" i="1"/>
  <c r="O1592" i="1"/>
  <c r="O619" i="1"/>
  <c r="O1800" i="1"/>
  <c r="O1158" i="1"/>
  <c r="O3966" i="1"/>
  <c r="O1815" i="1"/>
  <c r="O2572" i="1"/>
  <c r="O3800" i="1"/>
  <c r="O208" i="1"/>
  <c r="O560" i="1"/>
  <c r="O911" i="1"/>
  <c r="O2510" i="1"/>
  <c r="O715" i="1"/>
  <c r="O2357" i="1"/>
  <c r="O3203" i="1"/>
  <c r="O1579" i="1"/>
  <c r="O992" i="1"/>
  <c r="O183" i="1"/>
  <c r="O2382" i="1"/>
  <c r="O4014" i="1"/>
  <c r="O3983" i="1"/>
  <c r="O593" i="1"/>
  <c r="O424" i="1"/>
  <c r="O4101" i="1"/>
  <c r="O3077" i="1"/>
  <c r="O168" i="1"/>
  <c r="O1113" i="1"/>
  <c r="O3920" i="1"/>
  <c r="O2142" i="1"/>
  <c r="O4066" i="1"/>
  <c r="O3805" i="1"/>
  <c r="O2582" i="1"/>
  <c r="O2699" i="1"/>
  <c r="O550" i="1"/>
  <c r="O2656" i="1"/>
  <c r="O664" i="1"/>
  <c r="O4040" i="1"/>
  <c r="O2676" i="1"/>
  <c r="O1169" i="1"/>
  <c r="O4110" i="1"/>
  <c r="O3735" i="1"/>
  <c r="O3139" i="1"/>
  <c r="O3848" i="1"/>
  <c r="O2871" i="1"/>
  <c r="O1806" i="1"/>
  <c r="O1062" i="1"/>
  <c r="O2146" i="1"/>
  <c r="O2584" i="1"/>
  <c r="O1435" i="1"/>
  <c r="O3745" i="1"/>
  <c r="O2945" i="1"/>
  <c r="O2570" i="1"/>
  <c r="O3926" i="1"/>
  <c r="O923" i="1"/>
  <c r="O3973" i="1"/>
  <c r="O2416" i="1"/>
  <c r="O3113" i="1"/>
  <c r="O914" i="1"/>
  <c r="O693" i="1"/>
  <c r="O3120" i="1"/>
  <c r="O3194" i="1"/>
  <c r="O2764" i="1"/>
  <c r="O2899" i="1"/>
  <c r="O2395" i="1"/>
  <c r="O181" i="1"/>
  <c r="O4082" i="1"/>
  <c r="O2375" i="1"/>
  <c r="O3748" i="1"/>
  <c r="O677" i="1"/>
  <c r="O1793" i="1"/>
  <c r="O575" i="1"/>
  <c r="O556" i="1"/>
  <c r="O553" i="1"/>
  <c r="O766" i="1"/>
  <c r="O1486" i="1"/>
  <c r="O4045" i="1"/>
  <c r="O2761" i="1"/>
  <c r="O3144" i="1"/>
  <c r="O1484" i="1"/>
  <c r="O2769" i="1"/>
  <c r="O3999" i="1"/>
  <c r="O996" i="1"/>
  <c r="O1490" i="1"/>
  <c r="O587" i="1"/>
  <c r="O546" i="1"/>
  <c r="O4051" i="1"/>
  <c r="O3111" i="1"/>
  <c r="O571" i="1"/>
  <c r="O3074" i="1"/>
  <c r="O2900" i="1"/>
  <c r="O934" i="1"/>
  <c r="O1814" i="1"/>
  <c r="O579" i="1"/>
  <c r="O156" i="1"/>
  <c r="O3873" i="1"/>
  <c r="O994" i="1"/>
  <c r="O2875" i="1"/>
  <c r="O1990" i="1"/>
  <c r="O1589" i="1"/>
  <c r="O2873" i="1"/>
  <c r="O1234" i="1"/>
  <c r="O3635" i="1"/>
  <c r="O1986" i="1"/>
  <c r="O881" i="1"/>
  <c r="O150" i="1"/>
  <c r="O2128" i="1"/>
  <c r="O1097" i="1"/>
  <c r="O2348" i="1"/>
  <c r="O1144" i="1"/>
  <c r="O1780" i="1"/>
  <c r="O2649" i="1"/>
  <c r="O3996" i="1"/>
  <c r="O2697" i="1"/>
  <c r="O3205" i="1"/>
  <c r="O2415" i="1"/>
  <c r="O989" i="1"/>
  <c r="O3889" i="1"/>
  <c r="O3854" i="1"/>
  <c r="O172" i="1"/>
  <c r="O3859" i="1"/>
  <c r="O2950" i="1"/>
  <c r="O3976" i="1"/>
  <c r="O2522" i="1"/>
  <c r="O3054" i="1"/>
  <c r="O3633" i="1"/>
  <c r="O1775" i="1"/>
  <c r="O4002" i="1"/>
  <c r="O3845" i="1"/>
  <c r="O694" i="1"/>
  <c r="O1797" i="1"/>
  <c r="O1552" i="1"/>
  <c r="O3736" i="1"/>
  <c r="O4090" i="1"/>
  <c r="O221" i="1"/>
  <c r="O1757" i="1"/>
  <c r="O2517" i="1"/>
  <c r="O974" i="1"/>
  <c r="O2848" i="1"/>
  <c r="O2877" i="1"/>
  <c r="O3794" i="1"/>
  <c r="O4093" i="1"/>
  <c r="O2853" i="1"/>
  <c r="O956" i="1"/>
  <c r="O3083" i="1"/>
  <c r="O2391" i="1"/>
  <c r="O3065" i="1"/>
  <c r="O154" i="1"/>
  <c r="O2538" i="1"/>
  <c r="O1703" i="1"/>
  <c r="O1073" i="1"/>
  <c r="O599" i="1"/>
  <c r="O1581" i="1"/>
  <c r="O1314" i="1"/>
  <c r="O1772" i="1"/>
  <c r="O3640" i="1"/>
  <c r="O3193" i="1"/>
  <c r="O1597" i="1"/>
  <c r="O700" i="1"/>
  <c r="O3109" i="1"/>
  <c r="O216" i="1"/>
  <c r="O512" i="1"/>
  <c r="O720" i="1"/>
  <c r="O936" i="1"/>
  <c r="O4049" i="1"/>
  <c r="O1147" i="1"/>
  <c r="O2698" i="1"/>
  <c r="O3126" i="1"/>
  <c r="O569" i="1"/>
  <c r="O672" i="1"/>
  <c r="O3883" i="1"/>
  <c r="O877" i="1"/>
  <c r="O1149" i="1"/>
  <c r="O2136" i="1"/>
  <c r="O2431" i="1"/>
  <c r="O1134" i="1"/>
  <c r="O1421" i="1"/>
  <c r="O1231" i="1"/>
  <c r="O3088" i="1"/>
  <c r="O1175" i="1"/>
  <c r="O3997" i="1"/>
  <c r="O3634" i="1"/>
  <c r="O1444" i="1"/>
  <c r="O163" i="1"/>
  <c r="O577" i="1"/>
  <c r="O1087" i="1"/>
  <c r="O2145" i="1"/>
  <c r="O2874" i="1"/>
  <c r="O4056" i="1"/>
  <c r="O669" i="1"/>
  <c r="O1773" i="1"/>
  <c r="O2393" i="1"/>
  <c r="O3063" i="1"/>
  <c r="O1446" i="1"/>
  <c r="O2356" i="1"/>
  <c r="O4055" i="1"/>
  <c r="O922" i="1"/>
  <c r="O1096" i="1"/>
  <c r="O4026" i="1"/>
  <c r="O876" i="1"/>
  <c r="O1089" i="1"/>
  <c r="O1586" i="1"/>
  <c r="O3891" i="1"/>
  <c r="O902" i="1"/>
  <c r="O570" i="1"/>
  <c r="O1084" i="1"/>
  <c r="O3740" i="1"/>
  <c r="O3105" i="1"/>
  <c r="O2776" i="1"/>
  <c r="O1485" i="1"/>
  <c r="O1725" i="1"/>
  <c r="O1726" i="1"/>
  <c r="O2643" i="1"/>
  <c r="O1122" i="1"/>
  <c r="O2159" i="1"/>
  <c r="O2880" i="1"/>
  <c r="O191" i="1"/>
  <c r="O2674" i="1"/>
  <c r="O3893" i="1"/>
  <c r="O219" i="1"/>
  <c r="O1146" i="1"/>
  <c r="O3949" i="1"/>
  <c r="O993" i="1"/>
  <c r="O1799" i="1"/>
  <c r="O1103" i="1"/>
  <c r="O1595" i="1"/>
  <c r="O2662" i="1"/>
  <c r="O1688" i="1"/>
  <c r="O640" i="1"/>
  <c r="O3061" i="1"/>
  <c r="O3928" i="1"/>
  <c r="O674" i="1"/>
  <c r="O1733" i="1"/>
  <c r="O1419" i="1"/>
  <c r="O2127" i="1"/>
  <c r="O2512" i="1"/>
  <c r="O2349" i="1"/>
  <c r="O1055" i="1"/>
  <c r="O949" i="1"/>
  <c r="O1456" i="1"/>
  <c r="O705" i="1"/>
  <c r="O1420" i="1"/>
  <c r="O704" i="1"/>
  <c r="O773" i="1"/>
  <c r="O564" i="1"/>
  <c r="O1863" i="1"/>
  <c r="O236" i="1"/>
  <c r="O4016" i="1"/>
  <c r="O200" i="1"/>
  <c r="O3602" i="1"/>
  <c r="O33" i="1"/>
  <c r="O2897" i="1"/>
  <c r="O559" i="1"/>
  <c r="O182" i="1"/>
  <c r="O1160" i="1"/>
  <c r="O931" i="1"/>
  <c r="O601" i="1"/>
  <c r="O2644" i="1"/>
  <c r="O3850" i="1"/>
  <c r="O1434" i="1"/>
  <c r="O4108" i="1"/>
  <c r="O1494" i="1"/>
  <c r="O503" i="1"/>
  <c r="O3903" i="1"/>
  <c r="O2215" i="1"/>
  <c r="O849" i="1"/>
  <c r="O1132" i="1"/>
  <c r="O1080" i="1"/>
  <c r="O1152" i="1"/>
  <c r="O2585" i="1"/>
  <c r="O1044" i="1"/>
  <c r="O551" i="1"/>
  <c r="O1708" i="1"/>
  <c r="O206" i="1"/>
  <c r="O971" i="1"/>
  <c r="O3131" i="1"/>
  <c r="O3992" i="1"/>
  <c r="O3123" i="1"/>
  <c r="O1123" i="1"/>
  <c r="O2600" i="1"/>
  <c r="O2160" i="1"/>
  <c r="O2687" i="1"/>
  <c r="O144" i="1"/>
  <c r="O4012" i="1"/>
  <c r="O1791" i="1"/>
  <c r="O1411" i="1"/>
  <c r="O1792" i="1"/>
  <c r="O3951" i="1"/>
  <c r="O4105" i="1"/>
  <c r="O199" i="1"/>
  <c r="O608" i="1"/>
  <c r="O2398" i="1"/>
  <c r="O3115" i="1"/>
  <c r="O3870" i="1"/>
  <c r="O3803" i="1"/>
  <c r="O592" i="1"/>
  <c r="O1584" i="1"/>
  <c r="O4039" i="1"/>
  <c r="O4078" i="1"/>
  <c r="O1566" i="1"/>
  <c r="O632" i="1"/>
  <c r="O3880" i="1"/>
  <c r="O2691" i="1"/>
  <c r="O667" i="1"/>
  <c r="O2376" i="1"/>
  <c r="O893" i="1"/>
  <c r="O938" i="1"/>
  <c r="O3134" i="1"/>
  <c r="O3734" i="1"/>
  <c r="O2906" i="1"/>
  <c r="O3207" i="1"/>
  <c r="O122" i="1"/>
  <c r="O3068" i="1"/>
  <c r="O161" i="1"/>
  <c r="O170" i="1"/>
  <c r="O2910" i="1"/>
  <c r="O2386" i="1"/>
  <c r="O159" i="1"/>
  <c r="O3098" i="1"/>
  <c r="O228" i="1"/>
  <c r="O709" i="1"/>
  <c r="O1069" i="1"/>
  <c r="O1451" i="1"/>
  <c r="O166" i="1"/>
  <c r="O1095" i="1"/>
  <c r="O716" i="1"/>
  <c r="O2743" i="1"/>
  <c r="O1046" i="1"/>
  <c r="O2158" i="1"/>
  <c r="O218" i="1"/>
  <c r="O4021" i="1"/>
  <c r="O979" i="1"/>
  <c r="O611" i="1"/>
  <c r="O1244" i="1"/>
  <c r="O591" i="1"/>
  <c r="O1821" i="1"/>
  <c r="O3118" i="1"/>
  <c r="O1409" i="1"/>
  <c r="O3801" i="1"/>
  <c r="O1439" i="1"/>
  <c r="O1558" i="1"/>
  <c r="O1591" i="1"/>
  <c r="O597" i="1"/>
  <c r="O3121" i="1"/>
  <c r="O1081" i="1"/>
  <c r="O1786" i="1"/>
  <c r="O3646" i="1"/>
  <c r="O4036" i="1"/>
  <c r="O3744" i="1"/>
  <c r="O1433" i="1"/>
  <c r="O2596" i="1"/>
  <c r="O2680" i="1"/>
  <c r="O1696" i="1"/>
  <c r="O947" i="1"/>
  <c r="O568" i="1"/>
  <c r="O3091" i="1"/>
  <c r="O3093" i="1"/>
  <c r="O4043" i="1"/>
  <c r="O3897" i="1"/>
  <c r="O3191" i="1"/>
  <c r="O3070" i="1"/>
  <c r="O1779" i="1"/>
  <c r="O638" i="1"/>
  <c r="O3073" i="1"/>
  <c r="O2689" i="1"/>
  <c r="O718" i="1"/>
  <c r="O1789" i="1"/>
  <c r="O1820" i="1"/>
  <c r="O3930" i="1"/>
  <c r="O2396" i="1"/>
  <c r="O1178" i="1"/>
  <c r="O504" i="1"/>
  <c r="O886" i="1"/>
  <c r="O1873" i="1"/>
  <c r="O1557" i="1"/>
  <c r="O4031" i="1"/>
  <c r="O2595" i="1"/>
  <c r="O689" i="1"/>
  <c r="O695" i="1"/>
  <c r="O3741" i="1"/>
  <c r="O4004" i="1"/>
  <c r="O2149" i="1"/>
  <c r="O874" i="1"/>
  <c r="O1101" i="1"/>
  <c r="O2362" i="1"/>
  <c r="O1107" i="1"/>
  <c r="O900" i="1"/>
  <c r="O3107" i="1"/>
  <c r="O1453" i="1"/>
  <c r="O637" i="1"/>
  <c r="O1590" i="1"/>
  <c r="O4041" i="1"/>
  <c r="O3106" i="1"/>
  <c r="O2439" i="1"/>
  <c r="O712" i="1"/>
  <c r="O3097" i="1"/>
  <c r="O1588" i="1"/>
  <c r="O4008" i="1"/>
  <c r="O1878" i="1"/>
  <c r="O2602" i="1"/>
  <c r="O3894" i="1"/>
  <c r="O2346" i="1"/>
  <c r="O945" i="1"/>
  <c r="O2515" i="1"/>
  <c r="O4060" i="1"/>
  <c r="O1734" i="1"/>
  <c r="O1049" i="1"/>
  <c r="O2143" i="1"/>
  <c r="O423" i="1"/>
  <c r="O589" i="1"/>
  <c r="O1153" i="1"/>
  <c r="O1819" i="1"/>
  <c r="O3857" i="1"/>
  <c r="O123" i="1"/>
  <c r="O202" i="1"/>
  <c r="O2162" i="1"/>
  <c r="O3862" i="1"/>
  <c r="O2440" i="1"/>
  <c r="O4070" i="1"/>
  <c r="O3100" i="1"/>
  <c r="O3869" i="1"/>
  <c r="O188" i="1"/>
  <c r="O636" i="1"/>
  <c r="O687" i="1"/>
  <c r="O1150" i="1"/>
  <c r="O1729" i="1"/>
  <c r="O708" i="1"/>
  <c r="O3096" i="1"/>
  <c r="O3948" i="1"/>
  <c r="O1599" i="1"/>
  <c r="O211" i="1"/>
  <c r="O1867" i="1"/>
  <c r="O1156" i="1"/>
  <c r="O205" i="1"/>
  <c r="O1426" i="1"/>
  <c r="O3950" i="1"/>
  <c r="O778" i="1"/>
  <c r="O162" i="1"/>
  <c r="O3799" i="1"/>
  <c r="O1406" i="1"/>
  <c r="O3804" i="1"/>
  <c r="O186" i="1"/>
  <c r="O883" i="1"/>
  <c r="O2586" i="1"/>
  <c r="O2675" i="1"/>
  <c r="O1108" i="1"/>
  <c r="O869" i="1"/>
  <c r="O2509" i="1"/>
  <c r="O3636" i="1"/>
  <c r="O1104" i="1"/>
  <c r="O3103" i="1"/>
  <c r="O3631" i="1"/>
  <c r="O3907" i="1"/>
  <c r="O3102" i="1"/>
  <c r="O2430" i="1"/>
  <c r="O4092" i="1"/>
  <c r="O1318" i="1"/>
  <c r="O198" i="1"/>
  <c r="O3196" i="1"/>
  <c r="O3117" i="1"/>
  <c r="O868" i="1"/>
  <c r="O438" i="1"/>
  <c r="O1445" i="1"/>
  <c r="O164" i="1"/>
  <c r="O641" i="1"/>
  <c r="O621" i="1"/>
  <c r="O3641" i="1"/>
  <c r="O2404" i="1"/>
  <c r="O1872" i="1"/>
  <c r="O1043" i="1"/>
  <c r="O2701" i="1"/>
  <c r="O549" i="1"/>
  <c r="O2366" i="1"/>
  <c r="O3961" i="1"/>
  <c r="O2363" i="1"/>
  <c r="O3140" i="1"/>
  <c r="O609" i="1"/>
  <c r="O1785" i="1"/>
  <c r="O1807" i="1"/>
  <c r="O2700" i="1"/>
  <c r="O882" i="1"/>
  <c r="O1727" i="1"/>
  <c r="O4037" i="1"/>
  <c r="O203" i="1"/>
  <c r="O620" i="1"/>
  <c r="O4035" i="1"/>
  <c r="O2865" i="1"/>
  <c r="O1053" i="1"/>
  <c r="O2682" i="1"/>
  <c r="O1879" i="1"/>
  <c r="O2434" i="1"/>
  <c r="O1735" i="1"/>
  <c r="O1816" i="1"/>
  <c r="O617" i="1"/>
  <c r="O1868" i="1"/>
  <c r="O1768" i="1"/>
  <c r="O4057" i="1"/>
  <c r="O562" i="1"/>
  <c r="O1596" i="1"/>
  <c r="O132" i="1"/>
  <c r="O1808" i="1"/>
  <c r="O3876" i="1"/>
  <c r="O1499" i="1"/>
  <c r="O3145" i="1"/>
  <c r="O1783" i="1"/>
  <c r="O180" i="1"/>
  <c r="O2412" i="1"/>
  <c r="O469" i="1"/>
  <c r="O864" i="1"/>
  <c r="O3918" i="1"/>
  <c r="O3929" i="1"/>
  <c r="O4032" i="1"/>
  <c r="O4086" i="1"/>
  <c r="O2883" i="1"/>
  <c r="O1065" i="1"/>
  <c r="O764" i="1"/>
  <c r="O2161" i="1"/>
  <c r="O3866" i="1"/>
  <c r="O2355" i="1"/>
  <c r="O2367" i="1"/>
  <c r="O3092" i="1"/>
  <c r="O988" i="1"/>
  <c r="O1166" i="1"/>
  <c r="O1061" i="1"/>
  <c r="O565" i="1"/>
  <c r="O3909" i="1"/>
  <c r="O962" i="1"/>
  <c r="O133" i="1"/>
  <c r="O452" i="1"/>
  <c r="O1864" i="1"/>
  <c r="O1869" i="1"/>
  <c r="O973" i="1"/>
  <c r="O1131" i="1"/>
  <c r="O1436" i="1"/>
  <c r="O2872" i="1"/>
  <c r="O3912" i="1"/>
  <c r="O3924" i="1"/>
  <c r="O4073" i="1"/>
  <c r="O606" i="1"/>
  <c r="O2850" i="1"/>
  <c r="O780" i="1"/>
  <c r="O3798" i="1"/>
  <c r="O1866" i="1"/>
  <c r="O1903" i="1"/>
  <c r="O2360" i="1"/>
  <c r="O972" i="1"/>
  <c r="O1120" i="1"/>
  <c r="O2521" i="1"/>
  <c r="O1177" i="1"/>
  <c r="O1342" i="1"/>
  <c r="O1582" i="1"/>
  <c r="O3985" i="1"/>
  <c r="O4071" i="1"/>
  <c r="O1229" i="1"/>
  <c r="O3746" i="1"/>
  <c r="O3797" i="1"/>
  <c r="O3807" i="1"/>
  <c r="O2150" i="1"/>
  <c r="O690" i="1"/>
  <c r="O2354" i="1"/>
  <c r="O2373" i="1"/>
  <c r="O977" i="1"/>
  <c r="O1410" i="1"/>
  <c r="O3643" i="1"/>
  <c r="O1130" i="1"/>
  <c r="O3795" i="1"/>
  <c r="O194" i="1"/>
  <c r="O3731" i="1"/>
  <c r="O2844" i="1"/>
  <c r="O1052" i="1"/>
  <c r="O1056" i="1"/>
  <c r="O1238" i="1"/>
  <c r="O1241" i="1"/>
  <c r="O1335" i="1"/>
  <c r="O2379" i="1"/>
  <c r="O995" i="1"/>
  <c r="O2843" i="1"/>
  <c r="O138" i="1"/>
  <c r="O3965" i="1"/>
  <c r="O4029" i="1"/>
  <c r="O2893" i="1"/>
  <c r="O1048" i="1"/>
  <c r="O2599" i="1"/>
  <c r="O3865" i="1"/>
  <c r="O3895" i="1"/>
  <c r="O2132" i="1"/>
  <c r="O2347" i="1"/>
  <c r="O3094" i="1"/>
  <c r="O3192" i="1"/>
  <c r="O1066" i="1"/>
  <c r="O871" i="1"/>
  <c r="O2511" i="1"/>
  <c r="O2592" i="1"/>
  <c r="O1415" i="1"/>
  <c r="O1553" i="1"/>
  <c r="O1561" i="1"/>
  <c r="O1787" i="1"/>
  <c r="O600" i="1"/>
  <c r="O2151" i="1"/>
  <c r="O3986" i="1"/>
  <c r="O2852" i="1"/>
  <c r="O3645" i="1"/>
  <c r="O1057" i="1"/>
  <c r="O2408" i="1"/>
  <c r="O126" i="1"/>
  <c r="O3649" i="1"/>
  <c r="O1063" i="1"/>
  <c r="O2683" i="1"/>
  <c r="O707" i="1"/>
  <c r="O1564" i="1"/>
  <c r="O3867" i="1"/>
  <c r="O2400" i="1"/>
  <c r="O4000" i="1"/>
  <c r="O2420" i="1"/>
  <c r="O1710" i="1"/>
  <c r="O2394" i="1"/>
  <c r="O1054" i="1"/>
  <c r="O981" i="1"/>
  <c r="O862" i="1"/>
  <c r="O136" i="1"/>
  <c r="O160" i="1"/>
  <c r="O3896" i="1"/>
  <c r="O3922" i="1"/>
  <c r="O4025" i="1"/>
  <c r="O4112" i="1"/>
  <c r="O618" i="1"/>
  <c r="O626" i="1"/>
  <c r="O630" i="1"/>
  <c r="O3647" i="1"/>
  <c r="O2771" i="1"/>
  <c r="O510" i="1"/>
  <c r="O2681" i="1"/>
  <c r="O1233" i="1"/>
  <c r="O1460" i="1"/>
  <c r="O3791" i="1"/>
  <c r="O3847" i="1"/>
  <c r="O3856" i="1"/>
  <c r="O2343" i="1"/>
  <c r="O968" i="1"/>
  <c r="O3995" i="1"/>
  <c r="O2436" i="1"/>
  <c r="O1438" i="1"/>
  <c r="O1715" i="1"/>
  <c r="O3055" i="1"/>
  <c r="O145" i="1"/>
  <c r="O2856" i="1"/>
  <c r="O3808" i="1"/>
  <c r="O2344" i="1"/>
  <c r="O1075" i="1"/>
  <c r="O3875" i="1"/>
  <c r="O1450" i="1"/>
  <c r="O3978" i="1"/>
  <c r="O3910" i="1"/>
  <c r="O3938" i="1"/>
  <c r="O4065" i="1"/>
  <c r="O3069" i="1"/>
  <c r="O1459" i="1"/>
  <c r="O2410" i="1"/>
  <c r="O1684" i="1"/>
  <c r="O2580" i="1"/>
  <c r="O1157" i="1"/>
  <c r="O4023" i="1"/>
  <c r="O2777" i="1"/>
  <c r="O2948" i="1"/>
  <c r="O2154" i="1"/>
  <c r="O2951" i="1"/>
  <c r="O149" i="1"/>
  <c r="O4033" i="1"/>
  <c r="O4091" i="1"/>
  <c r="O2862" i="1"/>
  <c r="O3843" i="1"/>
  <c r="O955" i="1"/>
  <c r="O1707" i="1"/>
  <c r="O4114" i="1"/>
  <c r="O4064" i="1"/>
  <c r="O169" i="1"/>
  <c r="O177" i="1"/>
  <c r="O3964" i="1"/>
  <c r="O2702" i="1"/>
  <c r="O3087" i="1"/>
  <c r="O3112" i="1"/>
  <c r="O2575" i="1"/>
  <c r="O4007" i="1"/>
  <c r="O976" i="1"/>
  <c r="O2594" i="1"/>
  <c r="O1425" i="1"/>
  <c r="O2130" i="1"/>
  <c r="O1738" i="1"/>
  <c r="O867" i="1"/>
  <c r="O207" i="1"/>
  <c r="O3064" i="1"/>
  <c r="O910" i="1"/>
  <c r="O1598" i="1"/>
  <c r="O2916" i="1"/>
  <c r="O983" i="1"/>
  <c r="O1794" i="1"/>
  <c r="O3935" i="1"/>
  <c r="O3971" i="1"/>
  <c r="O4074" i="1"/>
  <c r="O4087" i="1"/>
  <c r="O4097" i="1"/>
  <c r="O189" i="1"/>
  <c r="O614" i="1"/>
  <c r="O616" i="1"/>
  <c r="O1058" i="1"/>
  <c r="O1059" i="1"/>
  <c r="O585" i="1"/>
  <c r="O3056" i="1"/>
  <c r="O767" i="1"/>
  <c r="O3749" i="1"/>
  <c r="O3864" i="1"/>
  <c r="O3868" i="1"/>
  <c r="O2693" i="1"/>
  <c r="O2358" i="1"/>
  <c r="O2377" i="1"/>
  <c r="O3108" i="1"/>
  <c r="O3114" i="1"/>
  <c r="O953" i="1"/>
  <c r="O2576" i="1"/>
  <c r="O2578" i="1"/>
  <c r="O3119" i="1"/>
  <c r="O3195" i="1"/>
  <c r="O3989" i="1"/>
  <c r="O1093" i="1"/>
  <c r="O2961" i="1"/>
  <c r="O3886" i="1"/>
  <c r="O3888" i="1"/>
  <c r="O1424" i="1"/>
  <c r="O1487" i="1"/>
  <c r="O1804" i="1"/>
  <c r="O1334" i="1"/>
  <c r="O2424" i="1"/>
  <c r="O4084" i="1"/>
  <c r="O1051" i="1"/>
  <c r="O3942" i="1"/>
  <c r="O763" i="1"/>
  <c r="O781" i="1"/>
  <c r="O2401" i="1"/>
  <c r="O612" i="1"/>
  <c r="O4106" i="1"/>
  <c r="O1454" i="1"/>
  <c r="O2782" i="1"/>
  <c r="O1877" i="1"/>
  <c r="O2135" i="1"/>
  <c r="O682" i="1"/>
  <c r="O3079" i="1"/>
  <c r="O3085" i="1"/>
  <c r="O2579" i="1"/>
  <c r="O3209" i="1"/>
  <c r="O2956" i="1"/>
  <c r="O2520" i="1"/>
  <c r="O3874" i="1"/>
  <c r="O3881" i="1"/>
  <c r="O3885" i="1"/>
  <c r="O3901" i="1"/>
  <c r="O3733" i="1"/>
  <c r="O1447" i="1"/>
  <c r="O3053" i="1"/>
  <c r="O4006" i="1"/>
  <c r="O131" i="1"/>
  <c r="O4047" i="1"/>
  <c r="O4053" i="1"/>
  <c r="O634" i="1"/>
  <c r="O2863" i="1"/>
  <c r="O2411" i="1"/>
  <c r="O3101" i="1"/>
  <c r="O958" i="1"/>
  <c r="O2565" i="1"/>
  <c r="O1128" i="1"/>
  <c r="O1430" i="1"/>
  <c r="O1713" i="1"/>
  <c r="O1778" i="1"/>
  <c r="O966" i="1"/>
  <c r="O3945" i="1"/>
  <c r="O187" i="1"/>
  <c r="O627" i="1"/>
  <c r="O598" i="1"/>
  <c r="O2919" i="1"/>
  <c r="O2943" i="1"/>
  <c r="O1239" i="1"/>
  <c r="O1455" i="1"/>
  <c r="O2371" i="1"/>
  <c r="O884" i="1"/>
  <c r="O3147" i="1"/>
  <c r="O2513" i="1"/>
  <c r="O1448" i="1"/>
  <c r="O3974" i="1"/>
  <c r="O2359" i="1"/>
  <c r="O3963" i="1"/>
  <c r="O4089" i="1"/>
  <c r="O1571" i="1"/>
  <c r="O2381" i="1"/>
  <c r="O2388" i="1"/>
  <c r="O2574" i="1"/>
  <c r="O3208" i="1"/>
  <c r="O1082" i="1"/>
  <c r="O3877" i="1"/>
  <c r="O3884" i="1"/>
  <c r="O1442" i="1"/>
  <c r="O2397" i="1"/>
  <c r="O954" i="1"/>
  <c r="O2568" i="1"/>
  <c r="O1461" i="1"/>
  <c r="O1060" i="1"/>
  <c r="O2672" i="1"/>
  <c r="O770" i="1"/>
  <c r="O2566" i="1"/>
  <c r="O957" i="1"/>
  <c r="O174" i="1"/>
  <c r="O3944" i="1"/>
  <c r="O3957" i="1"/>
  <c r="O4083" i="1"/>
  <c r="O184" i="1"/>
  <c r="O1236" i="1"/>
  <c r="O714" i="1"/>
  <c r="O2352" i="1"/>
  <c r="O2402" i="1"/>
  <c r="O1088" i="1"/>
  <c r="O873" i="1"/>
  <c r="O885" i="1"/>
  <c r="O139" i="1"/>
  <c r="O604" i="1"/>
  <c r="O135" i="1"/>
  <c r="O625" i="1"/>
  <c r="O942" i="1"/>
  <c r="O1805" i="1"/>
  <c r="O613" i="1"/>
  <c r="O2960" i="1"/>
  <c r="O2577" i="1"/>
  <c r="O3908" i="1"/>
  <c r="O4058" i="1"/>
  <c r="O204" i="1"/>
  <c r="O639" i="1"/>
  <c r="O448" i="1"/>
  <c r="O2847" i="1"/>
  <c r="O961" i="1"/>
  <c r="O970" i="1"/>
  <c r="O2563" i="1"/>
  <c r="O4015" i="1"/>
  <c r="O3129" i="1"/>
  <c r="O2438" i="1"/>
  <c r="O2380" i="1"/>
  <c r="O2399" i="1"/>
  <c r="O1700" i="1"/>
  <c r="O863" i="1"/>
  <c r="O2153" i="1"/>
  <c r="O3972" i="1"/>
  <c r="O1070" i="1"/>
  <c r="O2506" i="1"/>
  <c r="O2365" i="1"/>
  <c r="O2139" i="1"/>
  <c r="O963" i="1"/>
  <c r="O142" i="1"/>
  <c r="O866" i="1"/>
  <c r="O2685" i="1"/>
  <c r="O1698" i="1"/>
  <c r="O3969" i="1"/>
  <c r="O3887" i="1"/>
  <c r="O2351" i="1"/>
  <c r="O3914" i="1"/>
  <c r="O428" i="1"/>
  <c r="O1232" i="1"/>
  <c r="O950" i="1"/>
  <c r="O2392" i="1"/>
  <c r="O889" i="1"/>
  <c r="O3959" i="1"/>
  <c r="O3967" i="1"/>
  <c r="O3127" i="1"/>
  <c r="O3899" i="1"/>
  <c r="O3931" i="1"/>
  <c r="O878" i="1"/>
  <c r="O3960" i="1"/>
  <c r="O4088" i="1"/>
  <c r="O1462" i="1"/>
  <c r="O2962" i="1"/>
  <c r="O124" i="1"/>
  <c r="O2016" i="1"/>
</calcChain>
</file>

<file path=xl/sharedStrings.xml><?xml version="1.0" encoding="utf-8"?>
<sst xmlns="http://schemas.openxmlformats.org/spreadsheetml/2006/main" count="33009" uniqueCount="8403">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</sst>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NumberFormat="1" applyFont="1" applyAlignment="1">
      <alignment wrapText="1"/>
    </xf>
    <xf numFmtId="44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 patternType="solid">
          <fgColor theme="4" tint="0.59996337778862885"/>
          <bgColor theme="4" tint="0.59996337778862885"/>
        </patternFill>
      </fill>
    </dxf>
    <dxf>
      <fill>
        <patternFill>
          <f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E-9740-85DF-BB53856FC1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AE-9740-85DF-BB53856FC1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AE-9740-85DF-BB53856FC1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AE-9740-85DF-BB53856F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1762255"/>
        <c:axId val="741711471"/>
      </c:barChart>
      <c:catAx>
        <c:axId val="7417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11471"/>
        <c:crosses val="autoZero"/>
        <c:auto val="1"/>
        <c:lblAlgn val="ctr"/>
        <c:lblOffset val="100"/>
        <c:noMultiLvlLbl val="0"/>
      </c:catAx>
      <c:valAx>
        <c:axId val="7417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A-A44A-A864-B441339224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8A-A44A-A864-B441339224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8A-A44A-A864-B44133922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9892111"/>
        <c:axId val="1939893759"/>
      </c:barChart>
      <c:catAx>
        <c:axId val="193989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3759"/>
        <c:crosses val="autoZero"/>
        <c:auto val="1"/>
        <c:lblAlgn val="ctr"/>
        <c:lblOffset val="100"/>
        <c:noMultiLvlLbl val="0"/>
      </c:catAx>
      <c:valAx>
        <c:axId val="19398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8-7C44-95D6-AF8F4E887C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58-7C44-95D6-AF8F4E887C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58-7C44-95D6-AF8F4E88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891456"/>
        <c:axId val="1598503376"/>
      </c:lineChart>
      <c:catAx>
        <c:axId val="3968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03376"/>
        <c:crosses val="autoZero"/>
        <c:auto val="1"/>
        <c:lblAlgn val="ctr"/>
        <c:lblOffset val="100"/>
        <c:noMultiLvlLbl val="0"/>
      </c:catAx>
      <c:valAx>
        <c:axId val="159850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9D-D14A-AF64-5C3536134F2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9D-D14A-AF64-5C3536134F2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9D-D14A-AF64-5C3536134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223439"/>
        <c:axId val="827225087"/>
      </c:lineChart>
      <c:catAx>
        <c:axId val="82722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225087"/>
        <c:crosses val="autoZero"/>
        <c:auto val="1"/>
        <c:lblAlgn val="ctr"/>
        <c:lblOffset val="100"/>
        <c:noMultiLvlLbl val="0"/>
      </c:catAx>
      <c:valAx>
        <c:axId val="8272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22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171450</xdr:rowOff>
    </xdr:from>
    <xdr:to>
      <xdr:col>13</xdr:col>
      <xdr:colOff>723900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48071-A754-EA49-B362-FF24C5AE9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7</xdr:row>
      <xdr:rowOff>0</xdr:rowOff>
    </xdr:from>
    <xdr:to>
      <xdr:col>13</xdr:col>
      <xdr:colOff>512660</xdr:colOff>
      <xdr:row>25</xdr:row>
      <xdr:rowOff>151468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BDE0B-C11C-EF47-B884-3E1CCC1EC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63500</xdr:rowOff>
    </xdr:from>
    <xdr:to>
      <xdr:col>12</xdr:col>
      <xdr:colOff>723900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89ADB-BE72-514D-99BC-064721A0F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15</xdr:row>
      <xdr:rowOff>0</xdr:rowOff>
    </xdr:from>
    <xdr:to>
      <xdr:col>12</xdr:col>
      <xdr:colOff>152400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B43F1-3FF4-A34A-8F0F-931D5B84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2.549373263886" createdVersion="7" refreshedVersion="7" minRefreshableVersion="3" recordCount="4114" xr:uid="{565D1571-FF0F-544F-8615-D70E2D963F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2.638352893518" createdVersion="7" refreshedVersion="7" minRefreshableVersion="3" recordCount="4114" xr:uid="{36CDD133-4B5D-CD46-95E5-E05585972F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2A932-F506-394C-9A3E-AE68B682E9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E35E0-2BAF-1A47-B67E-301EAB8D54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2DF81-363D-5548-8DAE-0EA58573000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 countASubtotal="1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countA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selection activeCell="Q122" sqref="Q122"/>
    </sheetView>
  </sheetViews>
  <sheetFormatPr baseColWidth="10" defaultColWidth="8.83203125" defaultRowHeight="15" x14ac:dyDescent="0.2"/>
  <cols>
    <col min="2" max="2" width="38.5" style="4" customWidth="1"/>
    <col min="3" max="3" width="40.33203125" style="1" customWidth="1"/>
    <col min="4" max="4" width="15.6640625" style="2" bestFit="1" customWidth="1"/>
    <col min="5" max="5" width="12.6640625" style="3" bestFit="1" customWidth="1"/>
    <col min="6" max="6" width="13.1640625" bestFit="1" customWidth="1"/>
    <col min="7" max="7" width="17.83203125" customWidth="1"/>
    <col min="8" max="9" width="13" bestFit="1" customWidth="1"/>
    <col min="10" max="10" width="15.6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5" bestFit="1" customWidth="1"/>
    <col min="16" max="16" width="12.33203125" customWidth="1"/>
    <col min="17" max="17" width="41.1640625" customWidth="1"/>
    <col min="19" max="19" width="12.33203125" style="9" customWidth="1"/>
  </cols>
  <sheetData>
    <row r="1" spans="1:21" s="11" customFormat="1" ht="64" x14ac:dyDescent="0.2">
      <c r="A1" s="11" t="s">
        <v>0</v>
      </c>
      <c r="B1" s="12" t="s">
        <v>1</v>
      </c>
      <c r="C1" s="11" t="s">
        <v>4110</v>
      </c>
      <c r="D1" s="13" t="s">
        <v>8216</v>
      </c>
      <c r="E1" s="14" t="s">
        <v>8217</v>
      </c>
      <c r="F1" s="11" t="s">
        <v>8305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8304</v>
      </c>
      <c r="O1" s="12" t="s">
        <v>8306</v>
      </c>
      <c r="P1" s="11" t="s">
        <v>8307</v>
      </c>
      <c r="Q1" s="15" t="s">
        <v>8358</v>
      </c>
      <c r="R1" s="11" t="s">
        <v>8359</v>
      </c>
      <c r="S1" s="16" t="s">
        <v>8365</v>
      </c>
      <c r="T1" s="11" t="s">
        <v>8366</v>
      </c>
      <c r="U1" s="11" t="s">
        <v>8379</v>
      </c>
    </row>
    <row r="2" spans="1:21" ht="48" x14ac:dyDescent="0.2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ROUND(E2/D2*100,0)</f>
        <v>137</v>
      </c>
      <c r="P2">
        <f>IFERROR(ROUND(E2/L2,2),0)</f>
        <v>63.92</v>
      </c>
      <c r="Q2" s="6" t="s">
        <v>8308</v>
      </c>
      <c r="R2" t="s">
        <v>8309</v>
      </c>
      <c r="S2" s="9">
        <f t="shared" ref="S2:S66" si="1">(((J2/60)/60)/24)+DATE(1970,1,1)</f>
        <v>42177.007071759261</v>
      </c>
      <c r="T2" s="9">
        <f>(((I2/60)/60)/24)+DATE(1970,1,1)</f>
        <v>42208.125</v>
      </c>
    </row>
    <row r="3" spans="1:21" ht="32" x14ac:dyDescent="0.2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>
        <f t="shared" ref="P3:P66" si="2">IFERROR(ROUND(E3/L3,2),0)</f>
        <v>185.48</v>
      </c>
      <c r="Q3" s="6" t="s">
        <v>8308</v>
      </c>
      <c r="R3" t="s">
        <v>8309</v>
      </c>
      <c r="S3" s="9">
        <f t="shared" si="1"/>
        <v>42766.600497685184</v>
      </c>
      <c r="T3" s="9">
        <f t="shared" ref="T3:T66" si="3">(((I3/60)/60)/24)+DATE(1970,1,1)</f>
        <v>42796.600497685184</v>
      </c>
    </row>
    <row r="4" spans="1:21" ht="48" x14ac:dyDescent="0.2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2"/>
        <v>15</v>
      </c>
      <c r="Q4" s="6" t="s">
        <v>8308</v>
      </c>
      <c r="R4" t="s">
        <v>8309</v>
      </c>
      <c r="S4" s="9">
        <f t="shared" si="1"/>
        <v>42405.702349537038</v>
      </c>
      <c r="T4" s="9">
        <f t="shared" si="3"/>
        <v>42415.702349537038</v>
      </c>
    </row>
    <row r="5" spans="1:21" ht="32" x14ac:dyDescent="0.2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2"/>
        <v>69.27</v>
      </c>
      <c r="Q5" s="6" t="s">
        <v>8308</v>
      </c>
      <c r="R5" t="s">
        <v>8309</v>
      </c>
      <c r="S5" s="9">
        <f t="shared" si="1"/>
        <v>41828.515127314815</v>
      </c>
      <c r="T5" s="9">
        <f t="shared" si="3"/>
        <v>41858.515127314815</v>
      </c>
    </row>
    <row r="6" spans="1:21" ht="64" x14ac:dyDescent="0.2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2"/>
        <v>190.55</v>
      </c>
      <c r="Q6" s="6" t="s">
        <v>8308</v>
      </c>
      <c r="R6" t="s">
        <v>8309</v>
      </c>
      <c r="S6" s="9">
        <f t="shared" si="1"/>
        <v>42327.834247685183</v>
      </c>
      <c r="T6" s="9">
        <f t="shared" si="3"/>
        <v>42357.834247685183</v>
      </c>
    </row>
    <row r="7" spans="1:21" ht="48" x14ac:dyDescent="0.2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2"/>
        <v>93.4</v>
      </c>
      <c r="Q7" s="6" t="s">
        <v>8308</v>
      </c>
      <c r="R7" t="s">
        <v>8309</v>
      </c>
      <c r="S7" s="9">
        <f t="shared" si="1"/>
        <v>42563.932951388888</v>
      </c>
      <c r="T7" s="9">
        <f t="shared" si="3"/>
        <v>42580.232638888891</v>
      </c>
    </row>
    <row r="8" spans="1:21" ht="48" x14ac:dyDescent="0.2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2"/>
        <v>146.88</v>
      </c>
      <c r="Q8" s="6" t="s">
        <v>8308</v>
      </c>
      <c r="R8" t="s">
        <v>8309</v>
      </c>
      <c r="S8" s="9">
        <f t="shared" si="1"/>
        <v>41794.072337962964</v>
      </c>
      <c r="T8" s="9">
        <f t="shared" si="3"/>
        <v>41804.072337962964</v>
      </c>
    </row>
    <row r="9" spans="1:21" ht="48" x14ac:dyDescent="0.2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2"/>
        <v>159.82</v>
      </c>
      <c r="Q9" s="6" t="s">
        <v>8308</v>
      </c>
      <c r="R9" t="s">
        <v>8309</v>
      </c>
      <c r="S9" s="9">
        <f t="shared" si="1"/>
        <v>42516.047071759262</v>
      </c>
      <c r="T9" s="9">
        <f t="shared" si="3"/>
        <v>42556.047071759262</v>
      </c>
    </row>
    <row r="10" spans="1:21" ht="16" x14ac:dyDescent="0.2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2"/>
        <v>291.79000000000002</v>
      </c>
      <c r="Q10" s="6" t="s">
        <v>8308</v>
      </c>
      <c r="R10" t="s">
        <v>8309</v>
      </c>
      <c r="S10" s="9">
        <f t="shared" si="1"/>
        <v>42468.94458333333</v>
      </c>
      <c r="T10" s="9">
        <f t="shared" si="3"/>
        <v>42475.875</v>
      </c>
    </row>
    <row r="11" spans="1:21" ht="48" x14ac:dyDescent="0.2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2"/>
        <v>31.5</v>
      </c>
      <c r="Q11" s="6" t="s">
        <v>8308</v>
      </c>
      <c r="R11" t="s">
        <v>8309</v>
      </c>
      <c r="S11" s="9">
        <f t="shared" si="1"/>
        <v>42447.103518518517</v>
      </c>
      <c r="T11" s="9">
        <f t="shared" si="3"/>
        <v>42477.103518518517</v>
      </c>
    </row>
    <row r="12" spans="1:21" ht="48" x14ac:dyDescent="0.2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2"/>
        <v>158.68</v>
      </c>
      <c r="Q12" s="6" t="s">
        <v>8308</v>
      </c>
      <c r="R12" t="s">
        <v>8309</v>
      </c>
      <c r="S12" s="9">
        <f t="shared" si="1"/>
        <v>41780.068043981482</v>
      </c>
      <c r="T12" s="9">
        <f t="shared" si="3"/>
        <v>41815.068043981482</v>
      </c>
    </row>
    <row r="13" spans="1:21" ht="48" x14ac:dyDescent="0.2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2"/>
        <v>80.33</v>
      </c>
      <c r="Q13" s="6" t="s">
        <v>8308</v>
      </c>
      <c r="R13" t="s">
        <v>8309</v>
      </c>
      <c r="S13" s="9">
        <f t="shared" si="1"/>
        <v>42572.778495370367</v>
      </c>
      <c r="T13" s="9">
        <f t="shared" si="3"/>
        <v>42604.125</v>
      </c>
    </row>
    <row r="14" spans="1:21" ht="48" x14ac:dyDescent="0.2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2"/>
        <v>59.96</v>
      </c>
      <c r="Q14" s="6" t="s">
        <v>8308</v>
      </c>
      <c r="R14" t="s">
        <v>8309</v>
      </c>
      <c r="S14" s="9">
        <f t="shared" si="1"/>
        <v>41791.713252314818</v>
      </c>
      <c r="T14" s="9">
        <f t="shared" si="3"/>
        <v>41836.125</v>
      </c>
    </row>
    <row r="15" spans="1:21" ht="32" x14ac:dyDescent="0.2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2"/>
        <v>109.78</v>
      </c>
      <c r="Q15" s="6" t="s">
        <v>8308</v>
      </c>
      <c r="R15" t="s">
        <v>8309</v>
      </c>
      <c r="S15" s="9">
        <f t="shared" si="1"/>
        <v>42508.677187499998</v>
      </c>
      <c r="T15" s="9">
        <f t="shared" si="3"/>
        <v>42544.852083333331</v>
      </c>
    </row>
    <row r="16" spans="1:21" ht="32" x14ac:dyDescent="0.2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2"/>
        <v>147.71</v>
      </c>
      <c r="Q16" s="6" t="s">
        <v>8308</v>
      </c>
      <c r="R16" t="s">
        <v>8309</v>
      </c>
      <c r="S16" s="9">
        <f t="shared" si="1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2"/>
        <v>21.76</v>
      </c>
      <c r="Q17" s="6" t="s">
        <v>8308</v>
      </c>
      <c r="R17" t="s">
        <v>8309</v>
      </c>
      <c r="S17" s="9">
        <f t="shared" si="1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2"/>
        <v>171.84</v>
      </c>
      <c r="Q18" s="6" t="s">
        <v>8308</v>
      </c>
      <c r="R18" t="s">
        <v>8309</v>
      </c>
      <c r="S18" s="9">
        <f t="shared" si="1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2"/>
        <v>41.94</v>
      </c>
      <c r="Q19" s="6" t="s">
        <v>8308</v>
      </c>
      <c r="R19" t="s">
        <v>8309</v>
      </c>
      <c r="S19" s="9">
        <f t="shared" si="1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2"/>
        <v>93.26</v>
      </c>
      <c r="Q20" s="6" t="s">
        <v>8308</v>
      </c>
      <c r="R20" t="s">
        <v>8309</v>
      </c>
      <c r="S20" s="9">
        <f t="shared" si="1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2"/>
        <v>56.14</v>
      </c>
      <c r="Q21" s="6" t="s">
        <v>8308</v>
      </c>
      <c r="R21" t="s">
        <v>8309</v>
      </c>
      <c r="S21" s="9">
        <f t="shared" si="1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2"/>
        <v>80.16</v>
      </c>
      <c r="Q22" s="6" t="s">
        <v>8308</v>
      </c>
      <c r="R22" t="s">
        <v>8309</v>
      </c>
      <c r="S22" s="9">
        <f t="shared" si="1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2"/>
        <v>199.9</v>
      </c>
      <c r="Q23" s="6" t="s">
        <v>8308</v>
      </c>
      <c r="R23" t="s">
        <v>8309</v>
      </c>
      <c r="S23" s="9">
        <f t="shared" si="1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2"/>
        <v>51.25</v>
      </c>
      <c r="Q24" s="6" t="s">
        <v>8308</v>
      </c>
      <c r="R24" t="s">
        <v>8309</v>
      </c>
      <c r="S24" s="9">
        <f t="shared" si="1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2"/>
        <v>103.04</v>
      </c>
      <c r="Q25" s="6" t="s">
        <v>8308</v>
      </c>
      <c r="R25" t="s">
        <v>8309</v>
      </c>
      <c r="S25" s="9">
        <f t="shared" si="1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2"/>
        <v>66.349999999999994</v>
      </c>
      <c r="Q26" s="6" t="s">
        <v>8308</v>
      </c>
      <c r="R26" t="s">
        <v>8309</v>
      </c>
      <c r="S26" s="9">
        <f t="shared" si="1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2"/>
        <v>57.14</v>
      </c>
      <c r="Q27" s="6" t="s">
        <v>8308</v>
      </c>
      <c r="R27" t="s">
        <v>8309</v>
      </c>
      <c r="S27" s="9">
        <f t="shared" si="1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2"/>
        <v>102.11</v>
      </c>
      <c r="Q28" s="6" t="s">
        <v>8308</v>
      </c>
      <c r="R28" t="s">
        <v>8309</v>
      </c>
      <c r="S28" s="9">
        <f t="shared" si="1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2"/>
        <v>148.97</v>
      </c>
      <c r="Q29" s="6" t="s">
        <v>8308</v>
      </c>
      <c r="R29" t="s">
        <v>8309</v>
      </c>
      <c r="S29" s="9">
        <f t="shared" si="1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2"/>
        <v>169.61</v>
      </c>
      <c r="Q30" s="6" t="s">
        <v>8308</v>
      </c>
      <c r="R30" t="s">
        <v>8309</v>
      </c>
      <c r="S30" s="9">
        <f t="shared" si="1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2"/>
        <v>31.62</v>
      </c>
      <c r="Q31" s="6" t="s">
        <v>8308</v>
      </c>
      <c r="R31" t="s">
        <v>8309</v>
      </c>
      <c r="S31" s="9">
        <f t="shared" si="1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2"/>
        <v>76.45</v>
      </c>
      <c r="Q32" s="6" t="s">
        <v>8308</v>
      </c>
      <c r="R32" t="s">
        <v>8309</v>
      </c>
      <c r="S32" s="9">
        <f t="shared" si="1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2"/>
        <v>13</v>
      </c>
      <c r="Q33" s="6" t="s">
        <v>8308</v>
      </c>
      <c r="R33" t="s">
        <v>8309</v>
      </c>
      <c r="S33" s="9">
        <f t="shared" si="1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2"/>
        <v>320.45</v>
      </c>
      <c r="Q34" s="6" t="s">
        <v>8308</v>
      </c>
      <c r="R34" t="s">
        <v>8309</v>
      </c>
      <c r="S34" s="9">
        <f t="shared" si="1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2"/>
        <v>83.75</v>
      </c>
      <c r="Q35" s="6" t="s">
        <v>8308</v>
      </c>
      <c r="R35" t="s">
        <v>8309</v>
      </c>
      <c r="S35" s="9">
        <f t="shared" si="1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2"/>
        <v>49.88</v>
      </c>
      <c r="Q36" s="6" t="s">
        <v>8308</v>
      </c>
      <c r="R36" t="s">
        <v>8309</v>
      </c>
      <c r="S36" s="9">
        <f t="shared" si="1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2"/>
        <v>59.46</v>
      </c>
      <c r="Q37" s="6" t="s">
        <v>8308</v>
      </c>
      <c r="R37" t="s">
        <v>8309</v>
      </c>
      <c r="S37" s="9">
        <f t="shared" si="1"/>
        <v>42098.291828703703</v>
      </c>
      <c r="T37" s="9">
        <f t="shared" si="3"/>
        <v>42122</v>
      </c>
    </row>
    <row r="38" spans="1:20" ht="32" x14ac:dyDescent="0.2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2"/>
        <v>193.84</v>
      </c>
      <c r="Q38" s="6" t="s">
        <v>8308</v>
      </c>
      <c r="R38" t="s">
        <v>8309</v>
      </c>
      <c r="S38" s="9">
        <f t="shared" si="1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2"/>
        <v>159.51</v>
      </c>
      <c r="Q39" s="6" t="s">
        <v>8308</v>
      </c>
      <c r="R39" t="s">
        <v>8309</v>
      </c>
      <c r="S39" s="9">
        <f t="shared" si="1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2"/>
        <v>41.68</v>
      </c>
      <c r="Q40" s="6" t="s">
        <v>8308</v>
      </c>
      <c r="R40" t="s">
        <v>8309</v>
      </c>
      <c r="S40" s="9">
        <f t="shared" si="1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2"/>
        <v>150.9</v>
      </c>
      <c r="Q41" s="6" t="s">
        <v>8308</v>
      </c>
      <c r="R41" t="s">
        <v>8309</v>
      </c>
      <c r="S41" s="9">
        <f t="shared" si="1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2"/>
        <v>126.69</v>
      </c>
      <c r="Q42" s="6" t="s">
        <v>8308</v>
      </c>
      <c r="R42" t="s">
        <v>8309</v>
      </c>
      <c r="S42" s="9">
        <f t="shared" si="1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2"/>
        <v>105.26</v>
      </c>
      <c r="Q43" s="6" t="s">
        <v>8308</v>
      </c>
      <c r="R43" t="s">
        <v>8309</v>
      </c>
      <c r="S43" s="9">
        <f t="shared" si="1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2"/>
        <v>117.51</v>
      </c>
      <c r="Q44" s="6" t="s">
        <v>8308</v>
      </c>
      <c r="R44" t="s">
        <v>8309</v>
      </c>
      <c r="S44" s="9">
        <f t="shared" si="1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2"/>
        <v>117.36</v>
      </c>
      <c r="Q45" s="6" t="s">
        <v>8308</v>
      </c>
      <c r="R45" t="s">
        <v>8309</v>
      </c>
      <c r="S45" s="9">
        <f t="shared" si="1"/>
        <v>41802.790347222224</v>
      </c>
      <c r="T45" s="9">
        <f t="shared" si="3"/>
        <v>41833</v>
      </c>
    </row>
    <row r="46" spans="1:20" ht="48" x14ac:dyDescent="0.2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2"/>
        <v>133.33000000000001</v>
      </c>
      <c r="Q46" s="6" t="s">
        <v>8308</v>
      </c>
      <c r="R46" t="s">
        <v>8309</v>
      </c>
      <c r="S46" s="9">
        <f t="shared" si="1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2"/>
        <v>98.36</v>
      </c>
      <c r="Q47" s="6" t="s">
        <v>8308</v>
      </c>
      <c r="R47" t="s">
        <v>8309</v>
      </c>
      <c r="S47" s="9">
        <f t="shared" si="1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2"/>
        <v>194.44</v>
      </c>
      <c r="Q48" s="6" t="s">
        <v>8308</v>
      </c>
      <c r="R48" t="s">
        <v>8309</v>
      </c>
      <c r="S48" s="9">
        <f t="shared" si="1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2"/>
        <v>76.87</v>
      </c>
      <c r="Q49" s="6" t="s">
        <v>8308</v>
      </c>
      <c r="R49" t="s">
        <v>8309</v>
      </c>
      <c r="S49" s="9">
        <f t="shared" si="1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2"/>
        <v>56.82</v>
      </c>
      <c r="Q50" s="6" t="s">
        <v>8308</v>
      </c>
      <c r="R50" t="s">
        <v>8309</v>
      </c>
      <c r="S50" s="9">
        <f t="shared" si="1"/>
        <v>42033.516898148147</v>
      </c>
      <c r="T50" s="9">
        <f t="shared" si="3"/>
        <v>42064.5</v>
      </c>
    </row>
    <row r="51" spans="1:20" ht="16" x14ac:dyDescent="0.2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2"/>
        <v>137.93</v>
      </c>
      <c r="Q51" s="6" t="s">
        <v>8308</v>
      </c>
      <c r="R51" t="s">
        <v>8309</v>
      </c>
      <c r="S51" s="9">
        <f t="shared" si="1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2"/>
        <v>27.27</v>
      </c>
      <c r="Q52" s="6" t="s">
        <v>8308</v>
      </c>
      <c r="R52" t="s">
        <v>8309</v>
      </c>
      <c r="S52" s="9">
        <f t="shared" si="1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2"/>
        <v>118.34</v>
      </c>
      <c r="Q53" s="6" t="s">
        <v>8308</v>
      </c>
      <c r="R53" t="s">
        <v>8309</v>
      </c>
      <c r="S53" s="9">
        <f t="shared" si="1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2"/>
        <v>223.48</v>
      </c>
      <c r="Q54" s="6" t="s">
        <v>8308</v>
      </c>
      <c r="R54" t="s">
        <v>8309</v>
      </c>
      <c r="S54" s="9">
        <f t="shared" si="1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2"/>
        <v>28.11</v>
      </c>
      <c r="Q55" s="6" t="s">
        <v>8308</v>
      </c>
      <c r="R55" t="s">
        <v>8309</v>
      </c>
      <c r="S55" s="9">
        <f t="shared" si="1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2"/>
        <v>194.23</v>
      </c>
      <c r="Q56" s="6" t="s">
        <v>8308</v>
      </c>
      <c r="R56" t="s">
        <v>8309</v>
      </c>
      <c r="S56" s="9">
        <f t="shared" si="1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2"/>
        <v>128.94999999999999</v>
      </c>
      <c r="Q57" s="6" t="s">
        <v>8308</v>
      </c>
      <c r="R57" t="s">
        <v>8309</v>
      </c>
      <c r="S57" s="9">
        <f t="shared" si="1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2"/>
        <v>49.32</v>
      </c>
      <c r="Q58" s="6" t="s">
        <v>8308</v>
      </c>
      <c r="R58" t="s">
        <v>8309</v>
      </c>
      <c r="S58" s="9">
        <f t="shared" si="1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2"/>
        <v>221.52</v>
      </c>
      <c r="Q59" s="6" t="s">
        <v>8308</v>
      </c>
      <c r="R59" t="s">
        <v>8309</v>
      </c>
      <c r="S59" s="9">
        <f t="shared" si="1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2"/>
        <v>137.21</v>
      </c>
      <c r="Q60" s="6" t="s">
        <v>8308</v>
      </c>
      <c r="R60" t="s">
        <v>8309</v>
      </c>
      <c r="S60" s="9">
        <f t="shared" si="1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2"/>
        <v>606.82000000000005</v>
      </c>
      <c r="Q61" s="6" t="s">
        <v>8308</v>
      </c>
      <c r="R61" t="s">
        <v>8309</v>
      </c>
      <c r="S61" s="9">
        <f t="shared" si="1"/>
        <v>42230.23583333334</v>
      </c>
      <c r="T61" s="9">
        <f t="shared" si="3"/>
        <v>42261.875</v>
      </c>
    </row>
    <row r="62" spans="1:20" ht="48" x14ac:dyDescent="0.2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2"/>
        <v>43.04</v>
      </c>
      <c r="Q62" s="6" t="s">
        <v>8308</v>
      </c>
      <c r="R62" t="s">
        <v>8310</v>
      </c>
      <c r="S62" s="9">
        <f t="shared" si="1"/>
        <v>41701.901817129627</v>
      </c>
      <c r="T62" s="9">
        <f t="shared" si="3"/>
        <v>41721</v>
      </c>
    </row>
    <row r="63" spans="1:20" ht="48" x14ac:dyDescent="0.2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2"/>
        <v>322.39</v>
      </c>
      <c r="Q63" s="6" t="s">
        <v>8308</v>
      </c>
      <c r="R63" t="s">
        <v>8310</v>
      </c>
      <c r="S63" s="9">
        <f t="shared" si="1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2"/>
        <v>96.71</v>
      </c>
      <c r="Q64" s="6" t="s">
        <v>8308</v>
      </c>
      <c r="R64" t="s">
        <v>8310</v>
      </c>
      <c r="S64" s="9">
        <f t="shared" si="1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2"/>
        <v>35.47</v>
      </c>
      <c r="Q65" s="6" t="s">
        <v>8308</v>
      </c>
      <c r="R65" t="s">
        <v>8310</v>
      </c>
      <c r="S65" s="9">
        <f t="shared" si="1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4">ROUND(E66/D66*100,0)</f>
        <v>173</v>
      </c>
      <c r="P66">
        <f t="shared" si="2"/>
        <v>86.67</v>
      </c>
      <c r="Q66" s="6" t="s">
        <v>8308</v>
      </c>
      <c r="R66" t="s">
        <v>8310</v>
      </c>
      <c r="S66" s="9">
        <f t="shared" si="1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4"/>
        <v>108</v>
      </c>
      <c r="P67">
        <f t="shared" ref="P67:P130" si="5">IFERROR(ROUND(E67/L67,2),0)</f>
        <v>132.05000000000001</v>
      </c>
      <c r="Q67" s="6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119</v>
      </c>
      <c r="P68">
        <f t="shared" si="5"/>
        <v>91.23</v>
      </c>
      <c r="Q68" s="6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116</v>
      </c>
      <c r="P69">
        <f t="shared" si="5"/>
        <v>116.25</v>
      </c>
      <c r="Q69" s="6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127</v>
      </c>
      <c r="P70">
        <f t="shared" si="5"/>
        <v>21.19</v>
      </c>
      <c r="Q70" s="6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111</v>
      </c>
      <c r="P71">
        <f t="shared" si="5"/>
        <v>62.33</v>
      </c>
      <c r="Q71" s="6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127</v>
      </c>
      <c r="P72">
        <f t="shared" si="5"/>
        <v>37.409999999999997</v>
      </c>
      <c r="Q72" s="6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124</v>
      </c>
      <c r="P73">
        <f t="shared" si="5"/>
        <v>69.72</v>
      </c>
      <c r="Q73" s="6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108</v>
      </c>
      <c r="P74">
        <f t="shared" si="5"/>
        <v>58.17</v>
      </c>
      <c r="Q74" s="6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100</v>
      </c>
      <c r="P75">
        <f t="shared" si="5"/>
        <v>50</v>
      </c>
      <c r="Q75" s="6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113</v>
      </c>
      <c r="P76">
        <f t="shared" si="5"/>
        <v>19.47</v>
      </c>
      <c r="Q76" s="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115</v>
      </c>
      <c r="P77">
        <f t="shared" si="5"/>
        <v>85.96</v>
      </c>
      <c r="Q77" s="6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153</v>
      </c>
      <c r="P78">
        <f t="shared" si="5"/>
        <v>30.67</v>
      </c>
      <c r="Q78" s="6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393</v>
      </c>
      <c r="P79">
        <f t="shared" si="5"/>
        <v>60.38</v>
      </c>
      <c r="Q79" s="6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2702</v>
      </c>
      <c r="P80">
        <f t="shared" si="5"/>
        <v>38.6</v>
      </c>
      <c r="Q80" s="6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127</v>
      </c>
      <c r="P81">
        <f t="shared" si="5"/>
        <v>40.270000000000003</v>
      </c>
      <c r="Q81" s="6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107</v>
      </c>
      <c r="P82">
        <f t="shared" si="5"/>
        <v>273.83</v>
      </c>
      <c r="Q82" s="6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198</v>
      </c>
      <c r="P83">
        <f t="shared" si="5"/>
        <v>53.04</v>
      </c>
      <c r="Q83" s="6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100</v>
      </c>
      <c r="P84">
        <f t="shared" si="5"/>
        <v>40.01</v>
      </c>
      <c r="Q84" s="6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103</v>
      </c>
      <c r="P85">
        <f t="shared" si="5"/>
        <v>15.77</v>
      </c>
      <c r="Q85" s="6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100</v>
      </c>
      <c r="P86">
        <f t="shared" si="5"/>
        <v>71.430000000000007</v>
      </c>
      <c r="Q86" s="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126</v>
      </c>
      <c r="P87">
        <f t="shared" si="5"/>
        <v>71.709999999999994</v>
      </c>
      <c r="Q87" s="6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106</v>
      </c>
      <c r="P88">
        <f t="shared" si="5"/>
        <v>375.76</v>
      </c>
      <c r="Q88" s="6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105</v>
      </c>
      <c r="P89">
        <f t="shared" si="5"/>
        <v>104.6</v>
      </c>
      <c r="Q89" s="6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103</v>
      </c>
      <c r="P90">
        <f t="shared" si="5"/>
        <v>60</v>
      </c>
      <c r="Q90" s="6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115</v>
      </c>
      <c r="P91">
        <f t="shared" si="5"/>
        <v>123.29</v>
      </c>
      <c r="Q91" s="6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100</v>
      </c>
      <c r="P92">
        <f t="shared" si="5"/>
        <v>31.38</v>
      </c>
      <c r="Q92" s="6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120</v>
      </c>
      <c r="P93">
        <f t="shared" si="5"/>
        <v>78.260000000000005</v>
      </c>
      <c r="Q93" s="6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105</v>
      </c>
      <c r="P94">
        <f t="shared" si="5"/>
        <v>122.33</v>
      </c>
      <c r="Q94" s="6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111</v>
      </c>
      <c r="P95">
        <f t="shared" si="5"/>
        <v>73.73</v>
      </c>
      <c r="Q95" s="6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104</v>
      </c>
      <c r="P96">
        <f t="shared" si="5"/>
        <v>21.67</v>
      </c>
      <c r="Q96" s="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131</v>
      </c>
      <c r="P97">
        <f t="shared" si="5"/>
        <v>21.9</v>
      </c>
      <c r="Q97" s="6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115</v>
      </c>
      <c r="P98">
        <f t="shared" si="5"/>
        <v>50.59</v>
      </c>
      <c r="Q98" s="6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106</v>
      </c>
      <c r="P99">
        <f t="shared" si="5"/>
        <v>53.13</v>
      </c>
      <c r="Q99" s="6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106</v>
      </c>
      <c r="P100">
        <f t="shared" si="5"/>
        <v>56.67</v>
      </c>
      <c r="Q100" s="6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106</v>
      </c>
      <c r="P101">
        <f t="shared" si="5"/>
        <v>40.78</v>
      </c>
      <c r="Q101" s="6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100</v>
      </c>
      <c r="P102">
        <f t="shared" si="5"/>
        <v>192.31</v>
      </c>
      <c r="Q102" s="6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100</v>
      </c>
      <c r="P103">
        <f t="shared" si="5"/>
        <v>100</v>
      </c>
      <c r="Q103" s="6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128</v>
      </c>
      <c r="P104">
        <f t="shared" si="5"/>
        <v>117.92</v>
      </c>
      <c r="Q104" s="6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105</v>
      </c>
      <c r="P105">
        <f t="shared" si="5"/>
        <v>27.9</v>
      </c>
      <c r="Q105" s="6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120</v>
      </c>
      <c r="P106">
        <f t="shared" si="5"/>
        <v>60</v>
      </c>
      <c r="Q106" s="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107</v>
      </c>
      <c r="P107">
        <f t="shared" si="5"/>
        <v>39.380000000000003</v>
      </c>
      <c r="Q107" s="6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101</v>
      </c>
      <c r="P108">
        <f t="shared" si="5"/>
        <v>186.11</v>
      </c>
      <c r="Q108" s="6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102</v>
      </c>
      <c r="P109">
        <f t="shared" si="5"/>
        <v>111.38</v>
      </c>
      <c r="Q109" s="6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247</v>
      </c>
      <c r="P110">
        <f t="shared" si="5"/>
        <v>78.72</v>
      </c>
      <c r="Q110" s="6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220</v>
      </c>
      <c r="P111">
        <f t="shared" si="5"/>
        <v>46.7</v>
      </c>
      <c r="Q111" s="6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131</v>
      </c>
      <c r="P112">
        <f t="shared" si="5"/>
        <v>65.38</v>
      </c>
      <c r="Q112" s="6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155</v>
      </c>
      <c r="P113">
        <f t="shared" si="5"/>
        <v>102.08</v>
      </c>
      <c r="Q113" s="6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104</v>
      </c>
      <c r="P114">
        <f t="shared" si="5"/>
        <v>64.2</v>
      </c>
      <c r="Q114" s="6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141</v>
      </c>
      <c r="P115">
        <f t="shared" si="5"/>
        <v>90.38</v>
      </c>
      <c r="Q115" s="6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103</v>
      </c>
      <c r="P116">
        <f t="shared" si="5"/>
        <v>88.57</v>
      </c>
      <c r="Q116" s="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140</v>
      </c>
      <c r="P117">
        <f t="shared" si="5"/>
        <v>28.73</v>
      </c>
      <c r="Q117" s="6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114</v>
      </c>
      <c r="P118">
        <f t="shared" si="5"/>
        <v>69.790000000000006</v>
      </c>
      <c r="Q118" s="6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100</v>
      </c>
      <c r="P119">
        <f t="shared" si="5"/>
        <v>167.49</v>
      </c>
      <c r="Q119" s="6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113</v>
      </c>
      <c r="P120">
        <f t="shared" si="5"/>
        <v>144.91</v>
      </c>
      <c r="Q120" s="6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105</v>
      </c>
      <c r="P121">
        <f t="shared" si="5"/>
        <v>91.84</v>
      </c>
      <c r="Q121" s="6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0</v>
      </c>
      <c r="P122">
        <f t="shared" si="5"/>
        <v>10</v>
      </c>
      <c r="Q122" s="6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0</v>
      </c>
      <c r="P123">
        <f t="shared" si="5"/>
        <v>1</v>
      </c>
      <c r="Q123" s="6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>
        <f t="shared" si="5"/>
        <v>0</v>
      </c>
      <c r="Q124" s="6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0</v>
      </c>
      <c r="P125">
        <f t="shared" si="5"/>
        <v>25.17</v>
      </c>
      <c r="Q125" s="6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>
        <f t="shared" si="5"/>
        <v>0</v>
      </c>
      <c r="Q126" s="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14</v>
      </c>
      <c r="P127">
        <f t="shared" si="5"/>
        <v>11.67</v>
      </c>
      <c r="Q127" s="6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6</v>
      </c>
      <c r="P128">
        <f t="shared" si="5"/>
        <v>106.69</v>
      </c>
      <c r="Q128" s="6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</v>
      </c>
      <c r="P129">
        <f t="shared" si="5"/>
        <v>47.5</v>
      </c>
      <c r="Q129" s="6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8">ROUND(E130/D130*100,0)</f>
        <v>2</v>
      </c>
      <c r="P130">
        <f t="shared" si="5"/>
        <v>311.17</v>
      </c>
      <c r="Q130" s="6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8"/>
        <v>0</v>
      </c>
      <c r="P131">
        <f t="shared" ref="P131:P194" si="9">IFERROR(ROUND(E131/L131,2),0)</f>
        <v>0</v>
      </c>
      <c r="Q131" s="6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>
        <f t="shared" si="9"/>
        <v>0</v>
      </c>
      <c r="Q132" s="6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>
        <f t="shared" si="9"/>
        <v>0</v>
      </c>
      <c r="Q133" s="6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10</v>
      </c>
      <c r="P134">
        <f t="shared" si="9"/>
        <v>94.51</v>
      </c>
      <c r="Q134" s="6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>
        <f t="shared" si="9"/>
        <v>0</v>
      </c>
      <c r="Q135" s="6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>
        <f t="shared" si="9"/>
        <v>0</v>
      </c>
      <c r="Q136" s="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13</v>
      </c>
      <c r="P137">
        <f t="shared" si="9"/>
        <v>80.599999999999994</v>
      </c>
      <c r="Q137" s="6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>
        <f t="shared" si="9"/>
        <v>0</v>
      </c>
      <c r="Q138" s="6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>
        <f t="shared" si="9"/>
        <v>0</v>
      </c>
      <c r="Q139" s="6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</v>
      </c>
      <c r="P140">
        <f t="shared" si="9"/>
        <v>81.239999999999995</v>
      </c>
      <c r="Q140" s="6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>
        <f t="shared" si="9"/>
        <v>500</v>
      </c>
      <c r="Q141" s="6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>
        <f t="shared" si="9"/>
        <v>0</v>
      </c>
      <c r="Q142" s="6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11</v>
      </c>
      <c r="P143">
        <f t="shared" si="9"/>
        <v>46.18</v>
      </c>
      <c r="Q143" s="6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0</v>
      </c>
      <c r="P144">
        <f t="shared" si="9"/>
        <v>10</v>
      </c>
      <c r="Q144" s="6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>
        <f t="shared" si="9"/>
        <v>0</v>
      </c>
      <c r="Q145" s="6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28</v>
      </c>
      <c r="P146">
        <f t="shared" si="9"/>
        <v>55.95</v>
      </c>
      <c r="Q146" s="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8</v>
      </c>
      <c r="P147">
        <f t="shared" si="9"/>
        <v>37.56</v>
      </c>
      <c r="Q147" s="6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1</v>
      </c>
      <c r="P148">
        <f t="shared" si="9"/>
        <v>38.33</v>
      </c>
      <c r="Q148" s="6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>
        <f t="shared" si="9"/>
        <v>0</v>
      </c>
      <c r="Q149" s="6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0</v>
      </c>
      <c r="P150">
        <f t="shared" si="9"/>
        <v>20</v>
      </c>
      <c r="Q150" s="6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1</v>
      </c>
      <c r="P151">
        <f t="shared" si="9"/>
        <v>15.33</v>
      </c>
      <c r="Q151" s="6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23</v>
      </c>
      <c r="P152">
        <f t="shared" si="9"/>
        <v>449.43</v>
      </c>
      <c r="Q152" s="6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0</v>
      </c>
      <c r="P153">
        <f t="shared" si="9"/>
        <v>28</v>
      </c>
      <c r="Q153" s="6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0</v>
      </c>
      <c r="P154">
        <f t="shared" si="9"/>
        <v>15</v>
      </c>
      <c r="Q154" s="6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1</v>
      </c>
      <c r="P155">
        <f t="shared" si="9"/>
        <v>35.9</v>
      </c>
      <c r="Q155" s="6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3</v>
      </c>
      <c r="P156">
        <f t="shared" si="9"/>
        <v>13.33</v>
      </c>
      <c r="Q156" s="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0</v>
      </c>
      <c r="P157">
        <f t="shared" si="9"/>
        <v>20.25</v>
      </c>
      <c r="Q157" s="6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</v>
      </c>
      <c r="P158">
        <f t="shared" si="9"/>
        <v>119</v>
      </c>
      <c r="Q158" s="6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0</v>
      </c>
      <c r="P159">
        <f t="shared" si="9"/>
        <v>4</v>
      </c>
      <c r="Q159" s="6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>
        <f t="shared" si="9"/>
        <v>0</v>
      </c>
      <c r="Q160" s="6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0</v>
      </c>
      <c r="P161">
        <f t="shared" si="9"/>
        <v>10</v>
      </c>
      <c r="Q161" s="6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4" x14ac:dyDescent="0.2">
      <c r="A162">
        <v>540</v>
      </c>
      <c r="B162" s="4" t="s">
        <v>541</v>
      </c>
      <c r="C162" s="1" t="s">
        <v>4650</v>
      </c>
      <c r="D162" s="2">
        <v>15000</v>
      </c>
      <c r="E162" s="3">
        <v>1</v>
      </c>
      <c r="F162" t="s">
        <v>8220</v>
      </c>
      <c r="G162" t="s">
        <v>8223</v>
      </c>
      <c r="H162" t="s">
        <v>8245</v>
      </c>
      <c r="I162">
        <v>1423078606</v>
      </c>
      <c r="J162">
        <v>1420486606</v>
      </c>
      <c r="K162" t="b">
        <v>0</v>
      </c>
      <c r="L162">
        <v>1</v>
      </c>
      <c r="M162" t="b">
        <v>0</v>
      </c>
      <c r="N162" t="s">
        <v>8270</v>
      </c>
      <c r="O162" s="5">
        <f>ROUND(E162/D162*100,0)</f>
        <v>0</v>
      </c>
      <c r="P162">
        <f>IFERROR(ROUND(E162/L162,2),0)</f>
        <v>1</v>
      </c>
      <c r="Q162" s="6" t="s">
        <v>8317</v>
      </c>
      <c r="R162" t="s">
        <v>8318</v>
      </c>
      <c r="S162" s="9">
        <f>(((J162/60)/60)/24)+DATE(1970,1,1)</f>
        <v>42009.817199074074</v>
      </c>
      <c r="T162" s="9">
        <f>(((I162/60)/60)/24)+DATE(1970,1,1)</f>
        <v>42039.817199074074</v>
      </c>
    </row>
    <row r="163" spans="1:20" ht="48" x14ac:dyDescent="0.2">
      <c r="A163">
        <v>541</v>
      </c>
      <c r="B163" s="4" t="s">
        <v>542</v>
      </c>
      <c r="C163" s="1" t="s">
        <v>4651</v>
      </c>
      <c r="D163" s="2">
        <v>4500</v>
      </c>
      <c r="E163" s="3">
        <v>25</v>
      </c>
      <c r="F163" t="s">
        <v>8220</v>
      </c>
      <c r="G163" t="s">
        <v>8223</v>
      </c>
      <c r="H163" t="s">
        <v>8245</v>
      </c>
      <c r="I163">
        <v>1446080834</v>
      </c>
      <c r="J163">
        <v>1443488834</v>
      </c>
      <c r="K163" t="b">
        <v>0</v>
      </c>
      <c r="L163">
        <v>1</v>
      </c>
      <c r="M163" t="b">
        <v>0</v>
      </c>
      <c r="N163" t="s">
        <v>8270</v>
      </c>
      <c r="O163" s="5">
        <f>ROUND(E163/D163*100,0)</f>
        <v>1</v>
      </c>
      <c r="P163">
        <f>IFERROR(ROUND(E163/L163,2),0)</f>
        <v>25</v>
      </c>
      <c r="Q163" s="6" t="s">
        <v>8317</v>
      </c>
      <c r="R163" t="s">
        <v>8318</v>
      </c>
      <c r="S163" s="9">
        <f>(((J163/60)/60)/24)+DATE(1970,1,1)</f>
        <v>42276.046689814815</v>
      </c>
      <c r="T163" s="9">
        <f>(((I163/60)/60)/24)+DATE(1970,1,1)</f>
        <v>42306.046689814815</v>
      </c>
    </row>
    <row r="164" spans="1:20" ht="48" x14ac:dyDescent="0.2">
      <c r="A164">
        <v>542</v>
      </c>
      <c r="B164" s="4" t="s">
        <v>543</v>
      </c>
      <c r="C164" s="1" t="s">
        <v>4652</v>
      </c>
      <c r="D164" s="2">
        <v>250000</v>
      </c>
      <c r="E164" s="3">
        <v>1</v>
      </c>
      <c r="F164" t="s">
        <v>8220</v>
      </c>
      <c r="G164" t="s">
        <v>8223</v>
      </c>
      <c r="H164" t="s">
        <v>8245</v>
      </c>
      <c r="I164">
        <v>1462293716</v>
      </c>
      <c r="J164">
        <v>1457113316</v>
      </c>
      <c r="K164" t="b">
        <v>0</v>
      </c>
      <c r="L164">
        <v>1</v>
      </c>
      <c r="M164" t="b">
        <v>0</v>
      </c>
      <c r="N164" t="s">
        <v>8270</v>
      </c>
      <c r="O164" s="5">
        <f>ROUND(E164/D164*100,0)</f>
        <v>0</v>
      </c>
      <c r="P164">
        <f>IFERROR(ROUND(E164/L164,2),0)</f>
        <v>1</v>
      </c>
      <c r="Q164" s="6" t="s">
        <v>8317</v>
      </c>
      <c r="R164" t="s">
        <v>8318</v>
      </c>
      <c r="S164" s="9">
        <f>(((J164/60)/60)/24)+DATE(1970,1,1)</f>
        <v>42433.737453703703</v>
      </c>
      <c r="T164" s="9">
        <f>(((I164/60)/60)/24)+DATE(1970,1,1)</f>
        <v>42493.695787037039</v>
      </c>
    </row>
    <row r="165" spans="1:20" ht="48" x14ac:dyDescent="0.2">
      <c r="A165">
        <v>543</v>
      </c>
      <c r="B165" s="4" t="s">
        <v>544</v>
      </c>
      <c r="C165" s="1" t="s">
        <v>4653</v>
      </c>
      <c r="D165" s="2">
        <v>22000</v>
      </c>
      <c r="E165" s="3">
        <v>70</v>
      </c>
      <c r="F165" t="s">
        <v>8220</v>
      </c>
      <c r="G165" t="s">
        <v>8225</v>
      </c>
      <c r="H165" t="s">
        <v>8247</v>
      </c>
      <c r="I165">
        <v>1414807962</v>
      </c>
      <c r="J165">
        <v>1412215962</v>
      </c>
      <c r="K165" t="b">
        <v>0</v>
      </c>
      <c r="L165">
        <v>2</v>
      </c>
      <c r="M165" t="b">
        <v>0</v>
      </c>
      <c r="N165" t="s">
        <v>8270</v>
      </c>
      <c r="O165" s="5">
        <f>ROUND(E165/D165*100,0)</f>
        <v>0</v>
      </c>
      <c r="P165">
        <f>IFERROR(ROUND(E165/L165,2),0)</f>
        <v>35</v>
      </c>
      <c r="Q165" s="6" t="s">
        <v>8317</v>
      </c>
      <c r="R165" t="s">
        <v>8318</v>
      </c>
      <c r="S165" s="9">
        <f>(((J165/60)/60)/24)+DATE(1970,1,1)</f>
        <v>41914.092152777775</v>
      </c>
      <c r="T165" s="9">
        <f>(((I165/60)/60)/24)+DATE(1970,1,1)</f>
        <v>41944.092152777775</v>
      </c>
    </row>
    <row r="166" spans="1:20" ht="48" x14ac:dyDescent="0.2">
      <c r="A166">
        <v>544</v>
      </c>
      <c r="B166" s="4" t="s">
        <v>545</v>
      </c>
      <c r="C166" s="1" t="s">
        <v>4654</v>
      </c>
      <c r="D166" s="2">
        <v>500</v>
      </c>
      <c r="E166" s="3">
        <v>6</v>
      </c>
      <c r="F166" t="s">
        <v>8220</v>
      </c>
      <c r="G166" t="s">
        <v>8223</v>
      </c>
      <c r="H166" t="s">
        <v>8245</v>
      </c>
      <c r="I166">
        <v>1467647160</v>
      </c>
      <c r="J166">
        <v>1465055160</v>
      </c>
      <c r="K166" t="b">
        <v>0</v>
      </c>
      <c r="L166">
        <v>2</v>
      </c>
      <c r="M166" t="b">
        <v>0</v>
      </c>
      <c r="N166" t="s">
        <v>8270</v>
      </c>
      <c r="O166" s="5">
        <f>ROUND(E166/D166*100,0)</f>
        <v>1</v>
      </c>
      <c r="P166">
        <f>IFERROR(ROUND(E166/L166,2),0)</f>
        <v>3</v>
      </c>
      <c r="Q166" s="6" t="s">
        <v>8317</v>
      </c>
      <c r="R166" t="s">
        <v>8318</v>
      </c>
      <c r="S166" s="9">
        <f>(((J166/60)/60)/24)+DATE(1970,1,1)</f>
        <v>42525.656944444447</v>
      </c>
      <c r="T166" s="9">
        <f>(((I166/60)/60)/24)+DATE(1970,1,1)</f>
        <v>42555.656944444447</v>
      </c>
    </row>
    <row r="167" spans="1:20" ht="48" x14ac:dyDescent="0.2">
      <c r="A167">
        <v>545</v>
      </c>
      <c r="B167" s="4" t="s">
        <v>546</v>
      </c>
      <c r="C167" s="1" t="s">
        <v>4655</v>
      </c>
      <c r="D167" s="2">
        <v>50000</v>
      </c>
      <c r="E167" s="3">
        <v>13692</v>
      </c>
      <c r="F167" t="s">
        <v>8220</v>
      </c>
      <c r="G167" t="s">
        <v>8229</v>
      </c>
      <c r="H167" t="s">
        <v>8248</v>
      </c>
      <c r="I167">
        <v>1447600389</v>
      </c>
      <c r="J167">
        <v>1444140789</v>
      </c>
      <c r="K167" t="b">
        <v>0</v>
      </c>
      <c r="L167">
        <v>34</v>
      </c>
      <c r="M167" t="b">
        <v>0</v>
      </c>
      <c r="N167" t="s">
        <v>8270</v>
      </c>
      <c r="O167" s="5">
        <f>ROUND(E167/D167*100,0)</f>
        <v>27</v>
      </c>
      <c r="P167">
        <f>IFERROR(ROUND(E167/L167,2),0)</f>
        <v>402.71</v>
      </c>
      <c r="Q167" s="6" t="s">
        <v>8317</v>
      </c>
      <c r="R167" t="s">
        <v>8318</v>
      </c>
      <c r="S167" s="9">
        <f>(((J167/60)/60)/24)+DATE(1970,1,1)</f>
        <v>42283.592465277776</v>
      </c>
      <c r="T167" s="9">
        <f>(((I167/60)/60)/24)+DATE(1970,1,1)</f>
        <v>42323.634131944447</v>
      </c>
    </row>
    <row r="168" spans="1:20" ht="48" x14ac:dyDescent="0.2">
      <c r="A168">
        <v>546</v>
      </c>
      <c r="B168" s="4" t="s">
        <v>547</v>
      </c>
      <c r="C168" s="1" t="s">
        <v>4656</v>
      </c>
      <c r="D168" s="2">
        <v>60000</v>
      </c>
      <c r="E168" s="3">
        <v>52</v>
      </c>
      <c r="F168" t="s">
        <v>8220</v>
      </c>
      <c r="G168" t="s">
        <v>8223</v>
      </c>
      <c r="H168" t="s">
        <v>8245</v>
      </c>
      <c r="I168">
        <v>1445097715</v>
      </c>
      <c r="J168">
        <v>1441209715</v>
      </c>
      <c r="K168" t="b">
        <v>0</v>
      </c>
      <c r="L168">
        <v>2</v>
      </c>
      <c r="M168" t="b">
        <v>0</v>
      </c>
      <c r="N168" t="s">
        <v>8270</v>
      </c>
      <c r="O168" s="5">
        <f>ROUND(E168/D168*100,0)</f>
        <v>0</v>
      </c>
      <c r="P168">
        <f>IFERROR(ROUND(E168/L168,2),0)</f>
        <v>26</v>
      </c>
      <c r="Q168" s="6" t="s">
        <v>8317</v>
      </c>
      <c r="R168" t="s">
        <v>8318</v>
      </c>
      <c r="S168" s="9">
        <f>(((J168/60)/60)/24)+DATE(1970,1,1)</f>
        <v>42249.667997685188</v>
      </c>
      <c r="T168" s="9">
        <f>(((I168/60)/60)/24)+DATE(1970,1,1)</f>
        <v>42294.667997685188</v>
      </c>
    </row>
    <row r="169" spans="1:20" ht="48" x14ac:dyDescent="0.2">
      <c r="A169">
        <v>547</v>
      </c>
      <c r="B169" s="4" t="s">
        <v>548</v>
      </c>
      <c r="C169" s="1" t="s">
        <v>4657</v>
      </c>
      <c r="D169" s="2">
        <v>7500</v>
      </c>
      <c r="E169" s="3">
        <v>0</v>
      </c>
      <c r="F169" t="s">
        <v>8220</v>
      </c>
      <c r="G169" t="s">
        <v>8224</v>
      </c>
      <c r="H169" t="s">
        <v>8246</v>
      </c>
      <c r="I169">
        <v>1455122564</v>
      </c>
      <c r="J169">
        <v>1452530564</v>
      </c>
      <c r="K169" t="b">
        <v>0</v>
      </c>
      <c r="L169">
        <v>0</v>
      </c>
      <c r="M169" t="b">
        <v>0</v>
      </c>
      <c r="N169" t="s">
        <v>8270</v>
      </c>
      <c r="O169" s="5">
        <f>ROUND(E169/D169*100,0)</f>
        <v>0</v>
      </c>
      <c r="P169">
        <f>IFERROR(ROUND(E169/L169,2),0)</f>
        <v>0</v>
      </c>
      <c r="Q169" s="6" t="s">
        <v>8317</v>
      </c>
      <c r="R169" t="s">
        <v>8318</v>
      </c>
      <c r="S169" s="9">
        <f>(((J169/60)/60)/24)+DATE(1970,1,1)</f>
        <v>42380.696342592593</v>
      </c>
      <c r="T169" s="9">
        <f>(((I169/60)/60)/24)+DATE(1970,1,1)</f>
        <v>42410.696342592593</v>
      </c>
    </row>
    <row r="170" spans="1:20" ht="48" x14ac:dyDescent="0.2">
      <c r="A170">
        <v>548</v>
      </c>
      <c r="B170" s="4" t="s">
        <v>549</v>
      </c>
      <c r="C170" s="1" t="s">
        <v>4658</v>
      </c>
      <c r="D170" s="2">
        <v>10000</v>
      </c>
      <c r="E170" s="3">
        <v>9</v>
      </c>
      <c r="F170" t="s">
        <v>8220</v>
      </c>
      <c r="G170" t="s">
        <v>8224</v>
      </c>
      <c r="H170" t="s">
        <v>8246</v>
      </c>
      <c r="I170">
        <v>1446154848</v>
      </c>
      <c r="J170">
        <v>1443562848</v>
      </c>
      <c r="K170" t="b">
        <v>0</v>
      </c>
      <c r="L170">
        <v>1</v>
      </c>
      <c r="M170" t="b">
        <v>0</v>
      </c>
      <c r="N170" t="s">
        <v>8270</v>
      </c>
      <c r="O170" s="5">
        <f>ROUND(E170/D170*100,0)</f>
        <v>0</v>
      </c>
      <c r="P170">
        <f>IFERROR(ROUND(E170/L170,2),0)</f>
        <v>9</v>
      </c>
      <c r="Q170" s="6" t="s">
        <v>8317</v>
      </c>
      <c r="R170" t="s">
        <v>8318</v>
      </c>
      <c r="S170" s="9">
        <f>(((J170/60)/60)/24)+DATE(1970,1,1)</f>
        <v>42276.903333333335</v>
      </c>
      <c r="T170" s="9">
        <f>(((I170/60)/60)/24)+DATE(1970,1,1)</f>
        <v>42306.903333333335</v>
      </c>
    </row>
    <row r="171" spans="1:20" ht="48" x14ac:dyDescent="0.2">
      <c r="A171">
        <v>549</v>
      </c>
      <c r="B171" s="4" t="s">
        <v>550</v>
      </c>
      <c r="C171" s="1" t="s">
        <v>4659</v>
      </c>
      <c r="D171" s="2">
        <v>2500</v>
      </c>
      <c r="E171" s="3">
        <v>68</v>
      </c>
      <c r="F171" t="s">
        <v>8220</v>
      </c>
      <c r="G171" t="s">
        <v>8224</v>
      </c>
      <c r="H171" t="s">
        <v>8246</v>
      </c>
      <c r="I171">
        <v>1436368622</v>
      </c>
      <c r="J171">
        <v>1433776622</v>
      </c>
      <c r="K171" t="b">
        <v>0</v>
      </c>
      <c r="L171">
        <v>8</v>
      </c>
      <c r="M171" t="b">
        <v>0</v>
      </c>
      <c r="N171" t="s">
        <v>8270</v>
      </c>
      <c r="O171" s="5">
        <f>ROUND(E171/D171*100,0)</f>
        <v>3</v>
      </c>
      <c r="P171">
        <f>IFERROR(ROUND(E171/L171,2),0)</f>
        <v>8.5</v>
      </c>
      <c r="Q171" s="6" t="s">
        <v>8317</v>
      </c>
      <c r="R171" t="s">
        <v>8318</v>
      </c>
      <c r="S171" s="9">
        <f>(((J171/60)/60)/24)+DATE(1970,1,1)</f>
        <v>42163.636828703704</v>
      </c>
      <c r="T171" s="9">
        <f>(((I171/60)/60)/24)+DATE(1970,1,1)</f>
        <v>42193.636828703704</v>
      </c>
    </row>
    <row r="172" spans="1:20" ht="48" x14ac:dyDescent="0.2">
      <c r="A172">
        <v>550</v>
      </c>
      <c r="B172" s="4" t="s">
        <v>551</v>
      </c>
      <c r="C172" s="1" t="s">
        <v>4660</v>
      </c>
      <c r="D172" s="2">
        <v>5000</v>
      </c>
      <c r="E172" s="3">
        <v>35</v>
      </c>
      <c r="F172" t="s">
        <v>8220</v>
      </c>
      <c r="G172" t="s">
        <v>8228</v>
      </c>
      <c r="H172" t="s">
        <v>8250</v>
      </c>
      <c r="I172">
        <v>1485838800</v>
      </c>
      <c r="J172">
        <v>1484756245</v>
      </c>
      <c r="K172" t="b">
        <v>0</v>
      </c>
      <c r="L172">
        <v>4</v>
      </c>
      <c r="M172" t="b">
        <v>0</v>
      </c>
      <c r="N172" t="s">
        <v>8270</v>
      </c>
      <c r="O172" s="5">
        <f>ROUND(E172/D172*100,0)</f>
        <v>1</v>
      </c>
      <c r="P172">
        <f>IFERROR(ROUND(E172/L172,2),0)</f>
        <v>8.75</v>
      </c>
      <c r="Q172" s="6" t="s">
        <v>8317</v>
      </c>
      <c r="R172" t="s">
        <v>8318</v>
      </c>
      <c r="S172" s="9">
        <f>(((J172/60)/60)/24)+DATE(1970,1,1)</f>
        <v>42753.678761574076</v>
      </c>
      <c r="T172" s="9">
        <f>(((I172/60)/60)/24)+DATE(1970,1,1)</f>
        <v>42766.208333333328</v>
      </c>
    </row>
    <row r="173" spans="1:20" ht="48" x14ac:dyDescent="0.2">
      <c r="A173">
        <v>551</v>
      </c>
      <c r="B173" s="4" t="s">
        <v>552</v>
      </c>
      <c r="C173" s="1" t="s">
        <v>4661</v>
      </c>
      <c r="D173" s="2">
        <v>75000</v>
      </c>
      <c r="E173" s="3">
        <v>3781</v>
      </c>
      <c r="F173" t="s">
        <v>8220</v>
      </c>
      <c r="G173" t="s">
        <v>8223</v>
      </c>
      <c r="H173" t="s">
        <v>8245</v>
      </c>
      <c r="I173">
        <v>1438451580</v>
      </c>
      <c r="J173">
        <v>1434609424</v>
      </c>
      <c r="K173" t="b">
        <v>0</v>
      </c>
      <c r="L173">
        <v>28</v>
      </c>
      <c r="M173" t="b">
        <v>0</v>
      </c>
      <c r="N173" t="s">
        <v>8270</v>
      </c>
      <c r="O173" s="5">
        <f>ROUND(E173/D173*100,0)</f>
        <v>5</v>
      </c>
      <c r="P173">
        <f>IFERROR(ROUND(E173/L173,2),0)</f>
        <v>135.04</v>
      </c>
      <c r="Q173" s="6" t="s">
        <v>8317</v>
      </c>
      <c r="R173" t="s">
        <v>8318</v>
      </c>
      <c r="S173" s="9">
        <f>(((J173/60)/60)/24)+DATE(1970,1,1)</f>
        <v>42173.275740740741</v>
      </c>
      <c r="T173" s="9">
        <f>(((I173/60)/60)/24)+DATE(1970,1,1)</f>
        <v>42217.745138888888</v>
      </c>
    </row>
    <row r="174" spans="1:20" ht="48" x14ac:dyDescent="0.2">
      <c r="A174">
        <v>552</v>
      </c>
      <c r="B174" s="4" t="s">
        <v>553</v>
      </c>
      <c r="C174" s="1" t="s">
        <v>4662</v>
      </c>
      <c r="D174" s="2">
        <v>45000</v>
      </c>
      <c r="E174" s="3">
        <v>0</v>
      </c>
      <c r="F174" t="s">
        <v>8220</v>
      </c>
      <c r="G174" t="s">
        <v>8228</v>
      </c>
      <c r="H174" t="s">
        <v>8250</v>
      </c>
      <c r="I174">
        <v>1452350896</v>
      </c>
      <c r="J174">
        <v>1447166896</v>
      </c>
      <c r="K174" t="b">
        <v>0</v>
      </c>
      <c r="L174">
        <v>0</v>
      </c>
      <c r="M174" t="b">
        <v>0</v>
      </c>
      <c r="N174" t="s">
        <v>8270</v>
      </c>
      <c r="O174" s="5">
        <f>ROUND(E174/D174*100,0)</f>
        <v>0</v>
      </c>
      <c r="P174">
        <f>IFERROR(ROUND(E174/L174,2),0)</f>
        <v>0</v>
      </c>
      <c r="Q174" s="6" t="s">
        <v>8317</v>
      </c>
      <c r="R174" t="s">
        <v>8318</v>
      </c>
      <c r="S174" s="9">
        <f>(((J174/60)/60)/24)+DATE(1970,1,1)</f>
        <v>42318.616851851853</v>
      </c>
      <c r="T174" s="9">
        <f>(((I174/60)/60)/24)+DATE(1970,1,1)</f>
        <v>42378.616851851853</v>
      </c>
    </row>
    <row r="175" spans="1:20" ht="48" x14ac:dyDescent="0.2">
      <c r="A175">
        <v>553</v>
      </c>
      <c r="B175" s="4" t="s">
        <v>554</v>
      </c>
      <c r="C175" s="1" t="s">
        <v>4663</v>
      </c>
      <c r="D175" s="2">
        <v>25000</v>
      </c>
      <c r="E175" s="3">
        <v>123</v>
      </c>
      <c r="F175" t="s">
        <v>8220</v>
      </c>
      <c r="G175" t="s">
        <v>8223</v>
      </c>
      <c r="H175" t="s">
        <v>8245</v>
      </c>
      <c r="I175">
        <v>1415988991</v>
      </c>
      <c r="J175">
        <v>1413393391</v>
      </c>
      <c r="K175" t="b">
        <v>0</v>
      </c>
      <c r="L175">
        <v>6</v>
      </c>
      <c r="M175" t="b">
        <v>0</v>
      </c>
      <c r="N175" t="s">
        <v>8270</v>
      </c>
      <c r="O175" s="5">
        <f>ROUND(E175/D175*100,0)</f>
        <v>0</v>
      </c>
      <c r="P175">
        <f>IFERROR(ROUND(E175/L175,2),0)</f>
        <v>20.5</v>
      </c>
      <c r="Q175" s="6" t="s">
        <v>8317</v>
      </c>
      <c r="R175" t="s">
        <v>8318</v>
      </c>
      <c r="S175" s="9">
        <f>(((J175/60)/60)/24)+DATE(1970,1,1)</f>
        <v>41927.71980324074</v>
      </c>
      <c r="T175" s="9">
        <f>(((I175/60)/60)/24)+DATE(1970,1,1)</f>
        <v>41957.761469907404</v>
      </c>
    </row>
    <row r="176" spans="1:20" ht="48" x14ac:dyDescent="0.2">
      <c r="A176">
        <v>554</v>
      </c>
      <c r="B176" s="4" t="s">
        <v>555</v>
      </c>
      <c r="C176" s="1" t="s">
        <v>4664</v>
      </c>
      <c r="D176" s="2">
        <v>3870</v>
      </c>
      <c r="E176" s="3">
        <v>1416</v>
      </c>
      <c r="F176" t="s">
        <v>8220</v>
      </c>
      <c r="G176" t="s">
        <v>8223</v>
      </c>
      <c r="H176" t="s">
        <v>8245</v>
      </c>
      <c r="I176">
        <v>1413735972</v>
      </c>
      <c r="J176">
        <v>1411143972</v>
      </c>
      <c r="K176" t="b">
        <v>0</v>
      </c>
      <c r="L176">
        <v>22</v>
      </c>
      <c r="M176" t="b">
        <v>0</v>
      </c>
      <c r="N176" t="s">
        <v>8270</v>
      </c>
      <c r="O176" s="5">
        <f>ROUND(E176/D176*100,0)</f>
        <v>37</v>
      </c>
      <c r="P176">
        <f>IFERROR(ROUND(E176/L176,2),0)</f>
        <v>64.36</v>
      </c>
      <c r="Q176" s="6" t="s">
        <v>8317</v>
      </c>
      <c r="R176" t="s">
        <v>8318</v>
      </c>
      <c r="S176" s="9">
        <f>(((J176/60)/60)/24)+DATE(1970,1,1)</f>
        <v>41901.684861111113</v>
      </c>
      <c r="T176" s="9">
        <f>(((I176/60)/60)/24)+DATE(1970,1,1)</f>
        <v>41931.684861111113</v>
      </c>
    </row>
    <row r="177" spans="1:20" ht="48" x14ac:dyDescent="0.2">
      <c r="A177">
        <v>555</v>
      </c>
      <c r="B177" s="4" t="s">
        <v>556</v>
      </c>
      <c r="C177" s="1" t="s">
        <v>4665</v>
      </c>
      <c r="D177" s="2">
        <v>7500</v>
      </c>
      <c r="E177" s="3">
        <v>0</v>
      </c>
      <c r="F177" t="s">
        <v>8220</v>
      </c>
      <c r="G177" t="s">
        <v>8224</v>
      </c>
      <c r="H177" t="s">
        <v>8246</v>
      </c>
      <c r="I177">
        <v>1465720143</v>
      </c>
      <c r="J177">
        <v>1463128143</v>
      </c>
      <c r="K177" t="b">
        <v>0</v>
      </c>
      <c r="L177">
        <v>0</v>
      </c>
      <c r="M177" t="b">
        <v>0</v>
      </c>
      <c r="N177" t="s">
        <v>8270</v>
      </c>
      <c r="O177" s="5">
        <f>ROUND(E177/D177*100,0)</f>
        <v>0</v>
      </c>
      <c r="P177">
        <f>IFERROR(ROUND(E177/L177,2),0)</f>
        <v>0</v>
      </c>
      <c r="Q177" s="6" t="s">
        <v>8317</v>
      </c>
      <c r="R177" t="s">
        <v>8318</v>
      </c>
      <c r="S177" s="9">
        <f>(((J177/60)/60)/24)+DATE(1970,1,1)</f>
        <v>42503.353506944448</v>
      </c>
      <c r="T177" s="9">
        <f>(((I177/60)/60)/24)+DATE(1970,1,1)</f>
        <v>42533.353506944448</v>
      </c>
    </row>
    <row r="178" spans="1:20" ht="32" x14ac:dyDescent="0.2">
      <c r="A178">
        <v>556</v>
      </c>
      <c r="B178" s="4" t="s">
        <v>557</v>
      </c>
      <c r="C178" s="1" t="s">
        <v>4666</v>
      </c>
      <c r="D178" s="2">
        <v>8000</v>
      </c>
      <c r="E178" s="3">
        <v>200</v>
      </c>
      <c r="F178" t="s">
        <v>8220</v>
      </c>
      <c r="G178" t="s">
        <v>8223</v>
      </c>
      <c r="H178" t="s">
        <v>8245</v>
      </c>
      <c r="I178">
        <v>1452112717</v>
      </c>
      <c r="J178">
        <v>1449520717</v>
      </c>
      <c r="K178" t="b">
        <v>0</v>
      </c>
      <c r="L178">
        <v>1</v>
      </c>
      <c r="M178" t="b">
        <v>0</v>
      </c>
      <c r="N178" t="s">
        <v>8270</v>
      </c>
      <c r="O178" s="5">
        <f>ROUND(E178/D178*100,0)</f>
        <v>3</v>
      </c>
      <c r="P178">
        <f>IFERROR(ROUND(E178/L178,2),0)</f>
        <v>200</v>
      </c>
      <c r="Q178" s="6" t="s">
        <v>8317</v>
      </c>
      <c r="R178" t="s">
        <v>8318</v>
      </c>
      <c r="S178" s="9">
        <f>(((J178/60)/60)/24)+DATE(1970,1,1)</f>
        <v>42345.860150462962</v>
      </c>
      <c r="T178" s="9">
        <f>(((I178/60)/60)/24)+DATE(1970,1,1)</f>
        <v>42375.860150462962</v>
      </c>
    </row>
    <row r="179" spans="1:20" ht="48" x14ac:dyDescent="0.2">
      <c r="A179">
        <v>557</v>
      </c>
      <c r="B179" s="4" t="s">
        <v>558</v>
      </c>
      <c r="C179" s="1" t="s">
        <v>4667</v>
      </c>
      <c r="D179" s="2">
        <v>150000</v>
      </c>
      <c r="E179" s="3">
        <v>1366</v>
      </c>
      <c r="F179" t="s">
        <v>8220</v>
      </c>
      <c r="G179" t="s">
        <v>8235</v>
      </c>
      <c r="H179" t="s">
        <v>8248</v>
      </c>
      <c r="I179">
        <v>1480721803</v>
      </c>
      <c r="J179">
        <v>1478126203</v>
      </c>
      <c r="K179" t="b">
        <v>0</v>
      </c>
      <c r="L179">
        <v>20</v>
      </c>
      <c r="M179" t="b">
        <v>0</v>
      </c>
      <c r="N179" t="s">
        <v>8270</v>
      </c>
      <c r="O179" s="5">
        <f>ROUND(E179/D179*100,0)</f>
        <v>1</v>
      </c>
      <c r="P179">
        <f>IFERROR(ROUND(E179/L179,2),0)</f>
        <v>68.3</v>
      </c>
      <c r="Q179" s="6" t="s">
        <v>8317</v>
      </c>
      <c r="R179" t="s">
        <v>8318</v>
      </c>
      <c r="S179" s="9">
        <f>(((J179/60)/60)/24)+DATE(1970,1,1)</f>
        <v>42676.942164351851</v>
      </c>
      <c r="T179" s="9">
        <f>(((I179/60)/60)/24)+DATE(1970,1,1)</f>
        <v>42706.983831018515</v>
      </c>
    </row>
    <row r="180" spans="1:20" ht="48" x14ac:dyDescent="0.2">
      <c r="A180">
        <v>558</v>
      </c>
      <c r="B180" s="4" t="s">
        <v>559</v>
      </c>
      <c r="C180" s="1" t="s">
        <v>4668</v>
      </c>
      <c r="D180" s="2">
        <v>750</v>
      </c>
      <c r="E180" s="3">
        <v>0</v>
      </c>
      <c r="F180" t="s">
        <v>8220</v>
      </c>
      <c r="G180" t="s">
        <v>8223</v>
      </c>
      <c r="H180" t="s">
        <v>8245</v>
      </c>
      <c r="I180">
        <v>1427227905</v>
      </c>
      <c r="J180">
        <v>1424639505</v>
      </c>
      <c r="K180" t="b">
        <v>0</v>
      </c>
      <c r="L180">
        <v>0</v>
      </c>
      <c r="M180" t="b">
        <v>0</v>
      </c>
      <c r="N180" t="s">
        <v>8270</v>
      </c>
      <c r="O180" s="5">
        <f>ROUND(E180/D180*100,0)</f>
        <v>0</v>
      </c>
      <c r="P180">
        <f>IFERROR(ROUND(E180/L180,2),0)</f>
        <v>0</v>
      </c>
      <c r="Q180" s="6" t="s">
        <v>8317</v>
      </c>
      <c r="R180" t="s">
        <v>8318</v>
      </c>
      <c r="S180" s="9">
        <f>(((J180/60)/60)/24)+DATE(1970,1,1)</f>
        <v>42057.883159722223</v>
      </c>
      <c r="T180" s="9">
        <f>(((I180/60)/60)/24)+DATE(1970,1,1)</f>
        <v>42087.841493055559</v>
      </c>
    </row>
    <row r="181" spans="1:20" ht="48" x14ac:dyDescent="0.2">
      <c r="A181">
        <v>559</v>
      </c>
      <c r="B181" s="4" t="s">
        <v>560</v>
      </c>
      <c r="C181" s="1" t="s">
        <v>4669</v>
      </c>
      <c r="D181" s="2">
        <v>240000</v>
      </c>
      <c r="E181" s="3">
        <v>50</v>
      </c>
      <c r="F181" t="s">
        <v>8220</v>
      </c>
      <c r="G181" t="s">
        <v>8223</v>
      </c>
      <c r="H181" t="s">
        <v>8245</v>
      </c>
      <c r="I181">
        <v>1449989260</v>
      </c>
      <c r="J181">
        <v>1447397260</v>
      </c>
      <c r="K181" t="b">
        <v>0</v>
      </c>
      <c r="L181">
        <v>1</v>
      </c>
      <c r="M181" t="b">
        <v>0</v>
      </c>
      <c r="N181" t="s">
        <v>8270</v>
      </c>
      <c r="O181" s="5">
        <f>ROUND(E181/D181*100,0)</f>
        <v>0</v>
      </c>
      <c r="P181">
        <f>IFERROR(ROUND(E181/L181,2),0)</f>
        <v>50</v>
      </c>
      <c r="Q181" s="6" t="s">
        <v>8317</v>
      </c>
      <c r="R181" t="s">
        <v>8318</v>
      </c>
      <c r="S181" s="9">
        <f>(((J181/60)/60)/24)+DATE(1970,1,1)</f>
        <v>42321.283101851848</v>
      </c>
      <c r="T181" s="9">
        <f>(((I181/60)/60)/24)+DATE(1970,1,1)</f>
        <v>42351.283101851848</v>
      </c>
    </row>
    <row r="182" spans="1:20" ht="48" x14ac:dyDescent="0.2">
      <c r="A182">
        <v>560</v>
      </c>
      <c r="B182" s="4" t="s">
        <v>561</v>
      </c>
      <c r="C182" s="1" t="s">
        <v>4670</v>
      </c>
      <c r="D182" s="2">
        <v>100000</v>
      </c>
      <c r="E182" s="3">
        <v>12</v>
      </c>
      <c r="F182" t="s">
        <v>8220</v>
      </c>
      <c r="G182" t="s">
        <v>8228</v>
      </c>
      <c r="H182" t="s">
        <v>8250</v>
      </c>
      <c r="I182">
        <v>1418841045</v>
      </c>
      <c r="J182">
        <v>1416249045</v>
      </c>
      <c r="K182" t="b">
        <v>0</v>
      </c>
      <c r="L182">
        <v>3</v>
      </c>
      <c r="M182" t="b">
        <v>0</v>
      </c>
      <c r="N182" t="s">
        <v>8270</v>
      </c>
      <c r="O182" s="5">
        <f>ROUND(E182/D182*100,0)</f>
        <v>0</v>
      </c>
      <c r="P182">
        <f>IFERROR(ROUND(E182/L182,2),0)</f>
        <v>4</v>
      </c>
      <c r="Q182" s="6" t="s">
        <v>8317</v>
      </c>
      <c r="R182" t="s">
        <v>8318</v>
      </c>
      <c r="S182" s="9">
        <f>(((J182/60)/60)/24)+DATE(1970,1,1)</f>
        <v>41960.771354166667</v>
      </c>
      <c r="T182" s="9">
        <f>(((I182/60)/60)/24)+DATE(1970,1,1)</f>
        <v>41990.771354166667</v>
      </c>
    </row>
    <row r="183" spans="1:20" ht="48" x14ac:dyDescent="0.2">
      <c r="A183">
        <v>561</v>
      </c>
      <c r="B183" s="4" t="s">
        <v>562</v>
      </c>
      <c r="C183" s="1" t="s">
        <v>4671</v>
      </c>
      <c r="D183" s="2">
        <v>15000</v>
      </c>
      <c r="E183" s="3">
        <v>55</v>
      </c>
      <c r="F183" t="s">
        <v>8220</v>
      </c>
      <c r="G183" t="s">
        <v>8223</v>
      </c>
      <c r="H183" t="s">
        <v>8245</v>
      </c>
      <c r="I183">
        <v>1445874513</v>
      </c>
      <c r="J183">
        <v>1442850513</v>
      </c>
      <c r="K183" t="b">
        <v>0</v>
      </c>
      <c r="L183">
        <v>2</v>
      </c>
      <c r="M183" t="b">
        <v>0</v>
      </c>
      <c r="N183" t="s">
        <v>8270</v>
      </c>
      <c r="O183" s="5">
        <f>ROUND(E183/D183*100,0)</f>
        <v>0</v>
      </c>
      <c r="P183">
        <f>IFERROR(ROUND(E183/L183,2),0)</f>
        <v>27.5</v>
      </c>
      <c r="Q183" s="6" t="s">
        <v>8317</v>
      </c>
      <c r="R183" t="s">
        <v>8318</v>
      </c>
      <c r="S183" s="9">
        <f>(((J183/60)/60)/24)+DATE(1970,1,1)</f>
        <v>42268.658715277779</v>
      </c>
      <c r="T183" s="9">
        <f>(((I183/60)/60)/24)+DATE(1970,1,1)</f>
        <v>42303.658715277779</v>
      </c>
    </row>
    <row r="184" spans="1:20" ht="48" x14ac:dyDescent="0.2">
      <c r="A184">
        <v>562</v>
      </c>
      <c r="B184" s="4" t="s">
        <v>563</v>
      </c>
      <c r="C184" s="1" t="s">
        <v>4672</v>
      </c>
      <c r="D184" s="2">
        <v>50000</v>
      </c>
      <c r="E184" s="3">
        <v>0</v>
      </c>
      <c r="F184" t="s">
        <v>8220</v>
      </c>
      <c r="G184" t="s">
        <v>8232</v>
      </c>
      <c r="H184" t="s">
        <v>8248</v>
      </c>
      <c r="I184">
        <v>1482052815</v>
      </c>
      <c r="J184">
        <v>1479460815</v>
      </c>
      <c r="K184" t="b">
        <v>0</v>
      </c>
      <c r="L184">
        <v>0</v>
      </c>
      <c r="M184" t="b">
        <v>0</v>
      </c>
      <c r="N184" t="s">
        <v>8270</v>
      </c>
      <c r="O184" s="5">
        <f>ROUND(E184/D184*100,0)</f>
        <v>0</v>
      </c>
      <c r="P184">
        <f>IFERROR(ROUND(E184/L184,2),0)</f>
        <v>0</v>
      </c>
      <c r="Q184" s="6" t="s">
        <v>8317</v>
      </c>
      <c r="R184" t="s">
        <v>8318</v>
      </c>
      <c r="S184" s="9">
        <f>(((J184/60)/60)/24)+DATE(1970,1,1)</f>
        <v>42692.389062500006</v>
      </c>
      <c r="T184" s="9">
        <f>(((I184/60)/60)/24)+DATE(1970,1,1)</f>
        <v>42722.389062500006</v>
      </c>
    </row>
    <row r="185" spans="1:20" ht="48" x14ac:dyDescent="0.2">
      <c r="A185">
        <v>563</v>
      </c>
      <c r="B185" s="4" t="s">
        <v>564</v>
      </c>
      <c r="C185" s="1" t="s">
        <v>4673</v>
      </c>
      <c r="D185" s="2">
        <v>75000</v>
      </c>
      <c r="E185" s="3">
        <v>68</v>
      </c>
      <c r="F185" t="s">
        <v>8220</v>
      </c>
      <c r="G185" t="s">
        <v>8225</v>
      </c>
      <c r="H185" t="s">
        <v>8247</v>
      </c>
      <c r="I185">
        <v>1424137247</v>
      </c>
      <c r="J185">
        <v>1421545247</v>
      </c>
      <c r="K185" t="b">
        <v>0</v>
      </c>
      <c r="L185">
        <v>2</v>
      </c>
      <c r="M185" t="b">
        <v>0</v>
      </c>
      <c r="N185" t="s">
        <v>8270</v>
      </c>
      <c r="O185" s="5">
        <f>ROUND(E185/D185*100,0)</f>
        <v>0</v>
      </c>
      <c r="P185">
        <f>IFERROR(ROUND(E185/L185,2),0)</f>
        <v>34</v>
      </c>
      <c r="Q185" s="6" t="s">
        <v>8317</v>
      </c>
      <c r="R185" t="s">
        <v>8318</v>
      </c>
      <c r="S185" s="9">
        <f>(((J185/60)/60)/24)+DATE(1970,1,1)</f>
        <v>42022.069988425923</v>
      </c>
      <c r="T185" s="9">
        <f>(((I185/60)/60)/24)+DATE(1970,1,1)</f>
        <v>42052.069988425923</v>
      </c>
    </row>
    <row r="186" spans="1:20" ht="48" x14ac:dyDescent="0.2">
      <c r="A186">
        <v>564</v>
      </c>
      <c r="B186" s="4" t="s">
        <v>565</v>
      </c>
      <c r="C186" s="1" t="s">
        <v>4674</v>
      </c>
      <c r="D186" s="2">
        <v>18000</v>
      </c>
      <c r="E186" s="3">
        <v>1</v>
      </c>
      <c r="F186" t="s">
        <v>8220</v>
      </c>
      <c r="G186" t="s">
        <v>8229</v>
      </c>
      <c r="H186" t="s">
        <v>8248</v>
      </c>
      <c r="I186">
        <v>1457822275</v>
      </c>
      <c r="J186">
        <v>1455230275</v>
      </c>
      <c r="K186" t="b">
        <v>0</v>
      </c>
      <c r="L186">
        <v>1</v>
      </c>
      <c r="M186" t="b">
        <v>0</v>
      </c>
      <c r="N186" t="s">
        <v>8270</v>
      </c>
      <c r="O186" s="5">
        <f>ROUND(E186/D186*100,0)</f>
        <v>0</v>
      </c>
      <c r="P186">
        <f>IFERROR(ROUND(E186/L186,2),0)</f>
        <v>1</v>
      </c>
      <c r="Q186" s="6" t="s">
        <v>8317</v>
      </c>
      <c r="R186" t="s">
        <v>8318</v>
      </c>
      <c r="S186" s="9">
        <f>(((J186/60)/60)/24)+DATE(1970,1,1)</f>
        <v>42411.942997685182</v>
      </c>
      <c r="T186" s="9">
        <f>(((I186/60)/60)/24)+DATE(1970,1,1)</f>
        <v>42441.942997685182</v>
      </c>
    </row>
    <row r="187" spans="1:20" ht="48" x14ac:dyDescent="0.2">
      <c r="A187">
        <v>565</v>
      </c>
      <c r="B187" s="4" t="s">
        <v>566</v>
      </c>
      <c r="C187" s="1" t="s">
        <v>4675</v>
      </c>
      <c r="D187" s="2">
        <v>25000</v>
      </c>
      <c r="E187" s="3">
        <v>0</v>
      </c>
      <c r="F187" t="s">
        <v>8220</v>
      </c>
      <c r="G187" t="s">
        <v>8224</v>
      </c>
      <c r="H187" t="s">
        <v>8246</v>
      </c>
      <c r="I187">
        <v>1436554249</v>
      </c>
      <c r="J187">
        <v>1433962249</v>
      </c>
      <c r="K187" t="b">
        <v>0</v>
      </c>
      <c r="L187">
        <v>0</v>
      </c>
      <c r="M187" t="b">
        <v>0</v>
      </c>
      <c r="N187" t="s">
        <v>8270</v>
      </c>
      <c r="O187" s="5">
        <f>ROUND(E187/D187*100,0)</f>
        <v>0</v>
      </c>
      <c r="P187">
        <f>IFERROR(ROUND(E187/L187,2),0)</f>
        <v>0</v>
      </c>
      <c r="Q187" s="6" t="s">
        <v>8317</v>
      </c>
      <c r="R187" t="s">
        <v>8318</v>
      </c>
      <c r="S187" s="9">
        <f>(((J187/60)/60)/24)+DATE(1970,1,1)</f>
        <v>42165.785289351858</v>
      </c>
      <c r="T187" s="9">
        <f>(((I187/60)/60)/24)+DATE(1970,1,1)</f>
        <v>42195.785289351858</v>
      </c>
    </row>
    <row r="188" spans="1:20" ht="48" x14ac:dyDescent="0.2">
      <c r="A188">
        <v>566</v>
      </c>
      <c r="B188" s="4" t="s">
        <v>567</v>
      </c>
      <c r="C188" s="1" t="s">
        <v>4676</v>
      </c>
      <c r="D188" s="2">
        <v>5000</v>
      </c>
      <c r="E188" s="3">
        <v>1</v>
      </c>
      <c r="F188" t="s">
        <v>8220</v>
      </c>
      <c r="G188" t="s">
        <v>8223</v>
      </c>
      <c r="H188" t="s">
        <v>8245</v>
      </c>
      <c r="I188">
        <v>1468513533</v>
      </c>
      <c r="J188">
        <v>1465921533</v>
      </c>
      <c r="K188" t="b">
        <v>0</v>
      </c>
      <c r="L188">
        <v>1</v>
      </c>
      <c r="M188" t="b">
        <v>0</v>
      </c>
      <c r="N188" t="s">
        <v>8270</v>
      </c>
      <c r="O188" s="5">
        <f>ROUND(E188/D188*100,0)</f>
        <v>0</v>
      </c>
      <c r="P188">
        <f>IFERROR(ROUND(E188/L188,2),0)</f>
        <v>1</v>
      </c>
      <c r="Q188" s="6" t="s">
        <v>8317</v>
      </c>
      <c r="R188" t="s">
        <v>8318</v>
      </c>
      <c r="S188" s="9">
        <f>(((J188/60)/60)/24)+DATE(1970,1,1)</f>
        <v>42535.68440972222</v>
      </c>
      <c r="T188" s="9">
        <f>(((I188/60)/60)/24)+DATE(1970,1,1)</f>
        <v>42565.68440972222</v>
      </c>
    </row>
    <row r="189" spans="1:20" ht="48" x14ac:dyDescent="0.2">
      <c r="A189">
        <v>567</v>
      </c>
      <c r="B189" s="4" t="s">
        <v>568</v>
      </c>
      <c r="C189" s="1" t="s">
        <v>4677</v>
      </c>
      <c r="D189" s="2">
        <v>10000</v>
      </c>
      <c r="E189" s="3">
        <v>0</v>
      </c>
      <c r="F189" t="s">
        <v>8220</v>
      </c>
      <c r="G189" t="s">
        <v>8223</v>
      </c>
      <c r="H189" t="s">
        <v>8245</v>
      </c>
      <c r="I189">
        <v>1420143194</v>
      </c>
      <c r="J189">
        <v>1417551194</v>
      </c>
      <c r="K189" t="b">
        <v>0</v>
      </c>
      <c r="L189">
        <v>0</v>
      </c>
      <c r="M189" t="b">
        <v>0</v>
      </c>
      <c r="N189" t="s">
        <v>8270</v>
      </c>
      <c r="O189" s="5">
        <f>ROUND(E189/D189*100,0)</f>
        <v>0</v>
      </c>
      <c r="P189">
        <f>IFERROR(ROUND(E189/L189,2),0)</f>
        <v>0</v>
      </c>
      <c r="Q189" s="6" t="s">
        <v>8317</v>
      </c>
      <c r="R189" t="s">
        <v>8318</v>
      </c>
      <c r="S189" s="9">
        <f>(((J189/60)/60)/24)+DATE(1970,1,1)</f>
        <v>41975.842523148152</v>
      </c>
      <c r="T189" s="9">
        <f>(((I189/60)/60)/24)+DATE(1970,1,1)</f>
        <v>42005.842523148152</v>
      </c>
    </row>
    <row r="190" spans="1:20" ht="64" x14ac:dyDescent="0.2">
      <c r="A190">
        <v>568</v>
      </c>
      <c r="B190" s="4" t="s">
        <v>569</v>
      </c>
      <c r="C190" s="1" t="s">
        <v>4678</v>
      </c>
      <c r="D190" s="2">
        <v>24500</v>
      </c>
      <c r="E190" s="3">
        <v>245</v>
      </c>
      <c r="F190" t="s">
        <v>8220</v>
      </c>
      <c r="G190" t="s">
        <v>8227</v>
      </c>
      <c r="H190" t="s">
        <v>8249</v>
      </c>
      <c r="I190">
        <v>1452942000</v>
      </c>
      <c r="J190">
        <v>1449785223</v>
      </c>
      <c r="K190" t="b">
        <v>0</v>
      </c>
      <c r="L190">
        <v>5</v>
      </c>
      <c r="M190" t="b">
        <v>0</v>
      </c>
      <c r="N190" t="s">
        <v>8270</v>
      </c>
      <c r="O190" s="5">
        <f>ROUND(E190/D190*100,0)</f>
        <v>1</v>
      </c>
      <c r="P190">
        <f>IFERROR(ROUND(E190/L190,2),0)</f>
        <v>49</v>
      </c>
      <c r="Q190" s="6" t="s">
        <v>8317</v>
      </c>
      <c r="R190" t="s">
        <v>8318</v>
      </c>
      <c r="S190" s="9">
        <f>(((J190/60)/60)/24)+DATE(1970,1,1)</f>
        <v>42348.9215625</v>
      </c>
      <c r="T190" s="9">
        <f>(((I190/60)/60)/24)+DATE(1970,1,1)</f>
        <v>42385.458333333328</v>
      </c>
    </row>
    <row r="191" spans="1:20" ht="48" x14ac:dyDescent="0.2">
      <c r="A191">
        <v>569</v>
      </c>
      <c r="B191" s="4" t="s">
        <v>570</v>
      </c>
      <c r="C191" s="1" t="s">
        <v>4679</v>
      </c>
      <c r="D191" s="2">
        <v>2500</v>
      </c>
      <c r="E191" s="3">
        <v>20</v>
      </c>
      <c r="F191" t="s">
        <v>8220</v>
      </c>
      <c r="G191" t="s">
        <v>8228</v>
      </c>
      <c r="H191" t="s">
        <v>8250</v>
      </c>
      <c r="I191">
        <v>1451679612</v>
      </c>
      <c r="J191">
        <v>1449087612</v>
      </c>
      <c r="K191" t="b">
        <v>0</v>
      </c>
      <c r="L191">
        <v>1</v>
      </c>
      <c r="M191" t="b">
        <v>0</v>
      </c>
      <c r="N191" t="s">
        <v>8270</v>
      </c>
      <c r="O191" s="5">
        <f>ROUND(E191/D191*100,0)</f>
        <v>1</v>
      </c>
      <c r="P191">
        <f>IFERROR(ROUND(E191/L191,2),0)</f>
        <v>20</v>
      </c>
      <c r="Q191" s="6" t="s">
        <v>8317</v>
      </c>
      <c r="R191" t="s">
        <v>8318</v>
      </c>
      <c r="S191" s="9">
        <f>(((J191/60)/60)/24)+DATE(1970,1,1)</f>
        <v>42340.847361111111</v>
      </c>
      <c r="T191" s="9">
        <f>(((I191/60)/60)/24)+DATE(1970,1,1)</f>
        <v>42370.847361111111</v>
      </c>
    </row>
    <row r="192" spans="1:20" ht="32" x14ac:dyDescent="0.2">
      <c r="A192">
        <v>570</v>
      </c>
      <c r="B192" s="4" t="s">
        <v>571</v>
      </c>
      <c r="C192" s="1" t="s">
        <v>4680</v>
      </c>
      <c r="D192" s="2">
        <v>85000</v>
      </c>
      <c r="E192" s="3">
        <v>142</v>
      </c>
      <c r="F192" t="s">
        <v>8220</v>
      </c>
      <c r="G192" t="s">
        <v>8223</v>
      </c>
      <c r="H192" t="s">
        <v>8245</v>
      </c>
      <c r="I192">
        <v>1455822569</v>
      </c>
      <c r="J192">
        <v>1453230569</v>
      </c>
      <c r="K192" t="b">
        <v>0</v>
      </c>
      <c r="L192">
        <v>1</v>
      </c>
      <c r="M192" t="b">
        <v>0</v>
      </c>
      <c r="N192" t="s">
        <v>8270</v>
      </c>
      <c r="O192" s="5">
        <f>ROUND(E192/D192*100,0)</f>
        <v>0</v>
      </c>
      <c r="P192">
        <f>IFERROR(ROUND(E192/L192,2),0)</f>
        <v>142</v>
      </c>
      <c r="Q192" s="6" t="s">
        <v>8317</v>
      </c>
      <c r="R192" t="s">
        <v>8318</v>
      </c>
      <c r="S192" s="9">
        <f>(((J192/60)/60)/24)+DATE(1970,1,1)</f>
        <v>42388.798252314817</v>
      </c>
      <c r="T192" s="9">
        <f>(((I192/60)/60)/24)+DATE(1970,1,1)</f>
        <v>42418.798252314817</v>
      </c>
    </row>
    <row r="193" spans="1:20" ht="48" x14ac:dyDescent="0.2">
      <c r="A193">
        <v>571</v>
      </c>
      <c r="B193" s="4" t="s">
        <v>572</v>
      </c>
      <c r="C193" s="1" t="s">
        <v>4681</v>
      </c>
      <c r="D193" s="2">
        <v>25000</v>
      </c>
      <c r="E193" s="3">
        <v>106</v>
      </c>
      <c r="F193" t="s">
        <v>8220</v>
      </c>
      <c r="G193" t="s">
        <v>8223</v>
      </c>
      <c r="H193" t="s">
        <v>8245</v>
      </c>
      <c r="I193">
        <v>1437969540</v>
      </c>
      <c r="J193">
        <v>1436297723</v>
      </c>
      <c r="K193" t="b">
        <v>0</v>
      </c>
      <c r="L193">
        <v>2</v>
      </c>
      <c r="M193" t="b">
        <v>0</v>
      </c>
      <c r="N193" t="s">
        <v>8270</v>
      </c>
      <c r="O193" s="5">
        <f>ROUND(E193/D193*100,0)</f>
        <v>0</v>
      </c>
      <c r="P193">
        <f>IFERROR(ROUND(E193/L193,2),0)</f>
        <v>53</v>
      </c>
      <c r="Q193" s="6" t="s">
        <v>8317</v>
      </c>
      <c r="R193" t="s">
        <v>8318</v>
      </c>
      <c r="S193" s="9">
        <f>(((J193/60)/60)/24)+DATE(1970,1,1)</f>
        <v>42192.816238425927</v>
      </c>
      <c r="T193" s="9">
        <f>(((I193/60)/60)/24)+DATE(1970,1,1)</f>
        <v>42212.165972222225</v>
      </c>
    </row>
    <row r="194" spans="1:20" ht="48" x14ac:dyDescent="0.2">
      <c r="A194">
        <v>572</v>
      </c>
      <c r="B194" s="4" t="s">
        <v>573</v>
      </c>
      <c r="C194" s="1" t="s">
        <v>4682</v>
      </c>
      <c r="D194" s="2">
        <v>2500</v>
      </c>
      <c r="E194" s="3">
        <v>0</v>
      </c>
      <c r="F194" t="s">
        <v>8220</v>
      </c>
      <c r="G194" t="s">
        <v>8223</v>
      </c>
      <c r="H194" t="s">
        <v>8245</v>
      </c>
      <c r="I194">
        <v>1446660688</v>
      </c>
      <c r="J194">
        <v>1444065088</v>
      </c>
      <c r="K194" t="b">
        <v>0</v>
      </c>
      <c r="L194">
        <v>0</v>
      </c>
      <c r="M194" t="b">
        <v>0</v>
      </c>
      <c r="N194" t="s">
        <v>8270</v>
      </c>
      <c r="O194" s="5">
        <f>ROUND(E194/D194*100,0)</f>
        <v>0</v>
      </c>
      <c r="P194">
        <f>IFERROR(ROUND(E194/L194,2),0)</f>
        <v>0</v>
      </c>
      <c r="Q194" s="6" t="s">
        <v>8317</v>
      </c>
      <c r="R194" t="s">
        <v>8318</v>
      </c>
      <c r="S194" s="9">
        <f>(((J194/60)/60)/24)+DATE(1970,1,1)</f>
        <v>42282.71629629629</v>
      </c>
      <c r="T194" s="9">
        <f>(((I194/60)/60)/24)+DATE(1970,1,1)</f>
        <v>42312.757962962962</v>
      </c>
    </row>
    <row r="195" spans="1:20" ht="48" x14ac:dyDescent="0.2">
      <c r="A195">
        <v>573</v>
      </c>
      <c r="B195" s="4" t="s">
        <v>574</v>
      </c>
      <c r="C195" s="1" t="s">
        <v>4683</v>
      </c>
      <c r="D195" s="2">
        <v>88888</v>
      </c>
      <c r="E195" s="3">
        <v>346</v>
      </c>
      <c r="F195" t="s">
        <v>8220</v>
      </c>
      <c r="G195" t="s">
        <v>8223</v>
      </c>
      <c r="H195" t="s">
        <v>8245</v>
      </c>
      <c r="I195">
        <v>1421543520</v>
      </c>
      <c r="J195">
        <v>1416445931</v>
      </c>
      <c r="K195" t="b">
        <v>0</v>
      </c>
      <c r="L195">
        <v>9</v>
      </c>
      <c r="M195" t="b">
        <v>0</v>
      </c>
      <c r="N195" t="s">
        <v>8270</v>
      </c>
      <c r="O195" s="5">
        <f>ROUND(E195/D195*100,0)</f>
        <v>0</v>
      </c>
      <c r="P195">
        <f>IFERROR(ROUND(E195/L195,2),0)</f>
        <v>38.44</v>
      </c>
      <c r="Q195" s="6" t="s">
        <v>8317</v>
      </c>
      <c r="R195" t="s">
        <v>8318</v>
      </c>
      <c r="S195" s="9">
        <f>(((J195/60)/60)/24)+DATE(1970,1,1)</f>
        <v>41963.050127314811</v>
      </c>
      <c r="T195" s="9">
        <f>(((I195/60)/60)/24)+DATE(1970,1,1)</f>
        <v>42022.05</v>
      </c>
    </row>
    <row r="196" spans="1:20" ht="48" x14ac:dyDescent="0.2">
      <c r="A196">
        <v>574</v>
      </c>
      <c r="B196" s="4" t="s">
        <v>575</v>
      </c>
      <c r="C196" s="1" t="s">
        <v>4684</v>
      </c>
      <c r="D196" s="2">
        <v>11180</v>
      </c>
      <c r="E196" s="3">
        <v>80</v>
      </c>
      <c r="F196" t="s">
        <v>8220</v>
      </c>
      <c r="G196" t="s">
        <v>8224</v>
      </c>
      <c r="H196" t="s">
        <v>8246</v>
      </c>
      <c r="I196">
        <v>1476873507</v>
      </c>
      <c r="J196">
        <v>1474281507</v>
      </c>
      <c r="K196" t="b">
        <v>0</v>
      </c>
      <c r="L196">
        <v>4</v>
      </c>
      <c r="M196" t="b">
        <v>0</v>
      </c>
      <c r="N196" t="s">
        <v>8270</v>
      </c>
      <c r="O196" s="5">
        <f>ROUND(E196/D196*100,0)</f>
        <v>1</v>
      </c>
      <c r="P196">
        <f>IFERROR(ROUND(E196/L196,2),0)</f>
        <v>20</v>
      </c>
      <c r="Q196" s="6" t="s">
        <v>8317</v>
      </c>
      <c r="R196" t="s">
        <v>8318</v>
      </c>
      <c r="S196" s="9">
        <f>(((J196/60)/60)/24)+DATE(1970,1,1)</f>
        <v>42632.443368055552</v>
      </c>
      <c r="T196" s="9">
        <f>(((I196/60)/60)/24)+DATE(1970,1,1)</f>
        <v>42662.443368055552</v>
      </c>
    </row>
    <row r="197" spans="1:20" ht="48" x14ac:dyDescent="0.2">
      <c r="A197">
        <v>575</v>
      </c>
      <c r="B197" s="4" t="s">
        <v>576</v>
      </c>
      <c r="C197" s="1" t="s">
        <v>4685</v>
      </c>
      <c r="D197" s="2">
        <v>60000</v>
      </c>
      <c r="E197" s="3">
        <v>259</v>
      </c>
      <c r="F197" t="s">
        <v>8220</v>
      </c>
      <c r="G197" t="s">
        <v>8235</v>
      </c>
      <c r="H197" t="s">
        <v>8248</v>
      </c>
      <c r="I197">
        <v>1434213443</v>
      </c>
      <c r="J197">
        <v>1431621443</v>
      </c>
      <c r="K197" t="b">
        <v>0</v>
      </c>
      <c r="L197">
        <v>4</v>
      </c>
      <c r="M197" t="b">
        <v>0</v>
      </c>
      <c r="N197" t="s">
        <v>8270</v>
      </c>
      <c r="O197" s="5">
        <f>ROUND(E197/D197*100,0)</f>
        <v>0</v>
      </c>
      <c r="P197">
        <f>IFERROR(ROUND(E197/L197,2),0)</f>
        <v>64.75</v>
      </c>
      <c r="Q197" s="6" t="s">
        <v>8317</v>
      </c>
      <c r="R197" t="s">
        <v>8318</v>
      </c>
      <c r="S197" s="9">
        <f>(((J197/60)/60)/24)+DATE(1970,1,1)</f>
        <v>42138.692627314813</v>
      </c>
      <c r="T197" s="9">
        <f>(((I197/60)/60)/24)+DATE(1970,1,1)</f>
        <v>42168.692627314813</v>
      </c>
    </row>
    <row r="198" spans="1:20" ht="48" x14ac:dyDescent="0.2">
      <c r="A198">
        <v>576</v>
      </c>
      <c r="B198" s="4" t="s">
        <v>577</v>
      </c>
      <c r="C198" s="1" t="s">
        <v>4686</v>
      </c>
      <c r="D198" s="2">
        <v>80000</v>
      </c>
      <c r="E198" s="3">
        <v>1</v>
      </c>
      <c r="F198" t="s">
        <v>8220</v>
      </c>
      <c r="G198" t="s">
        <v>8223</v>
      </c>
      <c r="H198" t="s">
        <v>8245</v>
      </c>
      <c r="I198">
        <v>1427537952</v>
      </c>
      <c r="J198">
        <v>1422357552</v>
      </c>
      <c r="K198" t="b">
        <v>0</v>
      </c>
      <c r="L198">
        <v>1</v>
      </c>
      <c r="M198" t="b">
        <v>0</v>
      </c>
      <c r="N198" t="s">
        <v>8270</v>
      </c>
      <c r="O198" s="5">
        <f>ROUND(E198/D198*100,0)</f>
        <v>0</v>
      </c>
      <c r="P198">
        <f>IFERROR(ROUND(E198/L198,2),0)</f>
        <v>1</v>
      </c>
      <c r="Q198" s="6" t="s">
        <v>8317</v>
      </c>
      <c r="R198" t="s">
        <v>8318</v>
      </c>
      <c r="S198" s="9">
        <f>(((J198/60)/60)/24)+DATE(1970,1,1)</f>
        <v>42031.471666666665</v>
      </c>
      <c r="T198" s="9">
        <f>(((I198/60)/60)/24)+DATE(1970,1,1)</f>
        <v>42091.43</v>
      </c>
    </row>
    <row r="199" spans="1:20" ht="48" x14ac:dyDescent="0.2">
      <c r="A199">
        <v>577</v>
      </c>
      <c r="B199" s="4" t="s">
        <v>578</v>
      </c>
      <c r="C199" s="1" t="s">
        <v>4687</v>
      </c>
      <c r="D199" s="2">
        <v>5000</v>
      </c>
      <c r="E199" s="3">
        <v>10</v>
      </c>
      <c r="F199" t="s">
        <v>8220</v>
      </c>
      <c r="G199" t="s">
        <v>8223</v>
      </c>
      <c r="H199" t="s">
        <v>8245</v>
      </c>
      <c r="I199">
        <v>1463753302</v>
      </c>
      <c r="J199">
        <v>1458569302</v>
      </c>
      <c r="K199" t="b">
        <v>0</v>
      </c>
      <c r="L199">
        <v>1</v>
      </c>
      <c r="M199" t="b">
        <v>0</v>
      </c>
      <c r="N199" t="s">
        <v>8270</v>
      </c>
      <c r="O199" s="5">
        <f>ROUND(E199/D199*100,0)</f>
        <v>0</v>
      </c>
      <c r="P199">
        <f>IFERROR(ROUND(E199/L199,2),0)</f>
        <v>10</v>
      </c>
      <c r="Q199" s="6" t="s">
        <v>8317</v>
      </c>
      <c r="R199" t="s">
        <v>8318</v>
      </c>
      <c r="S199" s="9">
        <f>(((J199/60)/60)/24)+DATE(1970,1,1)</f>
        <v>42450.589143518519</v>
      </c>
      <c r="T199" s="9">
        <f>(((I199/60)/60)/24)+DATE(1970,1,1)</f>
        <v>42510.589143518519</v>
      </c>
    </row>
    <row r="200" spans="1:20" ht="32" x14ac:dyDescent="0.2">
      <c r="A200">
        <v>578</v>
      </c>
      <c r="B200" s="4" t="s">
        <v>579</v>
      </c>
      <c r="C200" s="1" t="s">
        <v>4688</v>
      </c>
      <c r="D200" s="2">
        <v>125000</v>
      </c>
      <c r="E200" s="3">
        <v>14</v>
      </c>
      <c r="F200" t="s">
        <v>8220</v>
      </c>
      <c r="G200" t="s">
        <v>8224</v>
      </c>
      <c r="H200" t="s">
        <v>8246</v>
      </c>
      <c r="I200">
        <v>1441633993</v>
      </c>
      <c r="J200">
        <v>1439560393</v>
      </c>
      <c r="K200" t="b">
        <v>0</v>
      </c>
      <c r="L200">
        <v>7</v>
      </c>
      <c r="M200" t="b">
        <v>0</v>
      </c>
      <c r="N200" t="s">
        <v>8270</v>
      </c>
      <c r="O200" s="5">
        <f>ROUND(E200/D200*100,0)</f>
        <v>0</v>
      </c>
      <c r="P200">
        <f>IFERROR(ROUND(E200/L200,2),0)</f>
        <v>2</v>
      </c>
      <c r="Q200" s="6" t="s">
        <v>8317</v>
      </c>
      <c r="R200" t="s">
        <v>8318</v>
      </c>
      <c r="S200" s="9">
        <f>(((J200/60)/60)/24)+DATE(1970,1,1)</f>
        <v>42230.578622685185</v>
      </c>
      <c r="T200" s="9">
        <f>(((I200/60)/60)/24)+DATE(1970,1,1)</f>
        <v>42254.578622685185</v>
      </c>
    </row>
    <row r="201" spans="1:20" ht="32" x14ac:dyDescent="0.2">
      <c r="A201">
        <v>579</v>
      </c>
      <c r="B201" s="4" t="s">
        <v>580</v>
      </c>
      <c r="C201" s="1" t="s">
        <v>4689</v>
      </c>
      <c r="D201" s="2">
        <v>12000</v>
      </c>
      <c r="E201" s="3">
        <v>175</v>
      </c>
      <c r="F201" t="s">
        <v>8220</v>
      </c>
      <c r="G201" t="s">
        <v>8223</v>
      </c>
      <c r="H201" t="s">
        <v>8245</v>
      </c>
      <c r="I201">
        <v>1419539223</v>
      </c>
      <c r="J201">
        <v>1416947223</v>
      </c>
      <c r="K201" t="b">
        <v>0</v>
      </c>
      <c r="L201">
        <v>5</v>
      </c>
      <c r="M201" t="b">
        <v>0</v>
      </c>
      <c r="N201" t="s">
        <v>8270</v>
      </c>
      <c r="O201" s="5">
        <f>ROUND(E201/D201*100,0)</f>
        <v>1</v>
      </c>
      <c r="P201">
        <f>IFERROR(ROUND(E201/L201,2),0)</f>
        <v>35</v>
      </c>
      <c r="Q201" s="6" t="s">
        <v>8317</v>
      </c>
      <c r="R201" t="s">
        <v>8318</v>
      </c>
      <c r="S201" s="9">
        <f>(((J201/60)/60)/24)+DATE(1970,1,1)</f>
        <v>41968.852118055554</v>
      </c>
      <c r="T201" s="9">
        <f>(((I201/60)/60)/24)+DATE(1970,1,1)</f>
        <v>41998.852118055554</v>
      </c>
    </row>
    <row r="202" spans="1:20" ht="48" x14ac:dyDescent="0.2">
      <c r="A202">
        <v>580</v>
      </c>
      <c r="B202" s="4" t="s">
        <v>581</v>
      </c>
      <c r="C202" s="1" t="s">
        <v>4690</v>
      </c>
      <c r="D202" s="2">
        <v>3000</v>
      </c>
      <c r="E202" s="3">
        <v>1</v>
      </c>
      <c r="F202" t="s">
        <v>8220</v>
      </c>
      <c r="G202" t="s">
        <v>8223</v>
      </c>
      <c r="H202" t="s">
        <v>8245</v>
      </c>
      <c r="I202">
        <v>1474580867</v>
      </c>
      <c r="J202">
        <v>1471988867</v>
      </c>
      <c r="K202" t="b">
        <v>0</v>
      </c>
      <c r="L202">
        <v>1</v>
      </c>
      <c r="M202" t="b">
        <v>0</v>
      </c>
      <c r="N202" t="s">
        <v>8270</v>
      </c>
      <c r="O202" s="5">
        <f>ROUND(E202/D202*100,0)</f>
        <v>0</v>
      </c>
      <c r="P202">
        <f>IFERROR(ROUND(E202/L202,2),0)</f>
        <v>1</v>
      </c>
      <c r="Q202" s="6" t="s">
        <v>8317</v>
      </c>
      <c r="R202" t="s">
        <v>8318</v>
      </c>
      <c r="S202" s="9">
        <f>(((J202/60)/60)/24)+DATE(1970,1,1)</f>
        <v>42605.908182870371</v>
      </c>
      <c r="T202" s="9">
        <f>(((I202/60)/60)/24)+DATE(1970,1,1)</f>
        <v>42635.908182870371</v>
      </c>
    </row>
    <row r="203" spans="1:20" ht="48" x14ac:dyDescent="0.2">
      <c r="A203">
        <v>581</v>
      </c>
      <c r="B203" s="4" t="s">
        <v>582</v>
      </c>
      <c r="C203" s="1" t="s">
        <v>4691</v>
      </c>
      <c r="D203" s="2">
        <v>400</v>
      </c>
      <c r="E203" s="3">
        <v>0</v>
      </c>
      <c r="F203" t="s">
        <v>8220</v>
      </c>
      <c r="G203" t="s">
        <v>8223</v>
      </c>
      <c r="H203" t="s">
        <v>8245</v>
      </c>
      <c r="I203">
        <v>1438474704</v>
      </c>
      <c r="J203">
        <v>1435882704</v>
      </c>
      <c r="K203" t="b">
        <v>0</v>
      </c>
      <c r="L203">
        <v>0</v>
      </c>
      <c r="M203" t="b">
        <v>0</v>
      </c>
      <c r="N203" t="s">
        <v>8270</v>
      </c>
      <c r="O203" s="5">
        <f>ROUND(E203/D203*100,0)</f>
        <v>0</v>
      </c>
      <c r="P203">
        <f>IFERROR(ROUND(E203/L203,2),0)</f>
        <v>0</v>
      </c>
      <c r="Q203" s="6" t="s">
        <v>8317</v>
      </c>
      <c r="R203" t="s">
        <v>8318</v>
      </c>
      <c r="S203" s="9">
        <f>(((J203/60)/60)/24)+DATE(1970,1,1)</f>
        <v>42188.012777777782</v>
      </c>
      <c r="T203" s="9">
        <f>(((I203/60)/60)/24)+DATE(1970,1,1)</f>
        <v>42218.012777777782</v>
      </c>
    </row>
    <row r="204" spans="1:20" ht="48" x14ac:dyDescent="0.2">
      <c r="A204">
        <v>582</v>
      </c>
      <c r="B204" s="4" t="s">
        <v>583</v>
      </c>
      <c r="C204" s="1" t="s">
        <v>4692</v>
      </c>
      <c r="D204" s="2">
        <v>100000</v>
      </c>
      <c r="E204" s="3">
        <v>0</v>
      </c>
      <c r="F204" t="s">
        <v>8220</v>
      </c>
      <c r="G204" t="s">
        <v>8223</v>
      </c>
      <c r="H204" t="s">
        <v>8245</v>
      </c>
      <c r="I204">
        <v>1426442400</v>
      </c>
      <c r="J204">
        <v>1424454319</v>
      </c>
      <c r="K204" t="b">
        <v>0</v>
      </c>
      <c r="L204">
        <v>0</v>
      </c>
      <c r="M204" t="b">
        <v>0</v>
      </c>
      <c r="N204" t="s">
        <v>8270</v>
      </c>
      <c r="O204" s="5">
        <f>ROUND(E204/D204*100,0)</f>
        <v>0</v>
      </c>
      <c r="P204">
        <f>IFERROR(ROUND(E204/L204,2),0)</f>
        <v>0</v>
      </c>
      <c r="Q204" s="6" t="s">
        <v>8317</v>
      </c>
      <c r="R204" t="s">
        <v>8318</v>
      </c>
      <c r="S204" s="9">
        <f>(((J204/60)/60)/24)+DATE(1970,1,1)</f>
        <v>42055.739803240736</v>
      </c>
      <c r="T204" s="9">
        <f>(((I204/60)/60)/24)+DATE(1970,1,1)</f>
        <v>42078.75</v>
      </c>
    </row>
    <row r="205" spans="1:20" ht="32" x14ac:dyDescent="0.2">
      <c r="A205">
        <v>583</v>
      </c>
      <c r="B205" s="4" t="s">
        <v>584</v>
      </c>
      <c r="C205" s="1" t="s">
        <v>4693</v>
      </c>
      <c r="D205" s="2">
        <v>9000</v>
      </c>
      <c r="E205" s="3">
        <v>1</v>
      </c>
      <c r="F205" t="s">
        <v>8220</v>
      </c>
      <c r="G205" t="s">
        <v>8223</v>
      </c>
      <c r="H205" t="s">
        <v>8245</v>
      </c>
      <c r="I205">
        <v>1426800687</v>
      </c>
      <c r="J205">
        <v>1424212287</v>
      </c>
      <c r="K205" t="b">
        <v>0</v>
      </c>
      <c r="L205">
        <v>1</v>
      </c>
      <c r="M205" t="b">
        <v>0</v>
      </c>
      <c r="N205" t="s">
        <v>8270</v>
      </c>
      <c r="O205" s="5">
        <f>ROUND(E205/D205*100,0)</f>
        <v>0</v>
      </c>
      <c r="P205">
        <f>IFERROR(ROUND(E205/L205,2),0)</f>
        <v>1</v>
      </c>
      <c r="Q205" s="6" t="s">
        <v>8317</v>
      </c>
      <c r="R205" t="s">
        <v>8318</v>
      </c>
      <c r="S205" s="9">
        <f>(((J205/60)/60)/24)+DATE(1970,1,1)</f>
        <v>42052.93850694444</v>
      </c>
      <c r="T205" s="9">
        <f>(((I205/60)/60)/24)+DATE(1970,1,1)</f>
        <v>42082.896840277783</v>
      </c>
    </row>
    <row r="206" spans="1:20" ht="32" x14ac:dyDescent="0.2">
      <c r="A206">
        <v>584</v>
      </c>
      <c r="B206" s="4" t="s">
        <v>585</v>
      </c>
      <c r="C206" s="1" t="s">
        <v>4694</v>
      </c>
      <c r="D206" s="2">
        <v>1000</v>
      </c>
      <c r="E206" s="3">
        <v>10</v>
      </c>
      <c r="F206" t="s">
        <v>8220</v>
      </c>
      <c r="G206" t="s">
        <v>8223</v>
      </c>
      <c r="H206" t="s">
        <v>8245</v>
      </c>
      <c r="I206">
        <v>1426522316</v>
      </c>
      <c r="J206">
        <v>1423933916</v>
      </c>
      <c r="K206" t="b">
        <v>0</v>
      </c>
      <c r="L206">
        <v>2</v>
      </c>
      <c r="M206" t="b">
        <v>0</v>
      </c>
      <c r="N206" t="s">
        <v>8270</v>
      </c>
      <c r="O206" s="5">
        <f>ROUND(E206/D206*100,0)</f>
        <v>1</v>
      </c>
      <c r="P206">
        <f>IFERROR(ROUND(E206/L206,2),0)</f>
        <v>5</v>
      </c>
      <c r="Q206" s="6" t="s">
        <v>8317</v>
      </c>
      <c r="R206" t="s">
        <v>8318</v>
      </c>
      <c r="S206" s="9">
        <f>(((J206/60)/60)/24)+DATE(1970,1,1)</f>
        <v>42049.716620370367</v>
      </c>
      <c r="T206" s="9">
        <f>(((I206/60)/60)/24)+DATE(1970,1,1)</f>
        <v>42079.674953703703</v>
      </c>
    </row>
    <row r="207" spans="1:20" ht="48" x14ac:dyDescent="0.2">
      <c r="A207">
        <v>585</v>
      </c>
      <c r="B207" s="4" t="s">
        <v>586</v>
      </c>
      <c r="C207" s="1" t="s">
        <v>4695</v>
      </c>
      <c r="D207" s="2">
        <v>9000</v>
      </c>
      <c r="E207" s="3">
        <v>0</v>
      </c>
      <c r="F207" t="s">
        <v>8220</v>
      </c>
      <c r="G207" t="s">
        <v>8224</v>
      </c>
      <c r="H207" t="s">
        <v>8246</v>
      </c>
      <c r="I207">
        <v>1448928000</v>
      </c>
      <c r="J207">
        <v>1444123377</v>
      </c>
      <c r="K207" t="b">
        <v>0</v>
      </c>
      <c r="L207">
        <v>0</v>
      </c>
      <c r="M207" t="b">
        <v>0</v>
      </c>
      <c r="N207" t="s">
        <v>8270</v>
      </c>
      <c r="O207" s="5">
        <f>ROUND(E207/D207*100,0)</f>
        <v>0</v>
      </c>
      <c r="P207">
        <f>IFERROR(ROUND(E207/L207,2),0)</f>
        <v>0</v>
      </c>
      <c r="Q207" s="6" t="s">
        <v>8317</v>
      </c>
      <c r="R207" t="s">
        <v>8318</v>
      </c>
      <c r="S207" s="9">
        <f>(((J207/60)/60)/24)+DATE(1970,1,1)</f>
        <v>42283.3909375</v>
      </c>
      <c r="T207" s="9">
        <f>(((I207/60)/60)/24)+DATE(1970,1,1)</f>
        <v>42339</v>
      </c>
    </row>
    <row r="208" spans="1:20" ht="48" x14ac:dyDescent="0.2">
      <c r="A208">
        <v>586</v>
      </c>
      <c r="B208" s="4" t="s">
        <v>587</v>
      </c>
      <c r="C208" s="1" t="s">
        <v>4696</v>
      </c>
      <c r="D208" s="2">
        <v>10000</v>
      </c>
      <c r="E208" s="3">
        <v>56</v>
      </c>
      <c r="F208" t="s">
        <v>8220</v>
      </c>
      <c r="G208" t="s">
        <v>8223</v>
      </c>
      <c r="H208" t="s">
        <v>8245</v>
      </c>
      <c r="I208">
        <v>1424032207</v>
      </c>
      <c r="J208">
        <v>1421440207</v>
      </c>
      <c r="K208" t="b">
        <v>0</v>
      </c>
      <c r="L208">
        <v>4</v>
      </c>
      <c r="M208" t="b">
        <v>0</v>
      </c>
      <c r="N208" t="s">
        <v>8270</v>
      </c>
      <c r="O208" s="5">
        <f>ROUND(E208/D208*100,0)</f>
        <v>1</v>
      </c>
      <c r="P208">
        <f>IFERROR(ROUND(E208/L208,2),0)</f>
        <v>14</v>
      </c>
      <c r="Q208" s="6" t="s">
        <v>8317</v>
      </c>
      <c r="R208" t="s">
        <v>8318</v>
      </c>
      <c r="S208" s="9">
        <f>(((J208/60)/60)/24)+DATE(1970,1,1)</f>
        <v>42020.854247685187</v>
      </c>
      <c r="T208" s="9">
        <f>(((I208/60)/60)/24)+DATE(1970,1,1)</f>
        <v>42050.854247685187</v>
      </c>
    </row>
    <row r="209" spans="1:20" ht="80" x14ac:dyDescent="0.2">
      <c r="A209">
        <v>587</v>
      </c>
      <c r="B209" s="4" t="s">
        <v>588</v>
      </c>
      <c r="C209" s="1" t="s">
        <v>4697</v>
      </c>
      <c r="D209" s="2">
        <v>30000</v>
      </c>
      <c r="E209" s="3">
        <v>2725</v>
      </c>
      <c r="F209" t="s">
        <v>8220</v>
      </c>
      <c r="G209" t="s">
        <v>8228</v>
      </c>
      <c r="H209" t="s">
        <v>8250</v>
      </c>
      <c r="I209">
        <v>1429207833</v>
      </c>
      <c r="J209">
        <v>1426615833</v>
      </c>
      <c r="K209" t="b">
        <v>0</v>
      </c>
      <c r="L209">
        <v>7</v>
      </c>
      <c r="M209" t="b">
        <v>0</v>
      </c>
      <c r="N209" t="s">
        <v>8270</v>
      </c>
      <c r="O209" s="5">
        <f>ROUND(E209/D209*100,0)</f>
        <v>9</v>
      </c>
      <c r="P209">
        <f>IFERROR(ROUND(E209/L209,2),0)</f>
        <v>389.29</v>
      </c>
      <c r="Q209" s="6" t="s">
        <v>8317</v>
      </c>
      <c r="R209" t="s">
        <v>8318</v>
      </c>
      <c r="S209" s="9">
        <f>(((J209/60)/60)/24)+DATE(1970,1,1)</f>
        <v>42080.757326388892</v>
      </c>
      <c r="T209" s="9">
        <f>(((I209/60)/60)/24)+DATE(1970,1,1)</f>
        <v>42110.757326388892</v>
      </c>
    </row>
    <row r="210" spans="1:20" ht="48" x14ac:dyDescent="0.2">
      <c r="A210">
        <v>588</v>
      </c>
      <c r="B210" s="4" t="s">
        <v>589</v>
      </c>
      <c r="C210" s="1" t="s">
        <v>4698</v>
      </c>
      <c r="D210" s="2">
        <v>9000</v>
      </c>
      <c r="E210" s="3">
        <v>301</v>
      </c>
      <c r="F210" t="s">
        <v>8220</v>
      </c>
      <c r="G210" t="s">
        <v>8236</v>
      </c>
      <c r="H210" t="s">
        <v>8248</v>
      </c>
      <c r="I210">
        <v>1479410886</v>
      </c>
      <c r="J210">
        <v>1474223286</v>
      </c>
      <c r="K210" t="b">
        <v>0</v>
      </c>
      <c r="L210">
        <v>2</v>
      </c>
      <c r="M210" t="b">
        <v>0</v>
      </c>
      <c r="N210" t="s">
        <v>8270</v>
      </c>
      <c r="O210" s="5">
        <f>ROUND(E210/D210*100,0)</f>
        <v>3</v>
      </c>
      <c r="P210">
        <f>IFERROR(ROUND(E210/L210,2),0)</f>
        <v>150.5</v>
      </c>
      <c r="Q210" s="6" t="s">
        <v>8317</v>
      </c>
      <c r="R210" t="s">
        <v>8318</v>
      </c>
      <c r="S210" s="9">
        <f>(((J210/60)/60)/24)+DATE(1970,1,1)</f>
        <v>42631.769513888896</v>
      </c>
      <c r="T210" s="9">
        <f>(((I210/60)/60)/24)+DATE(1970,1,1)</f>
        <v>42691.811180555553</v>
      </c>
    </row>
    <row r="211" spans="1:20" ht="16" x14ac:dyDescent="0.2">
      <c r="A211">
        <v>589</v>
      </c>
      <c r="B211" s="4" t="s">
        <v>590</v>
      </c>
      <c r="C211" s="1" t="s">
        <v>4699</v>
      </c>
      <c r="D211" s="2">
        <v>7500</v>
      </c>
      <c r="E211" s="3">
        <v>1</v>
      </c>
      <c r="F211" t="s">
        <v>8220</v>
      </c>
      <c r="G211" t="s">
        <v>8223</v>
      </c>
      <c r="H211" t="s">
        <v>8245</v>
      </c>
      <c r="I211">
        <v>1436366699</v>
      </c>
      <c r="J211">
        <v>1435070699</v>
      </c>
      <c r="K211" t="b">
        <v>0</v>
      </c>
      <c r="L211">
        <v>1</v>
      </c>
      <c r="M211" t="b">
        <v>0</v>
      </c>
      <c r="N211" t="s">
        <v>8270</v>
      </c>
      <c r="O211" s="5">
        <f>ROUND(E211/D211*100,0)</f>
        <v>0</v>
      </c>
      <c r="P211">
        <f>IFERROR(ROUND(E211/L211,2),0)</f>
        <v>1</v>
      </c>
      <c r="Q211" s="6" t="s">
        <v>8317</v>
      </c>
      <c r="R211" t="s">
        <v>8318</v>
      </c>
      <c r="S211" s="9">
        <f>(((J211/60)/60)/24)+DATE(1970,1,1)</f>
        <v>42178.614571759259</v>
      </c>
      <c r="T211" s="9">
        <f>(((I211/60)/60)/24)+DATE(1970,1,1)</f>
        <v>42193.614571759259</v>
      </c>
    </row>
    <row r="212" spans="1:20" ht="48" x14ac:dyDescent="0.2">
      <c r="A212">
        <v>590</v>
      </c>
      <c r="B212" s="4" t="s">
        <v>591</v>
      </c>
      <c r="C212" s="1" t="s">
        <v>4700</v>
      </c>
      <c r="D212" s="2">
        <v>5000</v>
      </c>
      <c r="E212" s="3">
        <v>223</v>
      </c>
      <c r="F212" t="s">
        <v>8220</v>
      </c>
      <c r="G212" t="s">
        <v>8224</v>
      </c>
      <c r="H212" t="s">
        <v>8246</v>
      </c>
      <c r="I212">
        <v>1454936460</v>
      </c>
      <c r="J212">
        <v>1452259131</v>
      </c>
      <c r="K212" t="b">
        <v>0</v>
      </c>
      <c r="L212">
        <v>9</v>
      </c>
      <c r="M212" t="b">
        <v>0</v>
      </c>
      <c r="N212" t="s">
        <v>8270</v>
      </c>
      <c r="O212" s="5">
        <f>ROUND(E212/D212*100,0)</f>
        <v>4</v>
      </c>
      <c r="P212">
        <f>IFERROR(ROUND(E212/L212,2),0)</f>
        <v>24.78</v>
      </c>
      <c r="Q212" s="6" t="s">
        <v>8317</v>
      </c>
      <c r="R212" t="s">
        <v>8318</v>
      </c>
      <c r="S212" s="9">
        <f>(((J212/60)/60)/24)+DATE(1970,1,1)</f>
        <v>42377.554756944446</v>
      </c>
      <c r="T212" s="9">
        <f>(((I212/60)/60)/24)+DATE(1970,1,1)</f>
        <v>42408.542361111111</v>
      </c>
    </row>
    <row r="213" spans="1:20" ht="48" x14ac:dyDescent="0.2">
      <c r="A213">
        <v>591</v>
      </c>
      <c r="B213" s="4" t="s">
        <v>592</v>
      </c>
      <c r="C213" s="1" t="s">
        <v>4701</v>
      </c>
      <c r="D213" s="2">
        <v>100000</v>
      </c>
      <c r="E213" s="3">
        <v>61</v>
      </c>
      <c r="F213" t="s">
        <v>8220</v>
      </c>
      <c r="G213" t="s">
        <v>8223</v>
      </c>
      <c r="H213" t="s">
        <v>8245</v>
      </c>
      <c r="I213">
        <v>1437570130</v>
      </c>
      <c r="J213">
        <v>1434978130</v>
      </c>
      <c r="K213" t="b">
        <v>0</v>
      </c>
      <c r="L213">
        <v>2</v>
      </c>
      <c r="M213" t="b">
        <v>0</v>
      </c>
      <c r="N213" t="s">
        <v>8270</v>
      </c>
      <c r="O213" s="5">
        <f>ROUND(E213/D213*100,0)</f>
        <v>0</v>
      </c>
      <c r="P213">
        <f>IFERROR(ROUND(E213/L213,2),0)</f>
        <v>30.5</v>
      </c>
      <c r="Q213" s="6" t="s">
        <v>8317</v>
      </c>
      <c r="R213" t="s">
        <v>8318</v>
      </c>
      <c r="S213" s="9">
        <f>(((J213/60)/60)/24)+DATE(1970,1,1)</f>
        <v>42177.543171296296</v>
      </c>
      <c r="T213" s="9">
        <f>(((I213/60)/60)/24)+DATE(1970,1,1)</f>
        <v>42207.543171296296</v>
      </c>
    </row>
    <row r="214" spans="1:20" ht="48" x14ac:dyDescent="0.2">
      <c r="A214">
        <v>592</v>
      </c>
      <c r="B214" s="4" t="s">
        <v>593</v>
      </c>
      <c r="C214" s="1" t="s">
        <v>4702</v>
      </c>
      <c r="D214" s="2">
        <v>7500</v>
      </c>
      <c r="E214" s="3">
        <v>250</v>
      </c>
      <c r="F214" t="s">
        <v>8220</v>
      </c>
      <c r="G214" t="s">
        <v>8223</v>
      </c>
      <c r="H214" t="s">
        <v>8245</v>
      </c>
      <c r="I214">
        <v>1417584860</v>
      </c>
      <c r="J214">
        <v>1414992860</v>
      </c>
      <c r="K214" t="b">
        <v>0</v>
      </c>
      <c r="L214">
        <v>1</v>
      </c>
      <c r="M214" t="b">
        <v>0</v>
      </c>
      <c r="N214" t="s">
        <v>8270</v>
      </c>
      <c r="O214" s="5">
        <f>ROUND(E214/D214*100,0)</f>
        <v>3</v>
      </c>
      <c r="P214">
        <f>IFERROR(ROUND(E214/L214,2),0)</f>
        <v>250</v>
      </c>
      <c r="Q214" s="6" t="s">
        <v>8317</v>
      </c>
      <c r="R214" t="s">
        <v>8318</v>
      </c>
      <c r="S214" s="9">
        <f>(((J214/60)/60)/24)+DATE(1970,1,1)</f>
        <v>41946.232175925928</v>
      </c>
      <c r="T214" s="9">
        <f>(((I214/60)/60)/24)+DATE(1970,1,1)</f>
        <v>41976.232175925921</v>
      </c>
    </row>
    <row r="215" spans="1:20" ht="48" x14ac:dyDescent="0.2">
      <c r="A215">
        <v>593</v>
      </c>
      <c r="B215" s="4" t="s">
        <v>594</v>
      </c>
      <c r="C215" s="1" t="s">
        <v>4703</v>
      </c>
      <c r="D215" s="2">
        <v>500</v>
      </c>
      <c r="E215" s="3">
        <v>115</v>
      </c>
      <c r="F215" t="s">
        <v>8220</v>
      </c>
      <c r="G215" t="s">
        <v>8224</v>
      </c>
      <c r="H215" t="s">
        <v>8246</v>
      </c>
      <c r="I215">
        <v>1428333345</v>
      </c>
      <c r="J215">
        <v>1425744945</v>
      </c>
      <c r="K215" t="b">
        <v>0</v>
      </c>
      <c r="L215">
        <v>7</v>
      </c>
      <c r="M215" t="b">
        <v>0</v>
      </c>
      <c r="N215" t="s">
        <v>8270</v>
      </c>
      <c r="O215" s="5">
        <f>ROUND(E215/D215*100,0)</f>
        <v>23</v>
      </c>
      <c r="P215">
        <f>IFERROR(ROUND(E215/L215,2),0)</f>
        <v>16.43</v>
      </c>
      <c r="Q215" s="6" t="s">
        <v>8317</v>
      </c>
      <c r="R215" t="s">
        <v>8318</v>
      </c>
      <c r="S215" s="9">
        <f>(((J215/60)/60)/24)+DATE(1970,1,1)</f>
        <v>42070.677604166667</v>
      </c>
      <c r="T215" s="9">
        <f>(((I215/60)/60)/24)+DATE(1970,1,1)</f>
        <v>42100.635937500003</v>
      </c>
    </row>
    <row r="216" spans="1:20" ht="32" x14ac:dyDescent="0.2">
      <c r="A216">
        <v>594</v>
      </c>
      <c r="B216" s="4" t="s">
        <v>595</v>
      </c>
      <c r="C216" s="1" t="s">
        <v>4704</v>
      </c>
      <c r="D216" s="2">
        <v>25000</v>
      </c>
      <c r="E216" s="3">
        <v>26</v>
      </c>
      <c r="F216" t="s">
        <v>8220</v>
      </c>
      <c r="G216" t="s">
        <v>8223</v>
      </c>
      <c r="H216" t="s">
        <v>8245</v>
      </c>
      <c r="I216">
        <v>1460832206</v>
      </c>
      <c r="J216">
        <v>1458240206</v>
      </c>
      <c r="K216" t="b">
        <v>0</v>
      </c>
      <c r="L216">
        <v>2</v>
      </c>
      <c r="M216" t="b">
        <v>0</v>
      </c>
      <c r="N216" t="s">
        <v>8270</v>
      </c>
      <c r="O216" s="5">
        <f>ROUND(E216/D216*100,0)</f>
        <v>0</v>
      </c>
      <c r="P216">
        <f>IFERROR(ROUND(E216/L216,2),0)</f>
        <v>13</v>
      </c>
      <c r="Q216" s="6" t="s">
        <v>8317</v>
      </c>
      <c r="R216" t="s">
        <v>8318</v>
      </c>
      <c r="S216" s="9">
        <f>(((J216/60)/60)/24)+DATE(1970,1,1)</f>
        <v>42446.780162037037</v>
      </c>
      <c r="T216" s="9">
        <f>(((I216/60)/60)/24)+DATE(1970,1,1)</f>
        <v>42476.780162037037</v>
      </c>
    </row>
    <row r="217" spans="1:20" ht="48" x14ac:dyDescent="0.2">
      <c r="A217">
        <v>595</v>
      </c>
      <c r="B217" s="4" t="s">
        <v>596</v>
      </c>
      <c r="C217" s="1" t="s">
        <v>4705</v>
      </c>
      <c r="D217" s="2">
        <v>100000</v>
      </c>
      <c r="E217" s="3">
        <v>426</v>
      </c>
      <c r="F217" t="s">
        <v>8220</v>
      </c>
      <c r="G217" t="s">
        <v>8223</v>
      </c>
      <c r="H217" t="s">
        <v>8245</v>
      </c>
      <c r="I217">
        <v>1430703638</v>
      </c>
      <c r="J217">
        <v>1426815638</v>
      </c>
      <c r="K217" t="b">
        <v>0</v>
      </c>
      <c r="L217">
        <v>8</v>
      </c>
      <c r="M217" t="b">
        <v>0</v>
      </c>
      <c r="N217" t="s">
        <v>8270</v>
      </c>
      <c r="O217" s="5">
        <f>ROUND(E217/D217*100,0)</f>
        <v>0</v>
      </c>
      <c r="P217">
        <f>IFERROR(ROUND(E217/L217,2),0)</f>
        <v>53.25</v>
      </c>
      <c r="Q217" s="6" t="s">
        <v>8317</v>
      </c>
      <c r="R217" t="s">
        <v>8318</v>
      </c>
      <c r="S217" s="9">
        <f>(((J217/60)/60)/24)+DATE(1970,1,1)</f>
        <v>42083.069884259254</v>
      </c>
      <c r="T217" s="9">
        <f>(((I217/60)/60)/24)+DATE(1970,1,1)</f>
        <v>42128.069884259254</v>
      </c>
    </row>
    <row r="218" spans="1:20" ht="32" x14ac:dyDescent="0.2">
      <c r="A218">
        <v>596</v>
      </c>
      <c r="B218" s="4" t="s">
        <v>597</v>
      </c>
      <c r="C218" s="1" t="s">
        <v>4706</v>
      </c>
      <c r="D218" s="2">
        <v>20000</v>
      </c>
      <c r="E218" s="3">
        <v>6</v>
      </c>
      <c r="F218" t="s">
        <v>8220</v>
      </c>
      <c r="G218" t="s">
        <v>8223</v>
      </c>
      <c r="H218" t="s">
        <v>8245</v>
      </c>
      <c r="I218">
        <v>1478122292</v>
      </c>
      <c r="J218">
        <v>1475530292</v>
      </c>
      <c r="K218" t="b">
        <v>0</v>
      </c>
      <c r="L218">
        <v>2</v>
      </c>
      <c r="M218" t="b">
        <v>0</v>
      </c>
      <c r="N218" t="s">
        <v>8270</v>
      </c>
      <c r="O218" s="5">
        <f>ROUND(E218/D218*100,0)</f>
        <v>0</v>
      </c>
      <c r="P218">
        <f>IFERROR(ROUND(E218/L218,2),0)</f>
        <v>3</v>
      </c>
      <c r="Q218" s="6" t="s">
        <v>8317</v>
      </c>
      <c r="R218" t="s">
        <v>8318</v>
      </c>
      <c r="S218" s="9">
        <f>(((J218/60)/60)/24)+DATE(1970,1,1)</f>
        <v>42646.896898148145</v>
      </c>
      <c r="T218" s="9">
        <f>(((I218/60)/60)/24)+DATE(1970,1,1)</f>
        <v>42676.896898148145</v>
      </c>
    </row>
    <row r="219" spans="1:20" ht="48" x14ac:dyDescent="0.2">
      <c r="A219">
        <v>597</v>
      </c>
      <c r="B219" s="4" t="s">
        <v>598</v>
      </c>
      <c r="C219" s="1" t="s">
        <v>4707</v>
      </c>
      <c r="D219" s="2">
        <v>7500</v>
      </c>
      <c r="E219" s="3">
        <v>20</v>
      </c>
      <c r="F219" t="s">
        <v>8220</v>
      </c>
      <c r="G219" t="s">
        <v>8223</v>
      </c>
      <c r="H219" t="s">
        <v>8245</v>
      </c>
      <c r="I219">
        <v>1469980800</v>
      </c>
      <c r="J219">
        <v>1466787335</v>
      </c>
      <c r="K219" t="b">
        <v>0</v>
      </c>
      <c r="L219">
        <v>2</v>
      </c>
      <c r="M219" t="b">
        <v>0</v>
      </c>
      <c r="N219" t="s">
        <v>8270</v>
      </c>
      <c r="O219" s="5">
        <f>ROUND(E219/D219*100,0)</f>
        <v>0</v>
      </c>
      <c r="P219">
        <f>IFERROR(ROUND(E219/L219,2),0)</f>
        <v>10</v>
      </c>
      <c r="Q219" s="6" t="s">
        <v>8317</v>
      </c>
      <c r="R219" t="s">
        <v>8318</v>
      </c>
      <c r="S219" s="9">
        <f>(((J219/60)/60)/24)+DATE(1970,1,1)</f>
        <v>42545.705266203702</v>
      </c>
      <c r="T219" s="9">
        <f>(((I219/60)/60)/24)+DATE(1970,1,1)</f>
        <v>42582.666666666672</v>
      </c>
    </row>
    <row r="220" spans="1:20" ht="32" x14ac:dyDescent="0.2">
      <c r="A220">
        <v>598</v>
      </c>
      <c r="B220" s="4" t="s">
        <v>599</v>
      </c>
      <c r="C220" s="1" t="s">
        <v>4708</v>
      </c>
      <c r="D220" s="2">
        <v>2500</v>
      </c>
      <c r="E220" s="3">
        <v>850</v>
      </c>
      <c r="F220" t="s">
        <v>8220</v>
      </c>
      <c r="G220" t="s">
        <v>8223</v>
      </c>
      <c r="H220" t="s">
        <v>8245</v>
      </c>
      <c r="I220">
        <v>1417737781</v>
      </c>
      <c r="J220">
        <v>1415145781</v>
      </c>
      <c r="K220" t="b">
        <v>0</v>
      </c>
      <c r="L220">
        <v>7</v>
      </c>
      <c r="M220" t="b">
        <v>0</v>
      </c>
      <c r="N220" t="s">
        <v>8270</v>
      </c>
      <c r="O220" s="5">
        <f>ROUND(E220/D220*100,0)</f>
        <v>34</v>
      </c>
      <c r="P220">
        <f>IFERROR(ROUND(E220/L220,2),0)</f>
        <v>121.43</v>
      </c>
      <c r="Q220" s="6" t="s">
        <v>8317</v>
      </c>
      <c r="R220" t="s">
        <v>8318</v>
      </c>
      <c r="S220" s="9">
        <f>(((J220/60)/60)/24)+DATE(1970,1,1)</f>
        <v>41948.00209490741</v>
      </c>
      <c r="T220" s="9">
        <f>(((I220/60)/60)/24)+DATE(1970,1,1)</f>
        <v>41978.00209490741</v>
      </c>
    </row>
    <row r="221" spans="1:20" ht="48" x14ac:dyDescent="0.2">
      <c r="A221">
        <v>599</v>
      </c>
      <c r="B221" s="4" t="s">
        <v>600</v>
      </c>
      <c r="C221" s="1" t="s">
        <v>4709</v>
      </c>
      <c r="D221" s="2">
        <v>50000</v>
      </c>
      <c r="E221" s="3">
        <v>31</v>
      </c>
      <c r="F221" t="s">
        <v>8220</v>
      </c>
      <c r="G221" t="s">
        <v>8223</v>
      </c>
      <c r="H221" t="s">
        <v>8245</v>
      </c>
      <c r="I221">
        <v>1425827760</v>
      </c>
      <c r="J221">
        <v>1423769402</v>
      </c>
      <c r="K221" t="b">
        <v>0</v>
      </c>
      <c r="L221">
        <v>2</v>
      </c>
      <c r="M221" t="b">
        <v>0</v>
      </c>
      <c r="N221" t="s">
        <v>8270</v>
      </c>
      <c r="O221" s="5">
        <f>ROUND(E221/D221*100,0)</f>
        <v>0</v>
      </c>
      <c r="P221">
        <f>IFERROR(ROUND(E221/L221,2),0)</f>
        <v>15.5</v>
      </c>
      <c r="Q221" s="6" t="s">
        <v>8317</v>
      </c>
      <c r="R221" t="s">
        <v>8318</v>
      </c>
      <c r="S221" s="9">
        <f>(((J221/60)/60)/24)+DATE(1970,1,1)</f>
        <v>42047.812523148154</v>
      </c>
      <c r="T221" s="9">
        <f>(((I221/60)/60)/24)+DATE(1970,1,1)</f>
        <v>42071.636111111111</v>
      </c>
    </row>
    <row r="222" spans="1:20" ht="48" x14ac:dyDescent="0.2">
      <c r="A222">
        <v>660</v>
      </c>
      <c r="B222" s="4" t="s">
        <v>661</v>
      </c>
      <c r="C222" s="1" t="s">
        <v>4770</v>
      </c>
      <c r="D222" s="2">
        <v>50000</v>
      </c>
      <c r="E222" s="3">
        <v>1529</v>
      </c>
      <c r="F222" t="s">
        <v>8220</v>
      </c>
      <c r="G222" t="s">
        <v>8223</v>
      </c>
      <c r="H222" t="s">
        <v>8245</v>
      </c>
      <c r="I222">
        <v>1415558879</v>
      </c>
      <c r="J222">
        <v>1412963279</v>
      </c>
      <c r="K222" t="b">
        <v>0</v>
      </c>
      <c r="L222">
        <v>18</v>
      </c>
      <c r="M222" t="b">
        <v>0</v>
      </c>
      <c r="N222" t="s">
        <v>8271</v>
      </c>
      <c r="O222" s="5">
        <f>ROUND(E222/D222*100,0)</f>
        <v>3</v>
      </c>
      <c r="P222">
        <f>IFERROR(ROUND(E222/L222,2),0)</f>
        <v>84.94</v>
      </c>
      <c r="Q222" s="6" t="s">
        <v>8317</v>
      </c>
      <c r="R222" t="s">
        <v>8319</v>
      </c>
      <c r="S222" s="9">
        <f>(((J222/60)/60)/24)+DATE(1970,1,1)</f>
        <v>41922.741655092592</v>
      </c>
      <c r="T222" s="9">
        <f>(((I222/60)/60)/24)+DATE(1970,1,1)</f>
        <v>41952.783321759263</v>
      </c>
    </row>
    <row r="223" spans="1:20" ht="48" x14ac:dyDescent="0.2">
      <c r="A223">
        <v>661</v>
      </c>
      <c r="B223" s="4" t="s">
        <v>662</v>
      </c>
      <c r="C223" s="1" t="s">
        <v>4771</v>
      </c>
      <c r="D223" s="2">
        <v>10000</v>
      </c>
      <c r="E223" s="3">
        <v>95</v>
      </c>
      <c r="F223" t="s">
        <v>8220</v>
      </c>
      <c r="G223" t="s">
        <v>8223</v>
      </c>
      <c r="H223" t="s">
        <v>8245</v>
      </c>
      <c r="I223">
        <v>1477236559</v>
      </c>
      <c r="J223">
        <v>1474644559</v>
      </c>
      <c r="K223" t="b">
        <v>0</v>
      </c>
      <c r="L223">
        <v>9</v>
      </c>
      <c r="M223" t="b">
        <v>0</v>
      </c>
      <c r="N223" t="s">
        <v>8271</v>
      </c>
      <c r="O223" s="5">
        <f>ROUND(E223/D223*100,0)</f>
        <v>1</v>
      </c>
      <c r="P223">
        <f>IFERROR(ROUND(E223/L223,2),0)</f>
        <v>10.56</v>
      </c>
      <c r="Q223" s="6" t="s">
        <v>8317</v>
      </c>
      <c r="R223" t="s">
        <v>8319</v>
      </c>
      <c r="S223" s="9">
        <f>(((J223/60)/60)/24)+DATE(1970,1,1)</f>
        <v>42636.645358796297</v>
      </c>
      <c r="T223" s="9">
        <f>(((I223/60)/60)/24)+DATE(1970,1,1)</f>
        <v>42666.645358796297</v>
      </c>
    </row>
    <row r="224" spans="1:20" ht="32" x14ac:dyDescent="0.2">
      <c r="A224">
        <v>662</v>
      </c>
      <c r="B224" s="4" t="s">
        <v>663</v>
      </c>
      <c r="C224" s="1" t="s">
        <v>4772</v>
      </c>
      <c r="D224" s="2">
        <v>39000</v>
      </c>
      <c r="E224" s="3">
        <v>156</v>
      </c>
      <c r="F224" t="s">
        <v>8220</v>
      </c>
      <c r="G224" t="s">
        <v>8223</v>
      </c>
      <c r="H224" t="s">
        <v>8245</v>
      </c>
      <c r="I224">
        <v>1421404247</v>
      </c>
      <c r="J224">
        <v>1418812247</v>
      </c>
      <c r="K224" t="b">
        <v>0</v>
      </c>
      <c r="L224">
        <v>4</v>
      </c>
      <c r="M224" t="b">
        <v>0</v>
      </c>
      <c r="N224" t="s">
        <v>8271</v>
      </c>
      <c r="O224" s="5">
        <f>ROUND(E224/D224*100,0)</f>
        <v>0</v>
      </c>
      <c r="P224">
        <f>IFERROR(ROUND(E224/L224,2),0)</f>
        <v>39</v>
      </c>
      <c r="Q224" s="6" t="s">
        <v>8317</v>
      </c>
      <c r="R224" t="s">
        <v>8319</v>
      </c>
      <c r="S224" s="9">
        <f>(((J224/60)/60)/24)+DATE(1970,1,1)</f>
        <v>41990.438043981485</v>
      </c>
      <c r="T224" s="9">
        <f>(((I224/60)/60)/24)+DATE(1970,1,1)</f>
        <v>42020.438043981485</v>
      </c>
    </row>
    <row r="225" spans="1:20" ht="48" x14ac:dyDescent="0.2">
      <c r="A225">
        <v>663</v>
      </c>
      <c r="B225" s="4" t="s">
        <v>664</v>
      </c>
      <c r="C225" s="1" t="s">
        <v>4773</v>
      </c>
      <c r="D225" s="2">
        <v>200000</v>
      </c>
      <c r="E225" s="3">
        <v>700</v>
      </c>
      <c r="F225" t="s">
        <v>8220</v>
      </c>
      <c r="G225" t="s">
        <v>8231</v>
      </c>
      <c r="H225" t="s">
        <v>8252</v>
      </c>
      <c r="I225">
        <v>1437250456</v>
      </c>
      <c r="J225">
        <v>1434658456</v>
      </c>
      <c r="K225" t="b">
        <v>0</v>
      </c>
      <c r="L225">
        <v>7</v>
      </c>
      <c r="M225" t="b">
        <v>0</v>
      </c>
      <c r="N225" t="s">
        <v>8271</v>
      </c>
      <c r="O225" s="5">
        <f>ROUND(E225/D225*100,0)</f>
        <v>0</v>
      </c>
      <c r="P225">
        <f>IFERROR(ROUND(E225/L225,2),0)</f>
        <v>100</v>
      </c>
      <c r="Q225" s="6" t="s">
        <v>8317</v>
      </c>
      <c r="R225" t="s">
        <v>8319</v>
      </c>
      <c r="S225" s="9">
        <f>(((J225/60)/60)/24)+DATE(1970,1,1)</f>
        <v>42173.843240740738</v>
      </c>
      <c r="T225" s="9">
        <f>(((I225/60)/60)/24)+DATE(1970,1,1)</f>
        <v>42203.843240740738</v>
      </c>
    </row>
    <row r="226" spans="1:20" ht="48" x14ac:dyDescent="0.2">
      <c r="A226">
        <v>664</v>
      </c>
      <c r="B226" s="4" t="s">
        <v>665</v>
      </c>
      <c r="C226" s="1" t="s">
        <v>4774</v>
      </c>
      <c r="D226" s="2">
        <v>12000</v>
      </c>
      <c r="E226" s="3">
        <v>904</v>
      </c>
      <c r="F226" t="s">
        <v>8220</v>
      </c>
      <c r="G226" t="s">
        <v>8223</v>
      </c>
      <c r="H226" t="s">
        <v>8245</v>
      </c>
      <c r="I226">
        <v>1428940775</v>
      </c>
      <c r="J226">
        <v>1426348775</v>
      </c>
      <c r="K226" t="b">
        <v>0</v>
      </c>
      <c r="L226">
        <v>29</v>
      </c>
      <c r="M226" t="b">
        <v>0</v>
      </c>
      <c r="N226" t="s">
        <v>8271</v>
      </c>
      <c r="O226" s="5">
        <f>ROUND(E226/D226*100,0)</f>
        <v>8</v>
      </c>
      <c r="P226">
        <f>IFERROR(ROUND(E226/L226,2),0)</f>
        <v>31.17</v>
      </c>
      <c r="Q226" s="6" t="s">
        <v>8317</v>
      </c>
      <c r="R226" t="s">
        <v>8319</v>
      </c>
      <c r="S226" s="9">
        <f>(((J226/60)/60)/24)+DATE(1970,1,1)</f>
        <v>42077.666377314818</v>
      </c>
      <c r="T226" s="9">
        <f>(((I226/60)/60)/24)+DATE(1970,1,1)</f>
        <v>42107.666377314818</v>
      </c>
    </row>
    <row r="227" spans="1:20" ht="48" x14ac:dyDescent="0.2">
      <c r="A227">
        <v>665</v>
      </c>
      <c r="B227" s="4" t="s">
        <v>666</v>
      </c>
      <c r="C227" s="1" t="s">
        <v>4775</v>
      </c>
      <c r="D227" s="2">
        <v>10000</v>
      </c>
      <c r="E227" s="3">
        <v>1864</v>
      </c>
      <c r="F227" t="s">
        <v>8220</v>
      </c>
      <c r="G227" t="s">
        <v>8223</v>
      </c>
      <c r="H227" t="s">
        <v>8245</v>
      </c>
      <c r="I227">
        <v>1484327061</v>
      </c>
      <c r="J227">
        <v>1479143061</v>
      </c>
      <c r="K227" t="b">
        <v>0</v>
      </c>
      <c r="L227">
        <v>12</v>
      </c>
      <c r="M227" t="b">
        <v>0</v>
      </c>
      <c r="N227" t="s">
        <v>8271</v>
      </c>
      <c r="O227" s="5">
        <f>ROUND(E227/D227*100,0)</f>
        <v>19</v>
      </c>
      <c r="P227">
        <f>IFERROR(ROUND(E227/L227,2),0)</f>
        <v>155.33000000000001</v>
      </c>
      <c r="Q227" s="6" t="s">
        <v>8317</v>
      </c>
      <c r="R227" t="s">
        <v>8319</v>
      </c>
      <c r="S227" s="9">
        <f>(((J227/60)/60)/24)+DATE(1970,1,1)</f>
        <v>42688.711354166662</v>
      </c>
      <c r="T227" s="9">
        <f>(((I227/60)/60)/24)+DATE(1970,1,1)</f>
        <v>42748.711354166662</v>
      </c>
    </row>
    <row r="228" spans="1:20" ht="48" x14ac:dyDescent="0.2">
      <c r="A228">
        <v>666</v>
      </c>
      <c r="B228" s="4" t="s">
        <v>667</v>
      </c>
      <c r="C228" s="1" t="s">
        <v>4776</v>
      </c>
      <c r="D228" s="2">
        <v>200000</v>
      </c>
      <c r="E228" s="3">
        <v>8</v>
      </c>
      <c r="F228" t="s">
        <v>8220</v>
      </c>
      <c r="G228" t="s">
        <v>8223</v>
      </c>
      <c r="H228" t="s">
        <v>8245</v>
      </c>
      <c r="I228">
        <v>1408305498</v>
      </c>
      <c r="J228">
        <v>1405713498</v>
      </c>
      <c r="K228" t="b">
        <v>0</v>
      </c>
      <c r="L228">
        <v>4</v>
      </c>
      <c r="M228" t="b">
        <v>0</v>
      </c>
      <c r="N228" t="s">
        <v>8271</v>
      </c>
      <c r="O228" s="5">
        <f>ROUND(E228/D228*100,0)</f>
        <v>0</v>
      </c>
      <c r="P228">
        <f>IFERROR(ROUND(E228/L228,2),0)</f>
        <v>2</v>
      </c>
      <c r="Q228" s="6" t="s">
        <v>8317</v>
      </c>
      <c r="R228" t="s">
        <v>8319</v>
      </c>
      <c r="S228" s="9">
        <f>(((J228/60)/60)/24)+DATE(1970,1,1)</f>
        <v>41838.832152777781</v>
      </c>
      <c r="T228" s="9">
        <f>(((I228/60)/60)/24)+DATE(1970,1,1)</f>
        <v>41868.832152777781</v>
      </c>
    </row>
    <row r="229" spans="1:20" ht="48" x14ac:dyDescent="0.2">
      <c r="A229">
        <v>667</v>
      </c>
      <c r="B229" s="4" t="s">
        <v>668</v>
      </c>
      <c r="C229" s="1" t="s">
        <v>4777</v>
      </c>
      <c r="D229" s="2">
        <v>50000</v>
      </c>
      <c r="E229" s="3">
        <v>5010</v>
      </c>
      <c r="F229" t="s">
        <v>8220</v>
      </c>
      <c r="G229" t="s">
        <v>8236</v>
      </c>
      <c r="H229" t="s">
        <v>8248</v>
      </c>
      <c r="I229">
        <v>1477731463</v>
      </c>
      <c r="J229">
        <v>1474275463</v>
      </c>
      <c r="K229" t="b">
        <v>0</v>
      </c>
      <c r="L229">
        <v>28</v>
      </c>
      <c r="M229" t="b">
        <v>0</v>
      </c>
      <c r="N229" t="s">
        <v>8271</v>
      </c>
      <c r="O229" s="5">
        <f>ROUND(E229/D229*100,0)</f>
        <v>10</v>
      </c>
      <c r="P229">
        <f>IFERROR(ROUND(E229/L229,2),0)</f>
        <v>178.93</v>
      </c>
      <c r="Q229" s="6" t="s">
        <v>8317</v>
      </c>
      <c r="R229" t="s">
        <v>8319</v>
      </c>
      <c r="S229" s="9">
        <f>(((J229/60)/60)/24)+DATE(1970,1,1)</f>
        <v>42632.373414351852</v>
      </c>
      <c r="T229" s="9">
        <f>(((I229/60)/60)/24)+DATE(1970,1,1)</f>
        <v>42672.373414351852</v>
      </c>
    </row>
    <row r="230" spans="1:20" ht="48" x14ac:dyDescent="0.2">
      <c r="A230">
        <v>668</v>
      </c>
      <c r="B230" s="4" t="s">
        <v>669</v>
      </c>
      <c r="C230" s="1" t="s">
        <v>4778</v>
      </c>
      <c r="D230" s="2">
        <v>15000</v>
      </c>
      <c r="E230" s="3">
        <v>684</v>
      </c>
      <c r="F230" t="s">
        <v>8220</v>
      </c>
      <c r="G230" t="s">
        <v>8223</v>
      </c>
      <c r="H230" t="s">
        <v>8245</v>
      </c>
      <c r="I230">
        <v>1431374222</v>
      </c>
      <c r="J230">
        <v>1427486222</v>
      </c>
      <c r="K230" t="b">
        <v>0</v>
      </c>
      <c r="L230">
        <v>25</v>
      </c>
      <c r="M230" t="b">
        <v>0</v>
      </c>
      <c r="N230" t="s">
        <v>8271</v>
      </c>
      <c r="O230" s="5">
        <f>ROUND(E230/D230*100,0)</f>
        <v>5</v>
      </c>
      <c r="P230">
        <f>IFERROR(ROUND(E230/L230,2),0)</f>
        <v>27.36</v>
      </c>
      <c r="Q230" s="6" t="s">
        <v>8317</v>
      </c>
      <c r="R230" t="s">
        <v>8319</v>
      </c>
      <c r="S230" s="9">
        <f>(((J230/60)/60)/24)+DATE(1970,1,1)</f>
        <v>42090.831273148149</v>
      </c>
      <c r="T230" s="9">
        <f>(((I230/60)/60)/24)+DATE(1970,1,1)</f>
        <v>42135.831273148149</v>
      </c>
    </row>
    <row r="231" spans="1:20" ht="64" x14ac:dyDescent="0.2">
      <c r="A231">
        <v>669</v>
      </c>
      <c r="B231" s="4" t="s">
        <v>670</v>
      </c>
      <c r="C231" s="1" t="s">
        <v>4779</v>
      </c>
      <c r="D231" s="2">
        <v>200000</v>
      </c>
      <c r="E231" s="3">
        <v>43015</v>
      </c>
      <c r="F231" t="s">
        <v>8220</v>
      </c>
      <c r="G231" t="s">
        <v>8234</v>
      </c>
      <c r="H231" t="s">
        <v>8254</v>
      </c>
      <c r="I231">
        <v>1467817258</v>
      </c>
      <c r="J231">
        <v>1465225258</v>
      </c>
      <c r="K231" t="b">
        <v>0</v>
      </c>
      <c r="L231">
        <v>28</v>
      </c>
      <c r="M231" t="b">
        <v>0</v>
      </c>
      <c r="N231" t="s">
        <v>8271</v>
      </c>
      <c r="O231" s="5">
        <f>ROUND(E231/D231*100,0)</f>
        <v>22</v>
      </c>
      <c r="P231">
        <f>IFERROR(ROUND(E231/L231,2),0)</f>
        <v>1536.25</v>
      </c>
      <c r="Q231" s="6" t="s">
        <v>8317</v>
      </c>
      <c r="R231" t="s">
        <v>8319</v>
      </c>
      <c r="S231" s="9">
        <f>(((J231/60)/60)/24)+DATE(1970,1,1)</f>
        <v>42527.625671296293</v>
      </c>
      <c r="T231" s="9">
        <f>(((I231/60)/60)/24)+DATE(1970,1,1)</f>
        <v>42557.625671296293</v>
      </c>
    </row>
    <row r="232" spans="1:20" ht="48" x14ac:dyDescent="0.2">
      <c r="A232">
        <v>670</v>
      </c>
      <c r="B232" s="4" t="s">
        <v>671</v>
      </c>
      <c r="C232" s="1" t="s">
        <v>4780</v>
      </c>
      <c r="D232" s="2">
        <v>90000</v>
      </c>
      <c r="E232" s="3">
        <v>26349</v>
      </c>
      <c r="F232" t="s">
        <v>8220</v>
      </c>
      <c r="G232" t="s">
        <v>8236</v>
      </c>
      <c r="H232" t="s">
        <v>8248</v>
      </c>
      <c r="I232">
        <v>1466323800</v>
      </c>
      <c r="J232">
        <v>1463418120</v>
      </c>
      <c r="K232" t="b">
        <v>0</v>
      </c>
      <c r="L232">
        <v>310</v>
      </c>
      <c r="M232" t="b">
        <v>0</v>
      </c>
      <c r="N232" t="s">
        <v>8271</v>
      </c>
      <c r="O232" s="5">
        <f>ROUND(E232/D232*100,0)</f>
        <v>29</v>
      </c>
      <c r="P232">
        <f>IFERROR(ROUND(E232/L232,2),0)</f>
        <v>85</v>
      </c>
      <c r="Q232" s="6" t="s">
        <v>8317</v>
      </c>
      <c r="R232" t="s">
        <v>8319</v>
      </c>
      <c r="S232" s="9">
        <f>(((J232/60)/60)/24)+DATE(1970,1,1)</f>
        <v>42506.709722222222</v>
      </c>
      <c r="T232" s="9">
        <f>(((I232/60)/60)/24)+DATE(1970,1,1)</f>
        <v>42540.340277777781</v>
      </c>
    </row>
    <row r="233" spans="1:20" ht="48" x14ac:dyDescent="0.2">
      <c r="A233">
        <v>671</v>
      </c>
      <c r="B233" s="4" t="s">
        <v>672</v>
      </c>
      <c r="C233" s="1" t="s">
        <v>4781</v>
      </c>
      <c r="D233" s="2">
        <v>30000</v>
      </c>
      <c r="E233" s="3">
        <v>11828</v>
      </c>
      <c r="F233" t="s">
        <v>8220</v>
      </c>
      <c r="G233" t="s">
        <v>8223</v>
      </c>
      <c r="H233" t="s">
        <v>8245</v>
      </c>
      <c r="I233">
        <v>1421208000</v>
      </c>
      <c r="J233">
        <v>1418315852</v>
      </c>
      <c r="K233" t="b">
        <v>0</v>
      </c>
      <c r="L233">
        <v>15</v>
      </c>
      <c r="M233" t="b">
        <v>0</v>
      </c>
      <c r="N233" t="s">
        <v>8271</v>
      </c>
      <c r="O233" s="5">
        <f>ROUND(E233/D233*100,0)</f>
        <v>39</v>
      </c>
      <c r="P233">
        <f>IFERROR(ROUND(E233/L233,2),0)</f>
        <v>788.53</v>
      </c>
      <c r="Q233" s="6" t="s">
        <v>8317</v>
      </c>
      <c r="R233" t="s">
        <v>8319</v>
      </c>
      <c r="S233" s="9">
        <f>(((J233/60)/60)/24)+DATE(1970,1,1)</f>
        <v>41984.692731481482</v>
      </c>
      <c r="T233" s="9">
        <f>(((I233/60)/60)/24)+DATE(1970,1,1)</f>
        <v>42018.166666666672</v>
      </c>
    </row>
    <row r="234" spans="1:20" ht="48" x14ac:dyDescent="0.2">
      <c r="A234">
        <v>672</v>
      </c>
      <c r="B234" s="4" t="s">
        <v>673</v>
      </c>
      <c r="C234" s="1" t="s">
        <v>4782</v>
      </c>
      <c r="D234" s="2">
        <v>50000</v>
      </c>
      <c r="E234" s="3">
        <v>10814</v>
      </c>
      <c r="F234" t="s">
        <v>8220</v>
      </c>
      <c r="G234" t="s">
        <v>8223</v>
      </c>
      <c r="H234" t="s">
        <v>8245</v>
      </c>
      <c r="I234">
        <v>1420088340</v>
      </c>
      <c r="J234">
        <v>1417410964</v>
      </c>
      <c r="K234" t="b">
        <v>0</v>
      </c>
      <c r="L234">
        <v>215</v>
      </c>
      <c r="M234" t="b">
        <v>0</v>
      </c>
      <c r="N234" t="s">
        <v>8271</v>
      </c>
      <c r="O234" s="5">
        <f>ROUND(E234/D234*100,0)</f>
        <v>22</v>
      </c>
      <c r="P234">
        <f>IFERROR(ROUND(E234/L234,2),0)</f>
        <v>50.3</v>
      </c>
      <c r="Q234" s="6" t="s">
        <v>8317</v>
      </c>
      <c r="R234" t="s">
        <v>8319</v>
      </c>
      <c r="S234" s="9">
        <f>(((J234/60)/60)/24)+DATE(1970,1,1)</f>
        <v>41974.219490740739</v>
      </c>
      <c r="T234" s="9">
        <f>(((I234/60)/60)/24)+DATE(1970,1,1)</f>
        <v>42005.207638888889</v>
      </c>
    </row>
    <row r="235" spans="1:20" ht="48" x14ac:dyDescent="0.2">
      <c r="A235">
        <v>673</v>
      </c>
      <c r="B235" s="4" t="s">
        <v>674</v>
      </c>
      <c r="C235" s="1" t="s">
        <v>4783</v>
      </c>
      <c r="D235" s="2">
        <v>100000</v>
      </c>
      <c r="E235" s="3">
        <v>205</v>
      </c>
      <c r="F235" t="s">
        <v>8220</v>
      </c>
      <c r="G235" t="s">
        <v>8223</v>
      </c>
      <c r="H235" t="s">
        <v>8245</v>
      </c>
      <c r="I235">
        <v>1409602217</v>
      </c>
      <c r="J235">
        <v>1405714217</v>
      </c>
      <c r="K235" t="b">
        <v>0</v>
      </c>
      <c r="L235">
        <v>3</v>
      </c>
      <c r="M235" t="b">
        <v>0</v>
      </c>
      <c r="N235" t="s">
        <v>8271</v>
      </c>
      <c r="O235" s="5">
        <f>ROUND(E235/D235*100,0)</f>
        <v>0</v>
      </c>
      <c r="P235">
        <f>IFERROR(ROUND(E235/L235,2),0)</f>
        <v>68.33</v>
      </c>
      <c r="Q235" s="6" t="s">
        <v>8317</v>
      </c>
      <c r="R235" t="s">
        <v>8319</v>
      </c>
      <c r="S235" s="9">
        <f>(((J235/60)/60)/24)+DATE(1970,1,1)</f>
        <v>41838.840474537035</v>
      </c>
      <c r="T235" s="9">
        <f>(((I235/60)/60)/24)+DATE(1970,1,1)</f>
        <v>41883.840474537035</v>
      </c>
    </row>
    <row r="236" spans="1:20" ht="32" x14ac:dyDescent="0.2">
      <c r="A236">
        <v>674</v>
      </c>
      <c r="B236" s="4" t="s">
        <v>675</v>
      </c>
      <c r="C236" s="1" t="s">
        <v>4784</v>
      </c>
      <c r="D236" s="2">
        <v>50000</v>
      </c>
      <c r="E236" s="3">
        <v>15</v>
      </c>
      <c r="F236" t="s">
        <v>8220</v>
      </c>
      <c r="G236" t="s">
        <v>8223</v>
      </c>
      <c r="H236" t="s">
        <v>8245</v>
      </c>
      <c r="I236">
        <v>1407811627</v>
      </c>
      <c r="J236">
        <v>1402627627</v>
      </c>
      <c r="K236" t="b">
        <v>0</v>
      </c>
      <c r="L236">
        <v>2</v>
      </c>
      <c r="M236" t="b">
        <v>0</v>
      </c>
      <c r="N236" t="s">
        <v>8271</v>
      </c>
      <c r="O236" s="5">
        <f>ROUND(E236/D236*100,0)</f>
        <v>0</v>
      </c>
      <c r="P236">
        <f>IFERROR(ROUND(E236/L236,2),0)</f>
        <v>7.5</v>
      </c>
      <c r="Q236" s="6" t="s">
        <v>8317</v>
      </c>
      <c r="R236" t="s">
        <v>8319</v>
      </c>
      <c r="S236" s="9">
        <f>(((J236/60)/60)/24)+DATE(1970,1,1)</f>
        <v>41803.116053240738</v>
      </c>
      <c r="T236" s="9">
        <f>(((I236/60)/60)/24)+DATE(1970,1,1)</f>
        <v>41863.116053240738</v>
      </c>
    </row>
    <row r="237" spans="1:20" ht="48" x14ac:dyDescent="0.2">
      <c r="A237">
        <v>675</v>
      </c>
      <c r="B237" s="4" t="s">
        <v>676</v>
      </c>
      <c r="C237" s="1" t="s">
        <v>4785</v>
      </c>
      <c r="D237" s="2">
        <v>6000</v>
      </c>
      <c r="E237" s="3">
        <v>891</v>
      </c>
      <c r="F237" t="s">
        <v>8220</v>
      </c>
      <c r="G237" t="s">
        <v>8223</v>
      </c>
      <c r="H237" t="s">
        <v>8245</v>
      </c>
      <c r="I237">
        <v>1420095540</v>
      </c>
      <c r="J237">
        <v>1417558804</v>
      </c>
      <c r="K237" t="b">
        <v>0</v>
      </c>
      <c r="L237">
        <v>26</v>
      </c>
      <c r="M237" t="b">
        <v>0</v>
      </c>
      <c r="N237" t="s">
        <v>8271</v>
      </c>
      <c r="O237" s="5">
        <f>ROUND(E237/D237*100,0)</f>
        <v>15</v>
      </c>
      <c r="P237">
        <f>IFERROR(ROUND(E237/L237,2),0)</f>
        <v>34.270000000000003</v>
      </c>
      <c r="Q237" s="6" t="s">
        <v>8317</v>
      </c>
      <c r="R237" t="s">
        <v>8319</v>
      </c>
      <c r="S237" s="9">
        <f>(((J237/60)/60)/24)+DATE(1970,1,1)</f>
        <v>41975.930601851855</v>
      </c>
      <c r="T237" s="9">
        <f>(((I237/60)/60)/24)+DATE(1970,1,1)</f>
        <v>42005.290972222225</v>
      </c>
    </row>
    <row r="238" spans="1:20" ht="64" x14ac:dyDescent="0.2">
      <c r="A238">
        <v>676</v>
      </c>
      <c r="B238" s="4" t="s">
        <v>677</v>
      </c>
      <c r="C238" s="1" t="s">
        <v>4786</v>
      </c>
      <c r="D238" s="2">
        <v>100000</v>
      </c>
      <c r="E238" s="3">
        <v>1471</v>
      </c>
      <c r="F238" t="s">
        <v>8220</v>
      </c>
      <c r="G238" t="s">
        <v>8228</v>
      </c>
      <c r="H238" t="s">
        <v>8250</v>
      </c>
      <c r="I238">
        <v>1423333581</v>
      </c>
      <c r="J238">
        <v>1420741581</v>
      </c>
      <c r="K238" t="b">
        <v>0</v>
      </c>
      <c r="L238">
        <v>24</v>
      </c>
      <c r="M238" t="b">
        <v>0</v>
      </c>
      <c r="N238" t="s">
        <v>8271</v>
      </c>
      <c r="O238" s="5">
        <f>ROUND(E238/D238*100,0)</f>
        <v>1</v>
      </c>
      <c r="P238">
        <f>IFERROR(ROUND(E238/L238,2),0)</f>
        <v>61.29</v>
      </c>
      <c r="Q238" s="6" t="s">
        <v>8317</v>
      </c>
      <c r="R238" t="s">
        <v>8319</v>
      </c>
      <c r="S238" s="9">
        <f>(((J238/60)/60)/24)+DATE(1970,1,1)</f>
        <v>42012.768298611118</v>
      </c>
      <c r="T238" s="9">
        <f>(((I238/60)/60)/24)+DATE(1970,1,1)</f>
        <v>42042.768298611118</v>
      </c>
    </row>
    <row r="239" spans="1:20" ht="48" x14ac:dyDescent="0.2">
      <c r="A239">
        <v>677</v>
      </c>
      <c r="B239" s="4" t="s">
        <v>678</v>
      </c>
      <c r="C239" s="1" t="s">
        <v>4787</v>
      </c>
      <c r="D239" s="2">
        <v>50000</v>
      </c>
      <c r="E239" s="3">
        <v>12792</v>
      </c>
      <c r="F239" t="s">
        <v>8220</v>
      </c>
      <c r="G239" t="s">
        <v>8236</v>
      </c>
      <c r="H239" t="s">
        <v>8248</v>
      </c>
      <c r="I239">
        <v>1467106895</v>
      </c>
      <c r="J239">
        <v>1463218895</v>
      </c>
      <c r="K239" t="b">
        <v>0</v>
      </c>
      <c r="L239">
        <v>96</v>
      </c>
      <c r="M239" t="b">
        <v>0</v>
      </c>
      <c r="N239" t="s">
        <v>8271</v>
      </c>
      <c r="O239" s="5">
        <f>ROUND(E239/D239*100,0)</f>
        <v>26</v>
      </c>
      <c r="P239">
        <f>IFERROR(ROUND(E239/L239,2),0)</f>
        <v>133.25</v>
      </c>
      <c r="Q239" s="6" t="s">
        <v>8317</v>
      </c>
      <c r="R239" t="s">
        <v>8319</v>
      </c>
      <c r="S239" s="9">
        <f>(((J239/60)/60)/24)+DATE(1970,1,1)</f>
        <v>42504.403877314813</v>
      </c>
      <c r="T239" s="9">
        <f>(((I239/60)/60)/24)+DATE(1970,1,1)</f>
        <v>42549.403877314813</v>
      </c>
    </row>
    <row r="240" spans="1:20" ht="48" x14ac:dyDescent="0.2">
      <c r="A240">
        <v>678</v>
      </c>
      <c r="B240" s="4" t="s">
        <v>679</v>
      </c>
      <c r="C240" s="1" t="s">
        <v>4788</v>
      </c>
      <c r="D240" s="2">
        <v>29000</v>
      </c>
      <c r="E240" s="3">
        <v>1108</v>
      </c>
      <c r="F240" t="s">
        <v>8220</v>
      </c>
      <c r="G240" t="s">
        <v>8223</v>
      </c>
      <c r="H240" t="s">
        <v>8245</v>
      </c>
      <c r="I240">
        <v>1463821338</v>
      </c>
      <c r="J240">
        <v>1461229338</v>
      </c>
      <c r="K240" t="b">
        <v>0</v>
      </c>
      <c r="L240">
        <v>17</v>
      </c>
      <c r="M240" t="b">
        <v>0</v>
      </c>
      <c r="N240" t="s">
        <v>8271</v>
      </c>
      <c r="O240" s="5">
        <f>ROUND(E240/D240*100,0)</f>
        <v>4</v>
      </c>
      <c r="P240">
        <f>IFERROR(ROUND(E240/L240,2),0)</f>
        <v>65.180000000000007</v>
      </c>
      <c r="Q240" s="6" t="s">
        <v>8317</v>
      </c>
      <c r="R240" t="s">
        <v>8319</v>
      </c>
      <c r="S240" s="9">
        <f>(((J240/60)/60)/24)+DATE(1970,1,1)</f>
        <v>42481.376597222217</v>
      </c>
      <c r="T240" s="9">
        <f>(((I240/60)/60)/24)+DATE(1970,1,1)</f>
        <v>42511.376597222217</v>
      </c>
    </row>
    <row r="241" spans="1:20" ht="48" x14ac:dyDescent="0.2">
      <c r="A241">
        <v>679</v>
      </c>
      <c r="B241" s="4" t="s">
        <v>680</v>
      </c>
      <c r="C241" s="1" t="s">
        <v>4789</v>
      </c>
      <c r="D241" s="2">
        <v>57000</v>
      </c>
      <c r="E241" s="3">
        <v>8827</v>
      </c>
      <c r="F241" t="s">
        <v>8220</v>
      </c>
      <c r="G241" t="s">
        <v>8223</v>
      </c>
      <c r="H241" t="s">
        <v>8245</v>
      </c>
      <c r="I241">
        <v>1472920909</v>
      </c>
      <c r="J241">
        <v>1467736909</v>
      </c>
      <c r="K241" t="b">
        <v>0</v>
      </c>
      <c r="L241">
        <v>94</v>
      </c>
      <c r="M241" t="b">
        <v>0</v>
      </c>
      <c r="N241" t="s">
        <v>8271</v>
      </c>
      <c r="O241" s="5">
        <f>ROUND(E241/D241*100,0)</f>
        <v>15</v>
      </c>
      <c r="P241">
        <f>IFERROR(ROUND(E241/L241,2),0)</f>
        <v>93.9</v>
      </c>
      <c r="Q241" s="6" t="s">
        <v>8317</v>
      </c>
      <c r="R241" t="s">
        <v>8319</v>
      </c>
      <c r="S241" s="9">
        <f>(((J241/60)/60)/24)+DATE(1970,1,1)</f>
        <v>42556.695706018523</v>
      </c>
      <c r="T241" s="9">
        <f>(((I241/60)/60)/24)+DATE(1970,1,1)</f>
        <v>42616.695706018523</v>
      </c>
    </row>
    <row r="242" spans="1:20" ht="48" x14ac:dyDescent="0.2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>ROUND(E242/D242*100,0)</f>
        <v>108</v>
      </c>
      <c r="P242">
        <f>IFERROR(ROUND(E242/L242,2),0)</f>
        <v>117.85</v>
      </c>
      <c r="Q242" s="6" t="s">
        <v>8308</v>
      </c>
      <c r="R242" t="s">
        <v>8313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8" x14ac:dyDescent="0.2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>ROUND(E243/D243*100,0)</f>
        <v>113</v>
      </c>
      <c r="P243">
        <f>IFERROR(ROUND(E243/L243,2),0)</f>
        <v>109.04</v>
      </c>
      <c r="Q243" s="6" t="s">
        <v>8308</v>
      </c>
      <c r="R243" t="s">
        <v>8313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48" x14ac:dyDescent="0.2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>ROUND(E244/D244*100,0)</f>
        <v>113</v>
      </c>
      <c r="P244">
        <f>IFERROR(ROUND(E244/L244,2),0)</f>
        <v>73.02</v>
      </c>
      <c r="Q244" s="6" t="s">
        <v>8308</v>
      </c>
      <c r="R244" t="s">
        <v>8313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8" x14ac:dyDescent="0.2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>ROUND(E245/D245*100,0)</f>
        <v>103</v>
      </c>
      <c r="P245">
        <f>IFERROR(ROUND(E245/L245,2),0)</f>
        <v>78.2</v>
      </c>
      <c r="Q245" s="6" t="s">
        <v>8308</v>
      </c>
      <c r="R245" t="s">
        <v>8313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>ROUND(E246/D246*100,0)</f>
        <v>114</v>
      </c>
      <c r="P246">
        <f>IFERROR(ROUND(E246/L246,2),0)</f>
        <v>47.4</v>
      </c>
      <c r="Q246" s="6" t="s">
        <v>8308</v>
      </c>
      <c r="R246" t="s">
        <v>8313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8" x14ac:dyDescent="0.2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>ROUND(E247/D247*100,0)</f>
        <v>104</v>
      </c>
      <c r="P247">
        <f>IFERROR(ROUND(E247/L247,2),0)</f>
        <v>54.02</v>
      </c>
      <c r="Q247" s="6" t="s">
        <v>8308</v>
      </c>
      <c r="R247" t="s">
        <v>8313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48" x14ac:dyDescent="0.2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>ROUND(E248/D248*100,0)</f>
        <v>305</v>
      </c>
      <c r="P248">
        <f>IFERROR(ROUND(E248/L248,2),0)</f>
        <v>68.489999999999995</v>
      </c>
      <c r="Q248" s="6" t="s">
        <v>8308</v>
      </c>
      <c r="R248" t="s">
        <v>8313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64" x14ac:dyDescent="0.2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>ROUND(E249/D249*100,0)</f>
        <v>134</v>
      </c>
      <c r="P249">
        <f>IFERROR(ROUND(E249/L249,2),0)</f>
        <v>108.15</v>
      </c>
      <c r="Q249" s="6" t="s">
        <v>8308</v>
      </c>
      <c r="R249" t="s">
        <v>8313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48" x14ac:dyDescent="0.2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>ROUND(E250/D250*100,0)</f>
        <v>101</v>
      </c>
      <c r="P250">
        <f>IFERROR(ROUND(E250/L250,2),0)</f>
        <v>589.95000000000005</v>
      </c>
      <c r="Q250" s="6" t="s">
        <v>8308</v>
      </c>
      <c r="R250" t="s">
        <v>8313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48" x14ac:dyDescent="0.2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>ROUND(E251/D251*100,0)</f>
        <v>113</v>
      </c>
      <c r="P251">
        <f>IFERROR(ROUND(E251/L251,2),0)</f>
        <v>48.05</v>
      </c>
      <c r="Q251" s="6" t="s">
        <v>8308</v>
      </c>
      <c r="R251" t="s">
        <v>8313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8" x14ac:dyDescent="0.2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>ROUND(E252/D252*100,0)</f>
        <v>106</v>
      </c>
      <c r="P252">
        <f>IFERROR(ROUND(E252/L252,2),0)</f>
        <v>72.48</v>
      </c>
      <c r="Q252" s="6" t="s">
        <v>8308</v>
      </c>
      <c r="R252" t="s">
        <v>8313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48" x14ac:dyDescent="0.2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>ROUND(E253/D253*100,0)</f>
        <v>126</v>
      </c>
      <c r="P253">
        <f>IFERROR(ROUND(E253/L253,2),0)</f>
        <v>57.08</v>
      </c>
      <c r="Q253" s="6" t="s">
        <v>8308</v>
      </c>
      <c r="R253" t="s">
        <v>8313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48" x14ac:dyDescent="0.2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>ROUND(E254/D254*100,0)</f>
        <v>185</v>
      </c>
      <c r="P254">
        <f>IFERROR(ROUND(E254/L254,2),0)</f>
        <v>85.44</v>
      </c>
      <c r="Q254" s="6" t="s">
        <v>8308</v>
      </c>
      <c r="R254" t="s">
        <v>8313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48" x14ac:dyDescent="0.2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>ROUND(E255/D255*100,0)</f>
        <v>101</v>
      </c>
      <c r="P255">
        <f>IFERROR(ROUND(E255/L255,2),0)</f>
        <v>215.86</v>
      </c>
      <c r="Q255" s="6" t="s">
        <v>8308</v>
      </c>
      <c r="R255" t="s">
        <v>8313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48" x14ac:dyDescent="0.2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>ROUND(E256/D256*100,0)</f>
        <v>117</v>
      </c>
      <c r="P256">
        <f>IFERROR(ROUND(E256/L256,2),0)</f>
        <v>89.39</v>
      </c>
      <c r="Q256" s="6" t="s">
        <v>8308</v>
      </c>
      <c r="R256" t="s">
        <v>8313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32" x14ac:dyDescent="0.2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>ROUND(E257/D257*100,0)</f>
        <v>107</v>
      </c>
      <c r="P257">
        <f>IFERROR(ROUND(E257/L257,2),0)</f>
        <v>45.42</v>
      </c>
      <c r="Q257" s="6" t="s">
        <v>8308</v>
      </c>
      <c r="R257" t="s">
        <v>8313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48" x14ac:dyDescent="0.2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>ROUND(E258/D258*100,0)</f>
        <v>139</v>
      </c>
      <c r="P258">
        <f>IFERROR(ROUND(E258/L258,2),0)</f>
        <v>65.760000000000005</v>
      </c>
      <c r="Q258" s="6" t="s">
        <v>8308</v>
      </c>
      <c r="R258" t="s">
        <v>8313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8" x14ac:dyDescent="0.2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>ROUND(E259/D259*100,0)</f>
        <v>107</v>
      </c>
      <c r="P259">
        <f>IFERROR(ROUND(E259/L259,2),0)</f>
        <v>66.7</v>
      </c>
      <c r="Q259" s="6" t="s">
        <v>8308</v>
      </c>
      <c r="R259" t="s">
        <v>8313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48" x14ac:dyDescent="0.2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>ROUND(E260/D260*100,0)</f>
        <v>191</v>
      </c>
      <c r="P260">
        <f>IFERROR(ROUND(E260/L260,2),0)</f>
        <v>83.35</v>
      </c>
      <c r="Q260" s="6" t="s">
        <v>8308</v>
      </c>
      <c r="R260" t="s">
        <v>8313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48" x14ac:dyDescent="0.2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>ROUND(E261/D261*100,0)</f>
        <v>132</v>
      </c>
      <c r="P261">
        <f>IFERROR(ROUND(E261/L261,2),0)</f>
        <v>105.05</v>
      </c>
      <c r="Q261" s="6" t="s">
        <v>8308</v>
      </c>
      <c r="R261" t="s">
        <v>8313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32" x14ac:dyDescent="0.2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>ROUND(E262/D262*100,0)</f>
        <v>106</v>
      </c>
      <c r="P262">
        <f>IFERROR(ROUND(E262/L262,2),0)</f>
        <v>120.91</v>
      </c>
      <c r="Q262" s="6" t="s">
        <v>8308</v>
      </c>
      <c r="R262" t="s">
        <v>8313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32" x14ac:dyDescent="0.2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>ROUND(E263/D263*100,0)</f>
        <v>107</v>
      </c>
      <c r="P263">
        <f>IFERROR(ROUND(E263/L263,2),0)</f>
        <v>97.64</v>
      </c>
      <c r="Q263" s="6" t="s">
        <v>8308</v>
      </c>
      <c r="R263" t="s">
        <v>8313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32" x14ac:dyDescent="0.2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>ROUND(E264/D264*100,0)</f>
        <v>240</v>
      </c>
      <c r="P264">
        <f>IFERROR(ROUND(E264/L264,2),0)</f>
        <v>41.38</v>
      </c>
      <c r="Q264" s="6" t="s">
        <v>8308</v>
      </c>
      <c r="R264" t="s">
        <v>8313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64" x14ac:dyDescent="0.2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>ROUND(E265/D265*100,0)</f>
        <v>118</v>
      </c>
      <c r="P265">
        <f>IFERROR(ROUND(E265/L265,2),0)</f>
        <v>30.65</v>
      </c>
      <c r="Q265" s="6" t="s">
        <v>8308</v>
      </c>
      <c r="R265" t="s">
        <v>8313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64" x14ac:dyDescent="0.2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>ROUND(E266/D266*100,0)</f>
        <v>118</v>
      </c>
      <c r="P266">
        <f>IFERROR(ROUND(E266/L266,2),0)</f>
        <v>64.95</v>
      </c>
      <c r="Q266" s="6" t="s">
        <v>8308</v>
      </c>
      <c r="R266" t="s">
        <v>8313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64" x14ac:dyDescent="0.2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>ROUND(E267/D267*100,0)</f>
        <v>111</v>
      </c>
      <c r="P267">
        <f>IFERROR(ROUND(E267/L267,2),0)</f>
        <v>95.78</v>
      </c>
      <c r="Q267" s="6" t="s">
        <v>8308</v>
      </c>
      <c r="R267" t="s">
        <v>8313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48" x14ac:dyDescent="0.2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>ROUND(E268/D268*100,0)</f>
        <v>146</v>
      </c>
      <c r="P268">
        <f>IFERROR(ROUND(E268/L268,2),0)</f>
        <v>40.42</v>
      </c>
      <c r="Q268" s="6" t="s">
        <v>8308</v>
      </c>
      <c r="R268" t="s">
        <v>8313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48" x14ac:dyDescent="0.2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>ROUND(E269/D269*100,0)</f>
        <v>132</v>
      </c>
      <c r="P269">
        <f>IFERROR(ROUND(E269/L269,2),0)</f>
        <v>78.58</v>
      </c>
      <c r="Q269" s="6" t="s">
        <v>8308</v>
      </c>
      <c r="R269" t="s">
        <v>8313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8" x14ac:dyDescent="0.2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>ROUND(E270/D270*100,0)</f>
        <v>111</v>
      </c>
      <c r="P270">
        <f>IFERROR(ROUND(E270/L270,2),0)</f>
        <v>50.18</v>
      </c>
      <c r="Q270" s="6" t="s">
        <v>8308</v>
      </c>
      <c r="R270" t="s">
        <v>8313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8" x14ac:dyDescent="0.2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>ROUND(E271/D271*100,0)</f>
        <v>147</v>
      </c>
      <c r="P271">
        <f>IFERROR(ROUND(E271/L271,2),0)</f>
        <v>92.25</v>
      </c>
      <c r="Q271" s="6" t="s">
        <v>8308</v>
      </c>
      <c r="R271" t="s">
        <v>8313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48" x14ac:dyDescent="0.2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>ROUND(E272/D272*100,0)</f>
        <v>153</v>
      </c>
      <c r="P272">
        <f>IFERROR(ROUND(E272/L272,2),0)</f>
        <v>57.54</v>
      </c>
      <c r="Q272" s="6" t="s">
        <v>8308</v>
      </c>
      <c r="R272" t="s">
        <v>8313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8" x14ac:dyDescent="0.2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>ROUND(E273/D273*100,0)</f>
        <v>105</v>
      </c>
      <c r="P273">
        <f>IFERROR(ROUND(E273/L273,2),0)</f>
        <v>109.42</v>
      </c>
      <c r="Q273" s="6" t="s">
        <v>8308</v>
      </c>
      <c r="R273" t="s">
        <v>8313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8" x14ac:dyDescent="0.2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>ROUND(E274/D274*100,0)</f>
        <v>177</v>
      </c>
      <c r="P274">
        <f>IFERROR(ROUND(E274/L274,2),0)</f>
        <v>81.89</v>
      </c>
      <c r="Q274" s="6" t="s">
        <v>8308</v>
      </c>
      <c r="R274" t="s">
        <v>8313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48" x14ac:dyDescent="0.2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>ROUND(E275/D275*100,0)</f>
        <v>108</v>
      </c>
      <c r="P275">
        <f>IFERROR(ROUND(E275/L275,2),0)</f>
        <v>45.67</v>
      </c>
      <c r="Q275" s="6" t="s">
        <v>8308</v>
      </c>
      <c r="R275" t="s">
        <v>8313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8" x14ac:dyDescent="0.2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>ROUND(E276/D276*100,0)</f>
        <v>156</v>
      </c>
      <c r="P276">
        <f>IFERROR(ROUND(E276/L276,2),0)</f>
        <v>55.22</v>
      </c>
      <c r="Q276" s="6" t="s">
        <v>8308</v>
      </c>
      <c r="R276" t="s">
        <v>8313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48" x14ac:dyDescent="0.2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>ROUND(E277/D277*100,0)</f>
        <v>108</v>
      </c>
      <c r="P277">
        <f>IFERROR(ROUND(E277/L277,2),0)</f>
        <v>65.3</v>
      </c>
      <c r="Q277" s="6" t="s">
        <v>8308</v>
      </c>
      <c r="R277" t="s">
        <v>8313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8" x14ac:dyDescent="0.2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>ROUND(E278/D278*100,0)</f>
        <v>148</v>
      </c>
      <c r="P278">
        <f>IFERROR(ROUND(E278/L278,2),0)</f>
        <v>95.23</v>
      </c>
      <c r="Q278" s="6" t="s">
        <v>8308</v>
      </c>
      <c r="R278" t="s">
        <v>8313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48" x14ac:dyDescent="0.2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>ROUND(E279/D279*100,0)</f>
        <v>110</v>
      </c>
      <c r="P279">
        <f>IFERROR(ROUND(E279/L279,2),0)</f>
        <v>75.44</v>
      </c>
      <c r="Q279" s="6" t="s">
        <v>8308</v>
      </c>
      <c r="R279" t="s">
        <v>8313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32" x14ac:dyDescent="0.2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>ROUND(E280/D280*100,0)</f>
        <v>150</v>
      </c>
      <c r="P280">
        <f>IFERROR(ROUND(E280/L280,2),0)</f>
        <v>97.82</v>
      </c>
      <c r="Q280" s="6" t="s">
        <v>8308</v>
      </c>
      <c r="R280" t="s">
        <v>8313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8" x14ac:dyDescent="0.2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>ROUND(E281/D281*100,0)</f>
        <v>157</v>
      </c>
      <c r="P281">
        <f>IFERROR(ROUND(E281/L281,2),0)</f>
        <v>87.69</v>
      </c>
      <c r="Q281" s="6" t="s">
        <v>8308</v>
      </c>
      <c r="R281" t="s">
        <v>8313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8" x14ac:dyDescent="0.2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>ROUND(E282/D282*100,0)</f>
        <v>156</v>
      </c>
      <c r="P282">
        <f>IFERROR(ROUND(E282/L282,2),0)</f>
        <v>54.75</v>
      </c>
      <c r="Q282" s="6" t="s">
        <v>8308</v>
      </c>
      <c r="R282" t="s">
        <v>8313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8" x14ac:dyDescent="0.2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>ROUND(E283/D283*100,0)</f>
        <v>121</v>
      </c>
      <c r="P283">
        <f>IFERROR(ROUND(E283/L283,2),0)</f>
        <v>83.95</v>
      </c>
      <c r="Q283" s="6" t="s">
        <v>8308</v>
      </c>
      <c r="R283" t="s">
        <v>8313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48" x14ac:dyDescent="0.2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>ROUND(E284/D284*100,0)</f>
        <v>101</v>
      </c>
      <c r="P284">
        <f>IFERROR(ROUND(E284/L284,2),0)</f>
        <v>254.39</v>
      </c>
      <c r="Q284" s="6" t="s">
        <v>8308</v>
      </c>
      <c r="R284" t="s">
        <v>8313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32" x14ac:dyDescent="0.2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>ROUND(E285/D285*100,0)</f>
        <v>114</v>
      </c>
      <c r="P285">
        <f>IFERROR(ROUND(E285/L285,2),0)</f>
        <v>101.83</v>
      </c>
      <c r="Q285" s="6" t="s">
        <v>8308</v>
      </c>
      <c r="R285" t="s">
        <v>8313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8" x14ac:dyDescent="0.2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>ROUND(E286/D286*100,0)</f>
        <v>105</v>
      </c>
      <c r="P286">
        <f>IFERROR(ROUND(E286/L286,2),0)</f>
        <v>55.07</v>
      </c>
      <c r="Q286" s="6" t="s">
        <v>8308</v>
      </c>
      <c r="R286" t="s">
        <v>8313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48" x14ac:dyDescent="0.2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>ROUND(E287/D287*100,0)</f>
        <v>229</v>
      </c>
      <c r="P287">
        <f>IFERROR(ROUND(E287/L287,2),0)</f>
        <v>56.9</v>
      </c>
      <c r="Q287" s="6" t="s">
        <v>8308</v>
      </c>
      <c r="R287" t="s">
        <v>8313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8" x14ac:dyDescent="0.2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>ROUND(E288/D288*100,0)</f>
        <v>109</v>
      </c>
      <c r="P288">
        <f>IFERROR(ROUND(E288/L288,2),0)</f>
        <v>121.28</v>
      </c>
      <c r="Q288" s="6" t="s">
        <v>8308</v>
      </c>
      <c r="R288" t="s">
        <v>8313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32" x14ac:dyDescent="0.2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>ROUND(E289/D289*100,0)</f>
        <v>176</v>
      </c>
      <c r="P289">
        <f>IFERROR(ROUND(E289/L289,2),0)</f>
        <v>91.19</v>
      </c>
      <c r="Q289" s="6" t="s">
        <v>8308</v>
      </c>
      <c r="R289" t="s">
        <v>8313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48" x14ac:dyDescent="0.2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>ROUND(E290/D290*100,0)</f>
        <v>103</v>
      </c>
      <c r="P290">
        <f>IFERROR(ROUND(E290/L290,2),0)</f>
        <v>115.45</v>
      </c>
      <c r="Q290" s="6" t="s">
        <v>8308</v>
      </c>
      <c r="R290" t="s">
        <v>8313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8" x14ac:dyDescent="0.2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>ROUND(E291/D291*100,0)</f>
        <v>105</v>
      </c>
      <c r="P291">
        <f>IFERROR(ROUND(E291/L291,2),0)</f>
        <v>67.77</v>
      </c>
      <c r="Q291" s="6" t="s">
        <v>8308</v>
      </c>
      <c r="R291" t="s">
        <v>8313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32" x14ac:dyDescent="0.2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>ROUND(E292/D292*100,0)</f>
        <v>107</v>
      </c>
      <c r="P292">
        <f>IFERROR(ROUND(E292/L292,2),0)</f>
        <v>28.58</v>
      </c>
      <c r="Q292" s="6" t="s">
        <v>8308</v>
      </c>
      <c r="R292" t="s">
        <v>8313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48" x14ac:dyDescent="0.2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>ROUND(E293/D293*100,0)</f>
        <v>120</v>
      </c>
      <c r="P293">
        <f>IFERROR(ROUND(E293/L293,2),0)</f>
        <v>46.88</v>
      </c>
      <c r="Q293" s="6" t="s">
        <v>8308</v>
      </c>
      <c r="R293" t="s">
        <v>8313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48" x14ac:dyDescent="0.2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>ROUND(E294/D294*100,0)</f>
        <v>102</v>
      </c>
      <c r="P294">
        <f>IFERROR(ROUND(E294/L294,2),0)</f>
        <v>154.41999999999999</v>
      </c>
      <c r="Q294" s="6" t="s">
        <v>8308</v>
      </c>
      <c r="R294" t="s">
        <v>8313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8" x14ac:dyDescent="0.2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>ROUND(E295/D295*100,0)</f>
        <v>101</v>
      </c>
      <c r="P295">
        <f>IFERROR(ROUND(E295/L295,2),0)</f>
        <v>201.22</v>
      </c>
      <c r="Q295" s="6" t="s">
        <v>8308</v>
      </c>
      <c r="R295" t="s">
        <v>8313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48" x14ac:dyDescent="0.2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>ROUND(E296/D296*100,0)</f>
        <v>100</v>
      </c>
      <c r="P296">
        <f>IFERROR(ROUND(E296/L296,2),0)</f>
        <v>100</v>
      </c>
      <c r="Q296" s="6" t="s">
        <v>8308</v>
      </c>
      <c r="R296" t="s">
        <v>8313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8" x14ac:dyDescent="0.2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>ROUND(E297/D297*100,0)</f>
        <v>133</v>
      </c>
      <c r="P297">
        <f>IFERROR(ROUND(E297/L297,2),0)</f>
        <v>100.08</v>
      </c>
      <c r="Q297" s="6" t="s">
        <v>8308</v>
      </c>
      <c r="R297" t="s">
        <v>8313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48" x14ac:dyDescent="0.2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>ROUND(E298/D298*100,0)</f>
        <v>119</v>
      </c>
      <c r="P298">
        <f>IFERROR(ROUND(E298/L298,2),0)</f>
        <v>230.09</v>
      </c>
      <c r="Q298" s="6" t="s">
        <v>8308</v>
      </c>
      <c r="R298" t="s">
        <v>8313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48" x14ac:dyDescent="0.2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>ROUND(E299/D299*100,0)</f>
        <v>101</v>
      </c>
      <c r="P299">
        <f>IFERROR(ROUND(E299/L299,2),0)</f>
        <v>141.75</v>
      </c>
      <c r="Q299" s="6" t="s">
        <v>8308</v>
      </c>
      <c r="R299" t="s">
        <v>8313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32" x14ac:dyDescent="0.2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>ROUND(E300/D300*100,0)</f>
        <v>109</v>
      </c>
      <c r="P300">
        <f>IFERROR(ROUND(E300/L300,2),0)</f>
        <v>56.34</v>
      </c>
      <c r="Q300" s="6" t="s">
        <v>8308</v>
      </c>
      <c r="R300" t="s">
        <v>8313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48" x14ac:dyDescent="0.2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>ROUND(E301/D301*100,0)</f>
        <v>179</v>
      </c>
      <c r="P301">
        <f>IFERROR(ROUND(E301/L301,2),0)</f>
        <v>73.34</v>
      </c>
      <c r="Q301" s="6" t="s">
        <v>8308</v>
      </c>
      <c r="R301" t="s">
        <v>8313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8" x14ac:dyDescent="0.2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>ROUND(E302/D302*100,0)</f>
        <v>102</v>
      </c>
      <c r="P302">
        <f>IFERROR(ROUND(E302/L302,2),0)</f>
        <v>85.34</v>
      </c>
      <c r="Q302" s="6" t="s">
        <v>8308</v>
      </c>
      <c r="R302" t="s">
        <v>8313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48" x14ac:dyDescent="0.2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>ROUND(E303/D303*100,0)</f>
        <v>119</v>
      </c>
      <c r="P303">
        <f>IFERROR(ROUND(E303/L303,2),0)</f>
        <v>61.5</v>
      </c>
      <c r="Q303" s="6" t="s">
        <v>8308</v>
      </c>
      <c r="R303" t="s">
        <v>8313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64" x14ac:dyDescent="0.2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>ROUND(E304/D304*100,0)</f>
        <v>100</v>
      </c>
      <c r="P304">
        <f>IFERROR(ROUND(E304/L304,2),0)</f>
        <v>93.02</v>
      </c>
      <c r="Q304" s="6" t="s">
        <v>8308</v>
      </c>
      <c r="R304" t="s">
        <v>8313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8" x14ac:dyDescent="0.2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>ROUND(E305/D305*100,0)</f>
        <v>137</v>
      </c>
      <c r="P305">
        <f>IFERROR(ROUND(E305/L305,2),0)</f>
        <v>50.29</v>
      </c>
      <c r="Q305" s="6" t="s">
        <v>8308</v>
      </c>
      <c r="R305" t="s">
        <v>8313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32" x14ac:dyDescent="0.2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>ROUND(E306/D306*100,0)</f>
        <v>232</v>
      </c>
      <c r="P306">
        <f>IFERROR(ROUND(E306/L306,2),0)</f>
        <v>106.43</v>
      </c>
      <c r="Q306" s="6" t="s">
        <v>8308</v>
      </c>
      <c r="R306" t="s">
        <v>8313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32" x14ac:dyDescent="0.2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>ROUND(E307/D307*100,0)</f>
        <v>130</v>
      </c>
      <c r="P307">
        <f>IFERROR(ROUND(E307/L307,2),0)</f>
        <v>51.72</v>
      </c>
      <c r="Q307" s="6" t="s">
        <v>8308</v>
      </c>
      <c r="R307" t="s">
        <v>8313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32" x14ac:dyDescent="0.2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>ROUND(E308/D308*100,0)</f>
        <v>293</v>
      </c>
      <c r="P308">
        <f>IFERROR(ROUND(E308/L308,2),0)</f>
        <v>36.61</v>
      </c>
      <c r="Q308" s="6" t="s">
        <v>8308</v>
      </c>
      <c r="R308" t="s">
        <v>8313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ht="16" x14ac:dyDescent="0.2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>ROUND(E309/D309*100,0)</f>
        <v>111</v>
      </c>
      <c r="P309">
        <f>IFERROR(ROUND(E309/L309,2),0)</f>
        <v>42.52</v>
      </c>
      <c r="Q309" s="6" t="s">
        <v>8308</v>
      </c>
      <c r="R309" t="s">
        <v>8313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8" x14ac:dyDescent="0.2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>ROUND(E310/D310*100,0)</f>
        <v>106</v>
      </c>
      <c r="P310">
        <f>IFERROR(ROUND(E310/L310,2),0)</f>
        <v>62.71</v>
      </c>
      <c r="Q310" s="6" t="s">
        <v>8308</v>
      </c>
      <c r="R310" t="s">
        <v>8313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8" x14ac:dyDescent="0.2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>ROUND(E311/D311*100,0)</f>
        <v>119</v>
      </c>
      <c r="P311">
        <f>IFERROR(ROUND(E311/L311,2),0)</f>
        <v>89.96</v>
      </c>
      <c r="Q311" s="6" t="s">
        <v>8308</v>
      </c>
      <c r="R311" t="s">
        <v>8313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48" x14ac:dyDescent="0.2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>ROUND(E312/D312*100,0)</f>
        <v>104</v>
      </c>
      <c r="P312">
        <f>IFERROR(ROUND(E312/L312,2),0)</f>
        <v>28.92</v>
      </c>
      <c r="Q312" s="6" t="s">
        <v>8308</v>
      </c>
      <c r="R312" t="s">
        <v>8313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48" x14ac:dyDescent="0.2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>ROUND(E313/D313*100,0)</f>
        <v>104</v>
      </c>
      <c r="P313">
        <f>IFERROR(ROUND(E313/L313,2),0)</f>
        <v>138.80000000000001</v>
      </c>
      <c r="Q313" s="6" t="s">
        <v>8308</v>
      </c>
      <c r="R313" t="s">
        <v>8313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48" x14ac:dyDescent="0.2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>ROUND(E314/D314*100,0)</f>
        <v>112</v>
      </c>
      <c r="P314">
        <f>IFERROR(ROUND(E314/L314,2),0)</f>
        <v>61.3</v>
      </c>
      <c r="Q314" s="6" t="s">
        <v>8308</v>
      </c>
      <c r="R314" t="s">
        <v>8313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48" x14ac:dyDescent="0.2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>ROUND(E315/D315*100,0)</f>
        <v>105</v>
      </c>
      <c r="P315">
        <f>IFERROR(ROUND(E315/L315,2),0)</f>
        <v>80.2</v>
      </c>
      <c r="Q315" s="6" t="s">
        <v>8308</v>
      </c>
      <c r="R315" t="s">
        <v>8313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8" x14ac:dyDescent="0.2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>ROUND(E316/D316*100,0)</f>
        <v>385</v>
      </c>
      <c r="P316">
        <f>IFERROR(ROUND(E316/L316,2),0)</f>
        <v>32.1</v>
      </c>
      <c r="Q316" s="6" t="s">
        <v>8308</v>
      </c>
      <c r="R316" t="s">
        <v>8313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8" x14ac:dyDescent="0.2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>ROUND(E317/D317*100,0)</f>
        <v>101</v>
      </c>
      <c r="P317">
        <f>IFERROR(ROUND(E317/L317,2),0)</f>
        <v>200.89</v>
      </c>
      <c r="Q317" s="6" t="s">
        <v>8308</v>
      </c>
      <c r="R317" t="s">
        <v>8313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32" x14ac:dyDescent="0.2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>ROUND(E318/D318*100,0)</f>
        <v>114</v>
      </c>
      <c r="P318">
        <f>IFERROR(ROUND(E318/L318,2),0)</f>
        <v>108.01</v>
      </c>
      <c r="Q318" s="6" t="s">
        <v>8308</v>
      </c>
      <c r="R318" t="s">
        <v>8313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32" x14ac:dyDescent="0.2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>ROUND(E319/D319*100,0)</f>
        <v>101</v>
      </c>
      <c r="P319">
        <f>IFERROR(ROUND(E319/L319,2),0)</f>
        <v>95.7</v>
      </c>
      <c r="Q319" s="6" t="s">
        <v>8308</v>
      </c>
      <c r="R319" t="s">
        <v>8313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48" x14ac:dyDescent="0.2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>ROUND(E320/D320*100,0)</f>
        <v>283</v>
      </c>
      <c r="P320">
        <f>IFERROR(ROUND(E320/L320,2),0)</f>
        <v>49.88</v>
      </c>
      <c r="Q320" s="6" t="s">
        <v>8308</v>
      </c>
      <c r="R320" t="s">
        <v>8313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64" x14ac:dyDescent="0.2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>ROUND(E321/D321*100,0)</f>
        <v>113</v>
      </c>
      <c r="P321">
        <f>IFERROR(ROUND(E321/L321,2),0)</f>
        <v>110.47</v>
      </c>
      <c r="Q321" s="6" t="s">
        <v>8308</v>
      </c>
      <c r="R321" t="s">
        <v>8313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8" x14ac:dyDescent="0.2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>ROUND(E322/D322*100,0)</f>
        <v>107</v>
      </c>
      <c r="P322">
        <f>IFERROR(ROUND(E322/L322,2),0)</f>
        <v>134.91</v>
      </c>
      <c r="Q322" s="6" t="s">
        <v>8308</v>
      </c>
      <c r="R322" t="s">
        <v>8313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48" x14ac:dyDescent="0.2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>ROUND(E323/D323*100,0)</f>
        <v>103</v>
      </c>
      <c r="P323">
        <f>IFERROR(ROUND(E323/L323,2),0)</f>
        <v>106.62</v>
      </c>
      <c r="Q323" s="6" t="s">
        <v>8308</v>
      </c>
      <c r="R323" t="s">
        <v>8313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48" x14ac:dyDescent="0.2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>ROUND(E324/D324*100,0)</f>
        <v>108</v>
      </c>
      <c r="P324">
        <f>IFERROR(ROUND(E324/L324,2),0)</f>
        <v>145.04</v>
      </c>
      <c r="Q324" s="6" t="s">
        <v>8308</v>
      </c>
      <c r="R324" t="s">
        <v>8313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8" x14ac:dyDescent="0.2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>ROUND(E325/D325*100,0)</f>
        <v>123</v>
      </c>
      <c r="P325">
        <f>IFERROR(ROUND(E325/L325,2),0)</f>
        <v>114.59</v>
      </c>
      <c r="Q325" s="6" t="s">
        <v>8308</v>
      </c>
      <c r="R325" t="s">
        <v>8313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48" x14ac:dyDescent="0.2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>ROUND(E326/D326*100,0)</f>
        <v>102</v>
      </c>
      <c r="P326">
        <f>IFERROR(ROUND(E326/L326,2),0)</f>
        <v>105.32</v>
      </c>
      <c r="Q326" s="6" t="s">
        <v>8308</v>
      </c>
      <c r="R326" t="s">
        <v>8313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8" x14ac:dyDescent="0.2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>ROUND(E327/D327*100,0)</f>
        <v>104</v>
      </c>
      <c r="P327">
        <f>IFERROR(ROUND(E327/L327,2),0)</f>
        <v>70.92</v>
      </c>
      <c r="Q327" s="6" t="s">
        <v>8308</v>
      </c>
      <c r="R327" t="s">
        <v>8313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48" x14ac:dyDescent="0.2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>ROUND(E328/D328*100,0)</f>
        <v>113</v>
      </c>
      <c r="P328">
        <f>IFERROR(ROUND(E328/L328,2),0)</f>
        <v>147.16999999999999</v>
      </c>
      <c r="Q328" s="6" t="s">
        <v>8308</v>
      </c>
      <c r="R328" t="s">
        <v>8313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8" x14ac:dyDescent="0.2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>ROUND(E329/D329*100,0)</f>
        <v>136</v>
      </c>
      <c r="P329">
        <f>IFERROR(ROUND(E329/L329,2),0)</f>
        <v>160.47</v>
      </c>
      <c r="Q329" s="6" t="s">
        <v>8308</v>
      </c>
      <c r="R329" t="s">
        <v>8313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8" x14ac:dyDescent="0.2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>ROUND(E330/D330*100,0)</f>
        <v>104</v>
      </c>
      <c r="P330">
        <f>IFERROR(ROUND(E330/L330,2),0)</f>
        <v>156.05000000000001</v>
      </c>
      <c r="Q330" s="6" t="s">
        <v>8308</v>
      </c>
      <c r="R330" t="s">
        <v>8313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48" x14ac:dyDescent="0.2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>ROUND(E331/D331*100,0)</f>
        <v>106</v>
      </c>
      <c r="P331">
        <f>IFERROR(ROUND(E331/L331,2),0)</f>
        <v>63.17</v>
      </c>
      <c r="Q331" s="6" t="s">
        <v>8308</v>
      </c>
      <c r="R331" t="s">
        <v>8313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8" x14ac:dyDescent="0.2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>ROUND(E332/D332*100,0)</f>
        <v>102</v>
      </c>
      <c r="P332">
        <f>IFERROR(ROUND(E332/L332,2),0)</f>
        <v>104.82</v>
      </c>
      <c r="Q332" s="6" t="s">
        <v>8308</v>
      </c>
      <c r="R332" t="s">
        <v>8313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8" x14ac:dyDescent="0.2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>ROUND(E333/D333*100,0)</f>
        <v>107</v>
      </c>
      <c r="P333">
        <f>IFERROR(ROUND(E333/L333,2),0)</f>
        <v>97.36</v>
      </c>
      <c r="Q333" s="6" t="s">
        <v>8308</v>
      </c>
      <c r="R333" t="s">
        <v>8313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8" x14ac:dyDescent="0.2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>ROUND(E334/D334*100,0)</f>
        <v>113</v>
      </c>
      <c r="P334">
        <f>IFERROR(ROUND(E334/L334,2),0)</f>
        <v>203.63</v>
      </c>
      <c r="Q334" s="6" t="s">
        <v>8308</v>
      </c>
      <c r="R334" t="s">
        <v>8313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8" x14ac:dyDescent="0.2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>ROUND(E335/D335*100,0)</f>
        <v>125</v>
      </c>
      <c r="P335">
        <f>IFERROR(ROUND(E335/L335,2),0)</f>
        <v>188.31</v>
      </c>
      <c r="Q335" s="6" t="s">
        <v>8308</v>
      </c>
      <c r="R335" t="s">
        <v>8313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48" x14ac:dyDescent="0.2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>ROUND(E336/D336*100,0)</f>
        <v>101</v>
      </c>
      <c r="P336">
        <f>IFERROR(ROUND(E336/L336,2),0)</f>
        <v>146.65</v>
      </c>
      <c r="Q336" s="6" t="s">
        <v>8308</v>
      </c>
      <c r="R336" t="s">
        <v>8313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8" x14ac:dyDescent="0.2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>ROUND(E337/D337*100,0)</f>
        <v>103</v>
      </c>
      <c r="P337">
        <f>IFERROR(ROUND(E337/L337,2),0)</f>
        <v>109.19</v>
      </c>
      <c r="Q337" s="6" t="s">
        <v>8308</v>
      </c>
      <c r="R337" t="s">
        <v>8313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8" x14ac:dyDescent="0.2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>ROUND(E338/D338*100,0)</f>
        <v>117</v>
      </c>
      <c r="P338">
        <f>IFERROR(ROUND(E338/L338,2),0)</f>
        <v>59.25</v>
      </c>
      <c r="Q338" s="6" t="s">
        <v>8308</v>
      </c>
      <c r="R338" t="s">
        <v>8313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8" x14ac:dyDescent="0.2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>ROUND(E339/D339*100,0)</f>
        <v>101</v>
      </c>
      <c r="P339">
        <f>IFERROR(ROUND(E339/L339,2),0)</f>
        <v>97.9</v>
      </c>
      <c r="Q339" s="6" t="s">
        <v>8308</v>
      </c>
      <c r="R339" t="s">
        <v>8313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8" x14ac:dyDescent="0.2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>ROUND(E340/D340*100,0)</f>
        <v>110</v>
      </c>
      <c r="P340">
        <f>IFERROR(ROUND(E340/L340,2),0)</f>
        <v>70</v>
      </c>
      <c r="Q340" s="6" t="s">
        <v>8308</v>
      </c>
      <c r="R340" t="s">
        <v>8313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8" x14ac:dyDescent="0.2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>ROUND(E341/D341*100,0)</f>
        <v>108</v>
      </c>
      <c r="P341">
        <f>IFERROR(ROUND(E341/L341,2),0)</f>
        <v>72.87</v>
      </c>
      <c r="Q341" s="6" t="s">
        <v>8308</v>
      </c>
      <c r="R341" t="s">
        <v>8313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48" x14ac:dyDescent="0.2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>ROUND(E342/D342*100,0)</f>
        <v>125</v>
      </c>
      <c r="P342">
        <f>IFERROR(ROUND(E342/L342,2),0)</f>
        <v>146.35</v>
      </c>
      <c r="Q342" s="6" t="s">
        <v>8308</v>
      </c>
      <c r="R342" t="s">
        <v>8313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8" x14ac:dyDescent="0.2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>ROUND(E343/D343*100,0)</f>
        <v>107</v>
      </c>
      <c r="P343">
        <f>IFERROR(ROUND(E343/L343,2),0)</f>
        <v>67.91</v>
      </c>
      <c r="Q343" s="6" t="s">
        <v>8308</v>
      </c>
      <c r="R343" t="s">
        <v>8313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32" x14ac:dyDescent="0.2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>ROUND(E344/D344*100,0)</f>
        <v>100</v>
      </c>
      <c r="P344">
        <f>IFERROR(ROUND(E344/L344,2),0)</f>
        <v>169.85</v>
      </c>
      <c r="Q344" s="6" t="s">
        <v>8308</v>
      </c>
      <c r="R344" t="s">
        <v>8313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48" x14ac:dyDescent="0.2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>ROUND(E345/D345*100,0)</f>
        <v>102</v>
      </c>
      <c r="P345">
        <f>IFERROR(ROUND(E345/L345,2),0)</f>
        <v>58.41</v>
      </c>
      <c r="Q345" s="6" t="s">
        <v>8308</v>
      </c>
      <c r="R345" t="s">
        <v>8313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48" x14ac:dyDescent="0.2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>ROUND(E346/D346*100,0)</f>
        <v>102</v>
      </c>
      <c r="P346">
        <f>IFERROR(ROUND(E346/L346,2),0)</f>
        <v>119.99</v>
      </c>
      <c r="Q346" s="6" t="s">
        <v>8308</v>
      </c>
      <c r="R346" t="s">
        <v>8313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48" x14ac:dyDescent="0.2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>ROUND(E347/D347*100,0)</f>
        <v>123</v>
      </c>
      <c r="P347">
        <f>IFERROR(ROUND(E347/L347,2),0)</f>
        <v>99.86</v>
      </c>
      <c r="Q347" s="6" t="s">
        <v>8308</v>
      </c>
      <c r="R347" t="s">
        <v>8313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8" x14ac:dyDescent="0.2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>ROUND(E348/D348*100,0)</f>
        <v>170</v>
      </c>
      <c r="P348">
        <f>IFERROR(ROUND(E348/L348,2),0)</f>
        <v>90.58</v>
      </c>
      <c r="Q348" s="6" t="s">
        <v>8308</v>
      </c>
      <c r="R348" t="s">
        <v>8313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8" x14ac:dyDescent="0.2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>ROUND(E349/D349*100,0)</f>
        <v>112</v>
      </c>
      <c r="P349">
        <f>IFERROR(ROUND(E349/L349,2),0)</f>
        <v>117.77</v>
      </c>
      <c r="Q349" s="6" t="s">
        <v>8308</v>
      </c>
      <c r="R349" t="s">
        <v>8313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8" x14ac:dyDescent="0.2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>ROUND(E350/D350*100,0)</f>
        <v>103</v>
      </c>
      <c r="P350">
        <f>IFERROR(ROUND(E350/L350,2),0)</f>
        <v>86.55</v>
      </c>
      <c r="Q350" s="6" t="s">
        <v>8308</v>
      </c>
      <c r="R350" t="s">
        <v>8313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32" x14ac:dyDescent="0.2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>ROUND(E351/D351*100,0)</f>
        <v>107</v>
      </c>
      <c r="P351">
        <f>IFERROR(ROUND(E351/L351,2),0)</f>
        <v>71.900000000000006</v>
      </c>
      <c r="Q351" s="6" t="s">
        <v>8308</v>
      </c>
      <c r="R351" t="s">
        <v>8313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48" x14ac:dyDescent="0.2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>ROUND(E352/D352*100,0)</f>
        <v>115</v>
      </c>
      <c r="P352">
        <f>IFERROR(ROUND(E352/L352,2),0)</f>
        <v>129.82</v>
      </c>
      <c r="Q352" s="6" t="s">
        <v>8308</v>
      </c>
      <c r="R352" t="s">
        <v>8313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48" x14ac:dyDescent="0.2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>ROUND(E353/D353*100,0)</f>
        <v>127</v>
      </c>
      <c r="P353">
        <f>IFERROR(ROUND(E353/L353,2),0)</f>
        <v>44.91</v>
      </c>
      <c r="Q353" s="6" t="s">
        <v>8308</v>
      </c>
      <c r="R353" t="s">
        <v>8313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48" x14ac:dyDescent="0.2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>ROUND(E354/D354*100,0)</f>
        <v>117</v>
      </c>
      <c r="P354">
        <f>IFERROR(ROUND(E354/L354,2),0)</f>
        <v>40.76</v>
      </c>
      <c r="Q354" s="6" t="s">
        <v>8308</v>
      </c>
      <c r="R354" t="s">
        <v>8313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48" x14ac:dyDescent="0.2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>ROUND(E355/D355*100,0)</f>
        <v>109</v>
      </c>
      <c r="P355">
        <f>IFERROR(ROUND(E355/L355,2),0)</f>
        <v>103.52</v>
      </c>
      <c r="Q355" s="6" t="s">
        <v>8308</v>
      </c>
      <c r="R355" t="s">
        <v>8313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8" x14ac:dyDescent="0.2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>ROUND(E356/D356*100,0)</f>
        <v>104</v>
      </c>
      <c r="P356">
        <f>IFERROR(ROUND(E356/L356,2),0)</f>
        <v>125.45</v>
      </c>
      <c r="Q356" s="6" t="s">
        <v>8308</v>
      </c>
      <c r="R356" t="s">
        <v>8313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32" x14ac:dyDescent="0.2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>ROUND(E357/D357*100,0)</f>
        <v>116</v>
      </c>
      <c r="P357">
        <f>IFERROR(ROUND(E357/L357,2),0)</f>
        <v>246.61</v>
      </c>
      <c r="Q357" s="6" t="s">
        <v>8308</v>
      </c>
      <c r="R357" t="s">
        <v>8313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32" x14ac:dyDescent="0.2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>ROUND(E358/D358*100,0)</f>
        <v>103</v>
      </c>
      <c r="P358">
        <f>IFERROR(ROUND(E358/L358,2),0)</f>
        <v>79.400000000000006</v>
      </c>
      <c r="Q358" s="6" t="s">
        <v>8308</v>
      </c>
      <c r="R358" t="s">
        <v>8313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48" x14ac:dyDescent="0.2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>ROUND(E359/D359*100,0)</f>
        <v>174</v>
      </c>
      <c r="P359">
        <f>IFERROR(ROUND(E359/L359,2),0)</f>
        <v>86.14</v>
      </c>
      <c r="Q359" s="6" t="s">
        <v>8308</v>
      </c>
      <c r="R359" t="s">
        <v>8313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48" x14ac:dyDescent="0.2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>ROUND(E360/D360*100,0)</f>
        <v>103</v>
      </c>
      <c r="P360">
        <f>IFERROR(ROUND(E360/L360,2),0)</f>
        <v>193.05</v>
      </c>
      <c r="Q360" s="6" t="s">
        <v>8308</v>
      </c>
      <c r="R360" t="s">
        <v>8313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48" x14ac:dyDescent="0.2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>ROUND(E361/D361*100,0)</f>
        <v>105</v>
      </c>
      <c r="P361">
        <f>IFERROR(ROUND(E361/L361,2),0)</f>
        <v>84.02</v>
      </c>
      <c r="Q361" s="6" t="s">
        <v>8308</v>
      </c>
      <c r="R361" t="s">
        <v>8313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8" x14ac:dyDescent="0.2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>ROUND(E362/D362*100,0)</f>
        <v>101</v>
      </c>
      <c r="P362">
        <f>IFERROR(ROUND(E362/L362,2),0)</f>
        <v>139.83000000000001</v>
      </c>
      <c r="Q362" s="6" t="s">
        <v>8308</v>
      </c>
      <c r="R362" t="s">
        <v>8313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8" x14ac:dyDescent="0.2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>ROUND(E363/D363*100,0)</f>
        <v>111</v>
      </c>
      <c r="P363">
        <f>IFERROR(ROUND(E363/L363,2),0)</f>
        <v>109.82</v>
      </c>
      <c r="Q363" s="6" t="s">
        <v>8308</v>
      </c>
      <c r="R363" t="s">
        <v>8313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48" x14ac:dyDescent="0.2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>ROUND(E364/D364*100,0)</f>
        <v>124</v>
      </c>
      <c r="P364">
        <f>IFERROR(ROUND(E364/L364,2),0)</f>
        <v>139.53</v>
      </c>
      <c r="Q364" s="6" t="s">
        <v>8308</v>
      </c>
      <c r="R364" t="s">
        <v>8313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48" x14ac:dyDescent="0.2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>ROUND(E365/D365*100,0)</f>
        <v>101</v>
      </c>
      <c r="P365">
        <f>IFERROR(ROUND(E365/L365,2),0)</f>
        <v>347.85</v>
      </c>
      <c r="Q365" s="6" t="s">
        <v>8308</v>
      </c>
      <c r="R365" t="s">
        <v>8313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8" x14ac:dyDescent="0.2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>ROUND(E366/D366*100,0)</f>
        <v>110</v>
      </c>
      <c r="P366">
        <f>IFERROR(ROUND(E366/L366,2),0)</f>
        <v>68.239999999999995</v>
      </c>
      <c r="Q366" s="6" t="s">
        <v>8308</v>
      </c>
      <c r="R366" t="s">
        <v>8313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48" x14ac:dyDescent="0.2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>ROUND(E367/D367*100,0)</f>
        <v>104</v>
      </c>
      <c r="P367">
        <f>IFERROR(ROUND(E367/L367,2),0)</f>
        <v>239.94</v>
      </c>
      <c r="Q367" s="6" t="s">
        <v>8308</v>
      </c>
      <c r="R367" t="s">
        <v>8313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48" x14ac:dyDescent="0.2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>ROUND(E368/D368*100,0)</f>
        <v>101</v>
      </c>
      <c r="P368">
        <f>IFERROR(ROUND(E368/L368,2),0)</f>
        <v>287.31</v>
      </c>
      <c r="Q368" s="6" t="s">
        <v>8308</v>
      </c>
      <c r="R368" t="s">
        <v>8313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8" x14ac:dyDescent="0.2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>ROUND(E369/D369*100,0)</f>
        <v>103</v>
      </c>
      <c r="P369">
        <f>IFERROR(ROUND(E369/L369,2),0)</f>
        <v>86.85</v>
      </c>
      <c r="Q369" s="6" t="s">
        <v>8308</v>
      </c>
      <c r="R369" t="s">
        <v>8313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8" x14ac:dyDescent="0.2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>ROUND(E370/D370*100,0)</f>
        <v>104</v>
      </c>
      <c r="P370">
        <f>IFERROR(ROUND(E370/L370,2),0)</f>
        <v>81.849999999999994</v>
      </c>
      <c r="Q370" s="6" t="s">
        <v>8308</v>
      </c>
      <c r="R370" t="s">
        <v>8313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8" x14ac:dyDescent="0.2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>ROUND(E371/D371*100,0)</f>
        <v>110</v>
      </c>
      <c r="P371">
        <f>IFERROR(ROUND(E371/L371,2),0)</f>
        <v>42.87</v>
      </c>
      <c r="Q371" s="6" t="s">
        <v>8308</v>
      </c>
      <c r="R371" t="s">
        <v>8313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8" x14ac:dyDescent="0.2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>ROUND(E372/D372*100,0)</f>
        <v>122</v>
      </c>
      <c r="P372">
        <f>IFERROR(ROUND(E372/L372,2),0)</f>
        <v>709.42</v>
      </c>
      <c r="Q372" s="6" t="s">
        <v>8308</v>
      </c>
      <c r="R372" t="s">
        <v>8313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48" x14ac:dyDescent="0.2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>ROUND(E373/D373*100,0)</f>
        <v>114</v>
      </c>
      <c r="P373">
        <f>IFERROR(ROUND(E373/L373,2),0)</f>
        <v>161.26</v>
      </c>
      <c r="Q373" s="6" t="s">
        <v>8308</v>
      </c>
      <c r="R373" t="s">
        <v>8313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32" x14ac:dyDescent="0.2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>ROUND(E374/D374*100,0)</f>
        <v>125</v>
      </c>
      <c r="P374">
        <f>IFERROR(ROUND(E374/L374,2),0)</f>
        <v>41.78</v>
      </c>
      <c r="Q374" s="6" t="s">
        <v>8308</v>
      </c>
      <c r="R374" t="s">
        <v>8313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48" x14ac:dyDescent="0.2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>ROUND(E375/D375*100,0)</f>
        <v>107</v>
      </c>
      <c r="P375">
        <f>IFERROR(ROUND(E375/L375,2),0)</f>
        <v>89.89</v>
      </c>
      <c r="Q375" s="6" t="s">
        <v>8308</v>
      </c>
      <c r="R375" t="s">
        <v>8313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8" x14ac:dyDescent="0.2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>ROUND(E376/D376*100,0)</f>
        <v>131</v>
      </c>
      <c r="P376">
        <f>IFERROR(ROUND(E376/L376,2),0)</f>
        <v>45.05</v>
      </c>
      <c r="Q376" s="6" t="s">
        <v>8308</v>
      </c>
      <c r="R376" t="s">
        <v>8313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8" x14ac:dyDescent="0.2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>ROUND(E377/D377*100,0)</f>
        <v>120</v>
      </c>
      <c r="P377">
        <f>IFERROR(ROUND(E377/L377,2),0)</f>
        <v>42.86</v>
      </c>
      <c r="Q377" s="6" t="s">
        <v>8308</v>
      </c>
      <c r="R377" t="s">
        <v>8313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48" x14ac:dyDescent="0.2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>ROUND(E378/D378*100,0)</f>
        <v>106</v>
      </c>
      <c r="P378">
        <f>IFERROR(ROUND(E378/L378,2),0)</f>
        <v>54.08</v>
      </c>
      <c r="Q378" s="6" t="s">
        <v>8308</v>
      </c>
      <c r="R378" t="s">
        <v>8313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48" x14ac:dyDescent="0.2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>ROUND(E379/D379*100,0)</f>
        <v>114</v>
      </c>
      <c r="P379">
        <f>IFERROR(ROUND(E379/L379,2),0)</f>
        <v>103.22</v>
      </c>
      <c r="Q379" s="6" t="s">
        <v>8308</v>
      </c>
      <c r="R379" t="s">
        <v>8313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48" x14ac:dyDescent="0.2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>ROUND(E380/D380*100,0)</f>
        <v>112</v>
      </c>
      <c r="P380">
        <f>IFERROR(ROUND(E380/L380,2),0)</f>
        <v>40.4</v>
      </c>
      <c r="Q380" s="6" t="s">
        <v>8308</v>
      </c>
      <c r="R380" t="s">
        <v>8313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8" x14ac:dyDescent="0.2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>ROUND(E381/D381*100,0)</f>
        <v>116</v>
      </c>
      <c r="P381">
        <f>IFERROR(ROUND(E381/L381,2),0)</f>
        <v>116.86</v>
      </c>
      <c r="Q381" s="6" t="s">
        <v>8308</v>
      </c>
      <c r="R381" t="s">
        <v>8313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48" x14ac:dyDescent="0.2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>ROUND(E382/D382*100,0)</f>
        <v>142</v>
      </c>
      <c r="P382">
        <f>IFERROR(ROUND(E382/L382,2),0)</f>
        <v>115.51</v>
      </c>
      <c r="Q382" s="6" t="s">
        <v>8308</v>
      </c>
      <c r="R382" t="s">
        <v>8313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48" x14ac:dyDescent="0.2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>ROUND(E383/D383*100,0)</f>
        <v>105</v>
      </c>
      <c r="P383">
        <f>IFERROR(ROUND(E383/L383,2),0)</f>
        <v>104.31</v>
      </c>
      <c r="Q383" s="6" t="s">
        <v>8308</v>
      </c>
      <c r="R383" t="s">
        <v>8313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48" x14ac:dyDescent="0.2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>ROUND(E384/D384*100,0)</f>
        <v>256</v>
      </c>
      <c r="P384">
        <f>IFERROR(ROUND(E384/L384,2),0)</f>
        <v>69.77</v>
      </c>
      <c r="Q384" s="6" t="s">
        <v>8308</v>
      </c>
      <c r="R384" t="s">
        <v>8313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8" x14ac:dyDescent="0.2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>ROUND(E385/D385*100,0)</f>
        <v>207</v>
      </c>
      <c r="P385">
        <f>IFERROR(ROUND(E385/L385,2),0)</f>
        <v>43.02</v>
      </c>
      <c r="Q385" s="6" t="s">
        <v>8308</v>
      </c>
      <c r="R385" t="s">
        <v>8313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8" x14ac:dyDescent="0.2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>ROUND(E386/D386*100,0)</f>
        <v>112</v>
      </c>
      <c r="P386">
        <f>IFERROR(ROUND(E386/L386,2),0)</f>
        <v>58.54</v>
      </c>
      <c r="Q386" s="6" t="s">
        <v>8308</v>
      </c>
      <c r="R386" t="s">
        <v>8313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8" x14ac:dyDescent="0.2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>ROUND(E387/D387*100,0)</f>
        <v>106</v>
      </c>
      <c r="P387">
        <f>IFERROR(ROUND(E387/L387,2),0)</f>
        <v>111.8</v>
      </c>
      <c r="Q387" s="6" t="s">
        <v>8308</v>
      </c>
      <c r="R387" t="s">
        <v>8313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8" x14ac:dyDescent="0.2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>ROUND(E388/D388*100,0)</f>
        <v>100</v>
      </c>
      <c r="P388">
        <f>IFERROR(ROUND(E388/L388,2),0)</f>
        <v>46.23</v>
      </c>
      <c r="Q388" s="6" t="s">
        <v>8308</v>
      </c>
      <c r="R388" t="s">
        <v>8313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48" x14ac:dyDescent="0.2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>ROUND(E389/D389*100,0)</f>
        <v>214</v>
      </c>
      <c r="P389">
        <f>IFERROR(ROUND(E389/L389,2),0)</f>
        <v>144.69</v>
      </c>
      <c r="Q389" s="6" t="s">
        <v>8308</v>
      </c>
      <c r="R389" t="s">
        <v>8313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8" x14ac:dyDescent="0.2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>ROUND(E390/D390*100,0)</f>
        <v>126</v>
      </c>
      <c r="P390">
        <f>IFERROR(ROUND(E390/L390,2),0)</f>
        <v>88.85</v>
      </c>
      <c r="Q390" s="6" t="s">
        <v>8308</v>
      </c>
      <c r="R390" t="s">
        <v>8313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48" x14ac:dyDescent="0.2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>ROUND(E391/D391*100,0)</f>
        <v>182</v>
      </c>
      <c r="P391">
        <f>IFERROR(ROUND(E391/L391,2),0)</f>
        <v>81.75</v>
      </c>
      <c r="Q391" s="6" t="s">
        <v>8308</v>
      </c>
      <c r="R391" t="s">
        <v>8313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48" x14ac:dyDescent="0.2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>ROUND(E392/D392*100,0)</f>
        <v>100</v>
      </c>
      <c r="P392">
        <f>IFERROR(ROUND(E392/L392,2),0)</f>
        <v>71.430000000000007</v>
      </c>
      <c r="Q392" s="6" t="s">
        <v>8308</v>
      </c>
      <c r="R392" t="s">
        <v>8313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48" x14ac:dyDescent="0.2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>ROUND(E393/D393*100,0)</f>
        <v>101</v>
      </c>
      <c r="P393">
        <f>IFERROR(ROUND(E393/L393,2),0)</f>
        <v>104.26</v>
      </c>
      <c r="Q393" s="6" t="s">
        <v>8308</v>
      </c>
      <c r="R393" t="s">
        <v>8313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8" x14ac:dyDescent="0.2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>ROUND(E394/D394*100,0)</f>
        <v>101</v>
      </c>
      <c r="P394">
        <f>IFERROR(ROUND(E394/L394,2),0)</f>
        <v>90.62</v>
      </c>
      <c r="Q394" s="6" t="s">
        <v>8308</v>
      </c>
      <c r="R394" t="s">
        <v>8313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32" x14ac:dyDescent="0.2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>ROUND(E395/D395*100,0)</f>
        <v>110</v>
      </c>
      <c r="P395">
        <f>IFERROR(ROUND(E395/L395,2),0)</f>
        <v>157.33000000000001</v>
      </c>
      <c r="Q395" s="6" t="s">
        <v>8308</v>
      </c>
      <c r="R395" t="s">
        <v>8313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8" x14ac:dyDescent="0.2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>ROUND(E396/D396*100,0)</f>
        <v>112</v>
      </c>
      <c r="P396">
        <f>IFERROR(ROUND(E396/L396,2),0)</f>
        <v>105.18</v>
      </c>
      <c r="Q396" s="6" t="s">
        <v>8308</v>
      </c>
      <c r="R396" t="s">
        <v>8313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8" x14ac:dyDescent="0.2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>ROUND(E397/D397*100,0)</f>
        <v>108</v>
      </c>
      <c r="P397">
        <f>IFERROR(ROUND(E397/L397,2),0)</f>
        <v>58.72</v>
      </c>
      <c r="Q397" s="6" t="s">
        <v>8308</v>
      </c>
      <c r="R397" t="s">
        <v>8313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8" x14ac:dyDescent="0.2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>ROUND(E398/D398*100,0)</f>
        <v>107</v>
      </c>
      <c r="P398">
        <f>IFERROR(ROUND(E398/L398,2),0)</f>
        <v>81.63</v>
      </c>
      <c r="Q398" s="6" t="s">
        <v>8308</v>
      </c>
      <c r="R398" t="s">
        <v>8313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64" x14ac:dyDescent="0.2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>ROUND(E399/D399*100,0)</f>
        <v>104</v>
      </c>
      <c r="P399">
        <f>IFERROR(ROUND(E399/L399,2),0)</f>
        <v>56.46</v>
      </c>
      <c r="Q399" s="6" t="s">
        <v>8308</v>
      </c>
      <c r="R399" t="s">
        <v>8313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48" x14ac:dyDescent="0.2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>ROUND(E400/D400*100,0)</f>
        <v>125</v>
      </c>
      <c r="P400">
        <f>IFERROR(ROUND(E400/L400,2),0)</f>
        <v>140.1</v>
      </c>
      <c r="Q400" s="6" t="s">
        <v>8308</v>
      </c>
      <c r="R400" t="s">
        <v>8313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48" x14ac:dyDescent="0.2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>ROUND(E401/D401*100,0)</f>
        <v>107</v>
      </c>
      <c r="P401">
        <f>IFERROR(ROUND(E401/L401,2),0)</f>
        <v>224.85</v>
      </c>
      <c r="Q401" s="6" t="s">
        <v>8308</v>
      </c>
      <c r="R401" t="s">
        <v>8313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48" x14ac:dyDescent="0.2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>ROUND(E402/D402*100,0)</f>
        <v>112</v>
      </c>
      <c r="P402">
        <f>IFERROR(ROUND(E402/L402,2),0)</f>
        <v>181.13</v>
      </c>
      <c r="Q402" s="6" t="s">
        <v>8308</v>
      </c>
      <c r="R402" t="s">
        <v>8313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8" x14ac:dyDescent="0.2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>ROUND(E403/D403*100,0)</f>
        <v>104</v>
      </c>
      <c r="P403">
        <f>IFERROR(ROUND(E403/L403,2),0)</f>
        <v>711.04</v>
      </c>
      <c r="Q403" s="6" t="s">
        <v>8308</v>
      </c>
      <c r="R403" t="s">
        <v>8313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48" x14ac:dyDescent="0.2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>ROUND(E404/D404*100,0)</f>
        <v>142</v>
      </c>
      <c r="P404">
        <f>IFERROR(ROUND(E404/L404,2),0)</f>
        <v>65.88</v>
      </c>
      <c r="Q404" s="6" t="s">
        <v>8308</v>
      </c>
      <c r="R404" t="s">
        <v>8313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48" x14ac:dyDescent="0.2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>ROUND(E405/D405*100,0)</f>
        <v>105</v>
      </c>
      <c r="P405">
        <f>IFERROR(ROUND(E405/L405,2),0)</f>
        <v>75.19</v>
      </c>
      <c r="Q405" s="6" t="s">
        <v>8308</v>
      </c>
      <c r="R405" t="s">
        <v>8313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48" x14ac:dyDescent="0.2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>ROUND(E406/D406*100,0)</f>
        <v>103</v>
      </c>
      <c r="P406">
        <f>IFERROR(ROUND(E406/L406,2),0)</f>
        <v>133.13999999999999</v>
      </c>
      <c r="Q406" s="6" t="s">
        <v>8308</v>
      </c>
      <c r="R406" t="s">
        <v>8313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32" x14ac:dyDescent="0.2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>ROUND(E407/D407*100,0)</f>
        <v>108</v>
      </c>
      <c r="P407">
        <f>IFERROR(ROUND(E407/L407,2),0)</f>
        <v>55.2</v>
      </c>
      <c r="Q407" s="6" t="s">
        <v>8308</v>
      </c>
      <c r="R407" t="s">
        <v>8313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8" x14ac:dyDescent="0.2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>ROUND(E408/D408*100,0)</f>
        <v>108</v>
      </c>
      <c r="P408">
        <f>IFERROR(ROUND(E408/L408,2),0)</f>
        <v>86.16</v>
      </c>
      <c r="Q408" s="6" t="s">
        <v>8308</v>
      </c>
      <c r="R408" t="s">
        <v>8313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48" x14ac:dyDescent="0.2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>ROUND(E409/D409*100,0)</f>
        <v>102</v>
      </c>
      <c r="P409">
        <f>IFERROR(ROUND(E409/L409,2),0)</f>
        <v>92.32</v>
      </c>
      <c r="Q409" s="6" t="s">
        <v>8308</v>
      </c>
      <c r="R409" t="s">
        <v>8313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48" x14ac:dyDescent="0.2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>ROUND(E410/D410*100,0)</f>
        <v>101</v>
      </c>
      <c r="P410">
        <f>IFERROR(ROUND(E410/L410,2),0)</f>
        <v>160.16</v>
      </c>
      <c r="Q410" s="6" t="s">
        <v>8308</v>
      </c>
      <c r="R410" t="s">
        <v>8313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8" x14ac:dyDescent="0.2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>ROUND(E411/D411*100,0)</f>
        <v>137</v>
      </c>
      <c r="P411">
        <f>IFERROR(ROUND(E411/L411,2),0)</f>
        <v>45.6</v>
      </c>
      <c r="Q411" s="6" t="s">
        <v>8308</v>
      </c>
      <c r="R411" t="s">
        <v>8313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8" x14ac:dyDescent="0.2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>ROUND(E412/D412*100,0)</f>
        <v>128</v>
      </c>
      <c r="P412">
        <f>IFERROR(ROUND(E412/L412,2),0)</f>
        <v>183.29</v>
      </c>
      <c r="Q412" s="6" t="s">
        <v>8308</v>
      </c>
      <c r="R412" t="s">
        <v>8313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8" x14ac:dyDescent="0.2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>ROUND(E413/D413*100,0)</f>
        <v>101</v>
      </c>
      <c r="P413">
        <f>IFERROR(ROUND(E413/L413,2),0)</f>
        <v>125.79</v>
      </c>
      <c r="Q413" s="6" t="s">
        <v>8308</v>
      </c>
      <c r="R413" t="s">
        <v>8313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48" x14ac:dyDescent="0.2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>ROUND(E414/D414*100,0)</f>
        <v>127</v>
      </c>
      <c r="P414">
        <f>IFERROR(ROUND(E414/L414,2),0)</f>
        <v>57.65</v>
      </c>
      <c r="Q414" s="6" t="s">
        <v>8308</v>
      </c>
      <c r="R414" t="s">
        <v>8313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8" x14ac:dyDescent="0.2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>ROUND(E415/D415*100,0)</f>
        <v>105</v>
      </c>
      <c r="P415">
        <f>IFERROR(ROUND(E415/L415,2),0)</f>
        <v>78.66</v>
      </c>
      <c r="Q415" s="6" t="s">
        <v>8308</v>
      </c>
      <c r="R415" t="s">
        <v>8313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8" x14ac:dyDescent="0.2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>ROUND(E416/D416*100,0)</f>
        <v>103</v>
      </c>
      <c r="P416">
        <f>IFERROR(ROUND(E416/L416,2),0)</f>
        <v>91.48</v>
      </c>
      <c r="Q416" s="6" t="s">
        <v>8308</v>
      </c>
      <c r="R416" t="s">
        <v>8313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64" x14ac:dyDescent="0.2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>ROUND(E417/D417*100,0)</f>
        <v>102</v>
      </c>
      <c r="P417">
        <f>IFERROR(ROUND(E417/L417,2),0)</f>
        <v>68.099999999999994</v>
      </c>
      <c r="Q417" s="6" t="s">
        <v>8308</v>
      </c>
      <c r="R417" t="s">
        <v>8313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32" x14ac:dyDescent="0.2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>ROUND(E418/D418*100,0)</f>
        <v>120</v>
      </c>
      <c r="P418">
        <f>IFERROR(ROUND(E418/L418,2),0)</f>
        <v>48.09</v>
      </c>
      <c r="Q418" s="6" t="s">
        <v>8308</v>
      </c>
      <c r="R418" t="s">
        <v>8313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8" x14ac:dyDescent="0.2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>ROUND(E419/D419*100,0)</f>
        <v>100</v>
      </c>
      <c r="P419">
        <f>IFERROR(ROUND(E419/L419,2),0)</f>
        <v>202.42</v>
      </c>
      <c r="Q419" s="6" t="s">
        <v>8308</v>
      </c>
      <c r="R419" t="s">
        <v>8313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8" x14ac:dyDescent="0.2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>ROUND(E420/D420*100,0)</f>
        <v>101</v>
      </c>
      <c r="P420">
        <f>IFERROR(ROUND(E420/L420,2),0)</f>
        <v>216.75</v>
      </c>
      <c r="Q420" s="6" t="s">
        <v>8308</v>
      </c>
      <c r="R420" t="s">
        <v>8313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48" x14ac:dyDescent="0.2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>ROUND(E421/D421*100,0)</f>
        <v>100</v>
      </c>
      <c r="P421">
        <f>IFERROR(ROUND(E421/L421,2),0)</f>
        <v>110.07</v>
      </c>
      <c r="Q421" s="6" t="s">
        <v>8308</v>
      </c>
      <c r="R421" t="s">
        <v>8313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8" x14ac:dyDescent="0.2">
      <c r="A422">
        <v>680</v>
      </c>
      <c r="B422" s="4" t="s">
        <v>681</v>
      </c>
      <c r="C422" s="1" t="s">
        <v>4790</v>
      </c>
      <c r="D422" s="2">
        <v>75000</v>
      </c>
      <c r="E422" s="3">
        <v>19434</v>
      </c>
      <c r="F422" t="s">
        <v>8220</v>
      </c>
      <c r="G422" t="s">
        <v>8223</v>
      </c>
      <c r="H422" t="s">
        <v>8245</v>
      </c>
      <c r="I422">
        <v>1410955331</v>
      </c>
      <c r="J422">
        <v>1407931331</v>
      </c>
      <c r="K422" t="b">
        <v>0</v>
      </c>
      <c r="L422">
        <v>129</v>
      </c>
      <c r="M422" t="b">
        <v>0</v>
      </c>
      <c r="N422" t="s">
        <v>8271</v>
      </c>
      <c r="O422" s="5">
        <f>ROUND(E422/D422*100,0)</f>
        <v>26</v>
      </c>
      <c r="P422">
        <f>IFERROR(ROUND(E422/L422,2),0)</f>
        <v>150.65</v>
      </c>
      <c r="Q422" s="6" t="s">
        <v>8317</v>
      </c>
      <c r="R422" t="s">
        <v>8319</v>
      </c>
      <c r="S422" s="9">
        <f>(((J422/60)/60)/24)+DATE(1970,1,1)</f>
        <v>41864.501516203702</v>
      </c>
      <c r="T422" s="9">
        <f>(((I422/60)/60)/24)+DATE(1970,1,1)</f>
        <v>41899.501516203702</v>
      </c>
    </row>
    <row r="423" spans="1:20" ht="48" x14ac:dyDescent="0.2">
      <c r="A423">
        <v>681</v>
      </c>
      <c r="B423" s="4" t="s">
        <v>682</v>
      </c>
      <c r="C423" s="1" t="s">
        <v>4791</v>
      </c>
      <c r="D423" s="2">
        <v>2500</v>
      </c>
      <c r="E423" s="3">
        <v>1</v>
      </c>
      <c r="F423" t="s">
        <v>8220</v>
      </c>
      <c r="G423" t="s">
        <v>8223</v>
      </c>
      <c r="H423" t="s">
        <v>8245</v>
      </c>
      <c r="I423">
        <v>1477509604</v>
      </c>
      <c r="J423">
        <v>1474917604</v>
      </c>
      <c r="K423" t="b">
        <v>0</v>
      </c>
      <c r="L423">
        <v>1</v>
      </c>
      <c r="M423" t="b">
        <v>0</v>
      </c>
      <c r="N423" t="s">
        <v>8271</v>
      </c>
      <c r="O423" s="5">
        <f>ROUND(E423/D423*100,0)</f>
        <v>0</v>
      </c>
      <c r="P423">
        <f>IFERROR(ROUND(E423/L423,2),0)</f>
        <v>1</v>
      </c>
      <c r="Q423" s="6" t="s">
        <v>8317</v>
      </c>
      <c r="R423" t="s">
        <v>8319</v>
      </c>
      <c r="S423" s="9">
        <f>(((J423/60)/60)/24)+DATE(1970,1,1)</f>
        <v>42639.805601851855</v>
      </c>
      <c r="T423" s="9">
        <f>(((I423/60)/60)/24)+DATE(1970,1,1)</f>
        <v>42669.805601851855</v>
      </c>
    </row>
    <row r="424" spans="1:20" ht="48" x14ac:dyDescent="0.2">
      <c r="A424">
        <v>682</v>
      </c>
      <c r="B424" s="4" t="s">
        <v>683</v>
      </c>
      <c r="C424" s="1" t="s">
        <v>4792</v>
      </c>
      <c r="D424" s="2">
        <v>50000</v>
      </c>
      <c r="E424" s="3">
        <v>53</v>
      </c>
      <c r="F424" t="s">
        <v>8220</v>
      </c>
      <c r="G424" t="s">
        <v>8223</v>
      </c>
      <c r="H424" t="s">
        <v>8245</v>
      </c>
      <c r="I424">
        <v>1489512122</v>
      </c>
      <c r="J424">
        <v>1486923722</v>
      </c>
      <c r="K424" t="b">
        <v>0</v>
      </c>
      <c r="L424">
        <v>4</v>
      </c>
      <c r="M424" t="b">
        <v>0</v>
      </c>
      <c r="N424" t="s">
        <v>8271</v>
      </c>
      <c r="O424" s="5">
        <f>ROUND(E424/D424*100,0)</f>
        <v>0</v>
      </c>
      <c r="P424">
        <f>IFERROR(ROUND(E424/L424,2),0)</f>
        <v>13.25</v>
      </c>
      <c r="Q424" s="6" t="s">
        <v>8317</v>
      </c>
      <c r="R424" t="s">
        <v>8319</v>
      </c>
      <c r="S424" s="9">
        <f>(((J424/60)/60)/24)+DATE(1970,1,1)</f>
        <v>42778.765300925923</v>
      </c>
      <c r="T424" s="9">
        <f>(((I424/60)/60)/24)+DATE(1970,1,1)</f>
        <v>42808.723634259266</v>
      </c>
    </row>
    <row r="425" spans="1:20" ht="48" x14ac:dyDescent="0.2">
      <c r="A425">
        <v>683</v>
      </c>
      <c r="B425" s="4" t="s">
        <v>684</v>
      </c>
      <c r="C425" s="1" t="s">
        <v>4793</v>
      </c>
      <c r="D425" s="2">
        <v>35000</v>
      </c>
      <c r="E425" s="3">
        <v>298</v>
      </c>
      <c r="F425" t="s">
        <v>8220</v>
      </c>
      <c r="G425" t="s">
        <v>8223</v>
      </c>
      <c r="H425" t="s">
        <v>8245</v>
      </c>
      <c r="I425">
        <v>1477949764</v>
      </c>
      <c r="J425">
        <v>1474493764</v>
      </c>
      <c r="K425" t="b">
        <v>0</v>
      </c>
      <c r="L425">
        <v>3</v>
      </c>
      <c r="M425" t="b">
        <v>0</v>
      </c>
      <c r="N425" t="s">
        <v>8271</v>
      </c>
      <c r="O425" s="5">
        <f>ROUND(E425/D425*100,0)</f>
        <v>1</v>
      </c>
      <c r="P425">
        <f>IFERROR(ROUND(E425/L425,2),0)</f>
        <v>99.33</v>
      </c>
      <c r="Q425" s="6" t="s">
        <v>8317</v>
      </c>
      <c r="R425" t="s">
        <v>8319</v>
      </c>
      <c r="S425" s="9">
        <f>(((J425/60)/60)/24)+DATE(1970,1,1)</f>
        <v>42634.900046296301</v>
      </c>
      <c r="T425" s="9">
        <f>(((I425/60)/60)/24)+DATE(1970,1,1)</f>
        <v>42674.900046296301</v>
      </c>
    </row>
    <row r="426" spans="1:20" ht="16" x14ac:dyDescent="0.2">
      <c r="A426">
        <v>684</v>
      </c>
      <c r="B426" s="4" t="s">
        <v>685</v>
      </c>
      <c r="C426" s="1" t="s">
        <v>4794</v>
      </c>
      <c r="D426" s="2">
        <v>320000</v>
      </c>
      <c r="E426" s="3">
        <v>23948</v>
      </c>
      <c r="F426" t="s">
        <v>8220</v>
      </c>
      <c r="G426" t="s">
        <v>8223</v>
      </c>
      <c r="H426" t="s">
        <v>8245</v>
      </c>
      <c r="I426">
        <v>1406257200</v>
      </c>
      <c r="J426">
        <v>1403176891</v>
      </c>
      <c r="K426" t="b">
        <v>0</v>
      </c>
      <c r="L426">
        <v>135</v>
      </c>
      <c r="M426" t="b">
        <v>0</v>
      </c>
      <c r="N426" t="s">
        <v>8271</v>
      </c>
      <c r="O426" s="5">
        <f>ROUND(E426/D426*100,0)</f>
        <v>7</v>
      </c>
      <c r="P426">
        <f>IFERROR(ROUND(E426/L426,2),0)</f>
        <v>177.39</v>
      </c>
      <c r="Q426" s="6" t="s">
        <v>8317</v>
      </c>
      <c r="R426" t="s">
        <v>8319</v>
      </c>
      <c r="S426" s="9">
        <f>(((J426/60)/60)/24)+DATE(1970,1,1)</f>
        <v>41809.473275462966</v>
      </c>
      <c r="T426" s="9">
        <f>(((I426/60)/60)/24)+DATE(1970,1,1)</f>
        <v>41845.125</v>
      </c>
    </row>
    <row r="427" spans="1:20" ht="48" x14ac:dyDescent="0.2">
      <c r="A427">
        <v>685</v>
      </c>
      <c r="B427" s="4" t="s">
        <v>686</v>
      </c>
      <c r="C427" s="1" t="s">
        <v>4795</v>
      </c>
      <c r="D427" s="2">
        <v>2000</v>
      </c>
      <c r="E427" s="3">
        <v>553</v>
      </c>
      <c r="F427" t="s">
        <v>8220</v>
      </c>
      <c r="G427" t="s">
        <v>8223</v>
      </c>
      <c r="H427" t="s">
        <v>8245</v>
      </c>
      <c r="I427">
        <v>1421095672</v>
      </c>
      <c r="J427">
        <v>1417207672</v>
      </c>
      <c r="K427" t="b">
        <v>0</v>
      </c>
      <c r="L427">
        <v>10</v>
      </c>
      <c r="M427" t="b">
        <v>0</v>
      </c>
      <c r="N427" t="s">
        <v>8271</v>
      </c>
      <c r="O427" s="5">
        <f>ROUND(E427/D427*100,0)</f>
        <v>28</v>
      </c>
      <c r="P427">
        <f>IFERROR(ROUND(E427/L427,2),0)</f>
        <v>55.3</v>
      </c>
      <c r="Q427" s="6" t="s">
        <v>8317</v>
      </c>
      <c r="R427" t="s">
        <v>8319</v>
      </c>
      <c r="S427" s="9">
        <f>(((J427/60)/60)/24)+DATE(1970,1,1)</f>
        <v>41971.866574074069</v>
      </c>
      <c r="T427" s="9">
        <f>(((I427/60)/60)/24)+DATE(1970,1,1)</f>
        <v>42016.866574074069</v>
      </c>
    </row>
    <row r="428" spans="1:20" ht="64" x14ac:dyDescent="0.2">
      <c r="A428">
        <v>686</v>
      </c>
      <c r="B428" s="4" t="s">
        <v>687</v>
      </c>
      <c r="C428" s="1" t="s">
        <v>4796</v>
      </c>
      <c r="D428" s="2">
        <v>500000</v>
      </c>
      <c r="E428" s="3">
        <v>0</v>
      </c>
      <c r="F428" t="s">
        <v>8220</v>
      </c>
      <c r="G428" t="s">
        <v>8236</v>
      </c>
      <c r="H428" t="s">
        <v>8248</v>
      </c>
      <c r="I428">
        <v>1438618170</v>
      </c>
      <c r="J428">
        <v>1436026170</v>
      </c>
      <c r="K428" t="b">
        <v>0</v>
      </c>
      <c r="L428">
        <v>0</v>
      </c>
      <c r="M428" t="b">
        <v>0</v>
      </c>
      <c r="N428" t="s">
        <v>8271</v>
      </c>
      <c r="O428" s="5">
        <f>ROUND(E428/D428*100,0)</f>
        <v>0</v>
      </c>
      <c r="P428">
        <f>IFERROR(ROUND(E428/L428,2),0)</f>
        <v>0</v>
      </c>
      <c r="Q428" s="6" t="s">
        <v>8317</v>
      </c>
      <c r="R428" t="s">
        <v>8319</v>
      </c>
      <c r="S428" s="9">
        <f>(((J428/60)/60)/24)+DATE(1970,1,1)</f>
        <v>42189.673263888893</v>
      </c>
      <c r="T428" s="9">
        <f>(((I428/60)/60)/24)+DATE(1970,1,1)</f>
        <v>42219.673263888893</v>
      </c>
    </row>
    <row r="429" spans="1:20" ht="48" x14ac:dyDescent="0.2">
      <c r="A429">
        <v>687</v>
      </c>
      <c r="B429" s="4" t="s">
        <v>688</v>
      </c>
      <c r="C429" s="1" t="s">
        <v>4797</v>
      </c>
      <c r="D429" s="2">
        <v>100000</v>
      </c>
      <c r="E429" s="3">
        <v>3550</v>
      </c>
      <c r="F429" t="s">
        <v>8220</v>
      </c>
      <c r="G429" t="s">
        <v>8237</v>
      </c>
      <c r="H429" t="s">
        <v>8255</v>
      </c>
      <c r="I429">
        <v>1486317653</v>
      </c>
      <c r="J429">
        <v>1481133653</v>
      </c>
      <c r="K429" t="b">
        <v>0</v>
      </c>
      <c r="L429">
        <v>6</v>
      </c>
      <c r="M429" t="b">
        <v>0</v>
      </c>
      <c r="N429" t="s">
        <v>8271</v>
      </c>
      <c r="O429" s="5">
        <f>ROUND(E429/D429*100,0)</f>
        <v>4</v>
      </c>
      <c r="P429">
        <f>IFERROR(ROUND(E429/L429,2),0)</f>
        <v>591.66999999999996</v>
      </c>
      <c r="Q429" s="6" t="s">
        <v>8317</v>
      </c>
      <c r="R429" t="s">
        <v>8319</v>
      </c>
      <c r="S429" s="9">
        <f>(((J429/60)/60)/24)+DATE(1970,1,1)</f>
        <v>42711.750613425931</v>
      </c>
      <c r="T429" s="9">
        <f>(((I429/60)/60)/24)+DATE(1970,1,1)</f>
        <v>42771.750613425931</v>
      </c>
    </row>
    <row r="430" spans="1:20" ht="48" x14ac:dyDescent="0.2">
      <c r="A430">
        <v>688</v>
      </c>
      <c r="B430" s="4" t="s">
        <v>689</v>
      </c>
      <c r="C430" s="1" t="s">
        <v>4798</v>
      </c>
      <c r="D430" s="2">
        <v>20000</v>
      </c>
      <c r="E430" s="3">
        <v>14598</v>
      </c>
      <c r="F430" t="s">
        <v>8220</v>
      </c>
      <c r="G430" t="s">
        <v>8223</v>
      </c>
      <c r="H430" t="s">
        <v>8245</v>
      </c>
      <c r="I430">
        <v>1444876253</v>
      </c>
      <c r="J430">
        <v>1442284253</v>
      </c>
      <c r="K430" t="b">
        <v>0</v>
      </c>
      <c r="L430">
        <v>36</v>
      </c>
      <c r="M430" t="b">
        <v>0</v>
      </c>
      <c r="N430" t="s">
        <v>8271</v>
      </c>
      <c r="O430" s="5">
        <f>ROUND(E430/D430*100,0)</f>
        <v>73</v>
      </c>
      <c r="P430">
        <f>IFERROR(ROUND(E430/L430,2),0)</f>
        <v>405.5</v>
      </c>
      <c r="Q430" s="6" t="s">
        <v>8317</v>
      </c>
      <c r="R430" t="s">
        <v>8319</v>
      </c>
      <c r="S430" s="9">
        <f>(((J430/60)/60)/24)+DATE(1970,1,1)</f>
        <v>42262.104780092588</v>
      </c>
      <c r="T430" s="9">
        <f>(((I430/60)/60)/24)+DATE(1970,1,1)</f>
        <v>42292.104780092588</v>
      </c>
    </row>
    <row r="431" spans="1:20" ht="48" x14ac:dyDescent="0.2">
      <c r="A431">
        <v>689</v>
      </c>
      <c r="B431" s="4" t="s">
        <v>690</v>
      </c>
      <c r="C431" s="1" t="s">
        <v>4799</v>
      </c>
      <c r="D431" s="2">
        <v>200000</v>
      </c>
      <c r="E431" s="3">
        <v>115297.5</v>
      </c>
      <c r="F431" t="s">
        <v>8220</v>
      </c>
      <c r="G431" t="s">
        <v>8223</v>
      </c>
      <c r="H431" t="s">
        <v>8245</v>
      </c>
      <c r="I431">
        <v>1481173140</v>
      </c>
      <c r="J431">
        <v>1478016097</v>
      </c>
      <c r="K431" t="b">
        <v>0</v>
      </c>
      <c r="L431">
        <v>336</v>
      </c>
      <c r="M431" t="b">
        <v>0</v>
      </c>
      <c r="N431" t="s">
        <v>8271</v>
      </c>
      <c r="O431" s="5">
        <f>ROUND(E431/D431*100,0)</f>
        <v>58</v>
      </c>
      <c r="P431">
        <f>IFERROR(ROUND(E431/L431,2),0)</f>
        <v>343.15</v>
      </c>
      <c r="Q431" s="6" t="s">
        <v>8317</v>
      </c>
      <c r="R431" t="s">
        <v>8319</v>
      </c>
      <c r="S431" s="9">
        <f>(((J431/60)/60)/24)+DATE(1970,1,1)</f>
        <v>42675.66778935185</v>
      </c>
      <c r="T431" s="9">
        <f>(((I431/60)/60)/24)+DATE(1970,1,1)</f>
        <v>42712.207638888889</v>
      </c>
    </row>
    <row r="432" spans="1:20" ht="32" x14ac:dyDescent="0.2">
      <c r="A432">
        <v>690</v>
      </c>
      <c r="B432" s="4" t="s">
        <v>691</v>
      </c>
      <c r="C432" s="1" t="s">
        <v>4800</v>
      </c>
      <c r="D432" s="2">
        <v>20000</v>
      </c>
      <c r="E432" s="3">
        <v>2468</v>
      </c>
      <c r="F432" t="s">
        <v>8220</v>
      </c>
      <c r="G432" t="s">
        <v>8223</v>
      </c>
      <c r="H432" t="s">
        <v>8245</v>
      </c>
      <c r="I432">
        <v>1473400800</v>
      </c>
      <c r="J432">
        <v>1469718841</v>
      </c>
      <c r="K432" t="b">
        <v>0</v>
      </c>
      <c r="L432">
        <v>34</v>
      </c>
      <c r="M432" t="b">
        <v>0</v>
      </c>
      <c r="N432" t="s">
        <v>8271</v>
      </c>
      <c r="O432" s="5">
        <f>ROUND(E432/D432*100,0)</f>
        <v>12</v>
      </c>
      <c r="P432">
        <f>IFERROR(ROUND(E432/L432,2),0)</f>
        <v>72.59</v>
      </c>
      <c r="Q432" s="6" t="s">
        <v>8317</v>
      </c>
      <c r="R432" t="s">
        <v>8319</v>
      </c>
      <c r="S432" s="9">
        <f>(((J432/60)/60)/24)+DATE(1970,1,1)</f>
        <v>42579.634733796294</v>
      </c>
      <c r="T432" s="9">
        <f>(((I432/60)/60)/24)+DATE(1970,1,1)</f>
        <v>42622.25</v>
      </c>
    </row>
    <row r="433" spans="1:20" ht="48" x14ac:dyDescent="0.2">
      <c r="A433">
        <v>691</v>
      </c>
      <c r="B433" s="4" t="s">
        <v>692</v>
      </c>
      <c r="C433" s="1" t="s">
        <v>4801</v>
      </c>
      <c r="D433" s="2">
        <v>50000</v>
      </c>
      <c r="E433" s="3">
        <v>260</v>
      </c>
      <c r="F433" t="s">
        <v>8220</v>
      </c>
      <c r="G433" t="s">
        <v>8223</v>
      </c>
      <c r="H433" t="s">
        <v>8245</v>
      </c>
      <c r="I433">
        <v>1435711246</v>
      </c>
      <c r="J433">
        <v>1433292046</v>
      </c>
      <c r="K433" t="b">
        <v>0</v>
      </c>
      <c r="L433">
        <v>10</v>
      </c>
      <c r="M433" t="b">
        <v>0</v>
      </c>
      <c r="N433" t="s">
        <v>8271</v>
      </c>
      <c r="O433" s="5">
        <f>ROUND(E433/D433*100,0)</f>
        <v>1</v>
      </c>
      <c r="P433">
        <f>IFERROR(ROUND(E433/L433,2),0)</f>
        <v>26</v>
      </c>
      <c r="Q433" s="6" t="s">
        <v>8317</v>
      </c>
      <c r="R433" t="s">
        <v>8319</v>
      </c>
      <c r="S433" s="9">
        <f>(((J433/60)/60)/24)+DATE(1970,1,1)</f>
        <v>42158.028310185182</v>
      </c>
      <c r="T433" s="9">
        <f>(((I433/60)/60)/24)+DATE(1970,1,1)</f>
        <v>42186.028310185182</v>
      </c>
    </row>
    <row r="434" spans="1:20" ht="48" x14ac:dyDescent="0.2">
      <c r="A434">
        <v>692</v>
      </c>
      <c r="B434" s="4" t="s">
        <v>693</v>
      </c>
      <c r="C434" s="1" t="s">
        <v>4802</v>
      </c>
      <c r="D434" s="2">
        <v>20000</v>
      </c>
      <c r="E434" s="3">
        <v>1306</v>
      </c>
      <c r="F434" t="s">
        <v>8220</v>
      </c>
      <c r="G434" t="s">
        <v>8224</v>
      </c>
      <c r="H434" t="s">
        <v>8246</v>
      </c>
      <c r="I434">
        <v>1482397263</v>
      </c>
      <c r="J434">
        <v>1479805263</v>
      </c>
      <c r="K434" t="b">
        <v>0</v>
      </c>
      <c r="L434">
        <v>201</v>
      </c>
      <c r="M434" t="b">
        <v>0</v>
      </c>
      <c r="N434" t="s">
        <v>8271</v>
      </c>
      <c r="O434" s="5">
        <f>ROUND(E434/D434*100,0)</f>
        <v>7</v>
      </c>
      <c r="P434">
        <f>IFERROR(ROUND(E434/L434,2),0)</f>
        <v>6.5</v>
      </c>
      <c r="Q434" s="6" t="s">
        <v>8317</v>
      </c>
      <c r="R434" t="s">
        <v>8319</v>
      </c>
      <c r="S434" s="9">
        <f>(((J434/60)/60)/24)+DATE(1970,1,1)</f>
        <v>42696.37572916667</v>
      </c>
      <c r="T434" s="9">
        <f>(((I434/60)/60)/24)+DATE(1970,1,1)</f>
        <v>42726.37572916667</v>
      </c>
    </row>
    <row r="435" spans="1:20" ht="32" x14ac:dyDescent="0.2">
      <c r="A435">
        <v>693</v>
      </c>
      <c r="B435" s="4" t="s">
        <v>694</v>
      </c>
      <c r="C435" s="1" t="s">
        <v>4803</v>
      </c>
      <c r="D435" s="2">
        <v>100000</v>
      </c>
      <c r="E435" s="3">
        <v>35338</v>
      </c>
      <c r="F435" t="s">
        <v>8220</v>
      </c>
      <c r="G435" t="s">
        <v>8223</v>
      </c>
      <c r="H435" t="s">
        <v>8245</v>
      </c>
      <c r="I435">
        <v>1430421827</v>
      </c>
      <c r="J435">
        <v>1427829827</v>
      </c>
      <c r="K435" t="b">
        <v>0</v>
      </c>
      <c r="L435">
        <v>296</v>
      </c>
      <c r="M435" t="b">
        <v>0</v>
      </c>
      <c r="N435" t="s">
        <v>8271</v>
      </c>
      <c r="O435" s="5">
        <f>ROUND(E435/D435*100,0)</f>
        <v>35</v>
      </c>
      <c r="P435">
        <f>IFERROR(ROUND(E435/L435,2),0)</f>
        <v>119.39</v>
      </c>
      <c r="Q435" s="6" t="s">
        <v>8317</v>
      </c>
      <c r="R435" t="s">
        <v>8319</v>
      </c>
      <c r="S435" s="9">
        <f>(((J435/60)/60)/24)+DATE(1970,1,1)</f>
        <v>42094.808182870373</v>
      </c>
      <c r="T435" s="9">
        <f>(((I435/60)/60)/24)+DATE(1970,1,1)</f>
        <v>42124.808182870373</v>
      </c>
    </row>
    <row r="436" spans="1:20" ht="48" x14ac:dyDescent="0.2">
      <c r="A436">
        <v>694</v>
      </c>
      <c r="B436" s="4" t="s">
        <v>695</v>
      </c>
      <c r="C436" s="1" t="s">
        <v>4804</v>
      </c>
      <c r="D436" s="2">
        <v>150000</v>
      </c>
      <c r="E436" s="3">
        <v>590</v>
      </c>
      <c r="F436" t="s">
        <v>8220</v>
      </c>
      <c r="G436" t="s">
        <v>8223</v>
      </c>
      <c r="H436" t="s">
        <v>8245</v>
      </c>
      <c r="I436">
        <v>1485964559</v>
      </c>
      <c r="J436">
        <v>1483372559</v>
      </c>
      <c r="K436" t="b">
        <v>0</v>
      </c>
      <c r="L436">
        <v>7</v>
      </c>
      <c r="M436" t="b">
        <v>0</v>
      </c>
      <c r="N436" t="s">
        <v>8271</v>
      </c>
      <c r="O436" s="5">
        <f>ROUND(E436/D436*100,0)</f>
        <v>0</v>
      </c>
      <c r="P436">
        <f>IFERROR(ROUND(E436/L436,2),0)</f>
        <v>84.29</v>
      </c>
      <c r="Q436" s="6" t="s">
        <v>8317</v>
      </c>
      <c r="R436" t="s">
        <v>8319</v>
      </c>
      <c r="S436" s="9">
        <f>(((J436/60)/60)/24)+DATE(1970,1,1)</f>
        <v>42737.663877314815</v>
      </c>
      <c r="T436" s="9">
        <f>(((I436/60)/60)/24)+DATE(1970,1,1)</f>
        <v>42767.663877314815</v>
      </c>
    </row>
    <row r="437" spans="1:20" ht="48" x14ac:dyDescent="0.2">
      <c r="A437">
        <v>695</v>
      </c>
      <c r="B437" s="4" t="s">
        <v>696</v>
      </c>
      <c r="C437" s="1" t="s">
        <v>4805</v>
      </c>
      <c r="D437" s="2">
        <v>60000</v>
      </c>
      <c r="E437" s="3">
        <v>636</v>
      </c>
      <c r="F437" t="s">
        <v>8220</v>
      </c>
      <c r="G437" t="s">
        <v>8223</v>
      </c>
      <c r="H437" t="s">
        <v>8245</v>
      </c>
      <c r="I437">
        <v>1414758620</v>
      </c>
      <c r="J437">
        <v>1412166620</v>
      </c>
      <c r="K437" t="b">
        <v>0</v>
      </c>
      <c r="L437">
        <v>7</v>
      </c>
      <c r="M437" t="b">
        <v>0</v>
      </c>
      <c r="N437" t="s">
        <v>8271</v>
      </c>
      <c r="O437" s="5">
        <f>ROUND(E437/D437*100,0)</f>
        <v>1</v>
      </c>
      <c r="P437">
        <f>IFERROR(ROUND(E437/L437,2),0)</f>
        <v>90.86</v>
      </c>
      <c r="Q437" s="6" t="s">
        <v>8317</v>
      </c>
      <c r="R437" t="s">
        <v>8319</v>
      </c>
      <c r="S437" s="9">
        <f>(((J437/60)/60)/24)+DATE(1970,1,1)</f>
        <v>41913.521064814813</v>
      </c>
      <c r="T437" s="9">
        <f>(((I437/60)/60)/24)+DATE(1970,1,1)</f>
        <v>41943.521064814813</v>
      </c>
    </row>
    <row r="438" spans="1:20" ht="32" x14ac:dyDescent="0.2">
      <c r="A438">
        <v>696</v>
      </c>
      <c r="B438" s="4" t="s">
        <v>697</v>
      </c>
      <c r="C438" s="1" t="s">
        <v>4806</v>
      </c>
      <c r="D438" s="2">
        <v>175000</v>
      </c>
      <c r="E438" s="3">
        <v>1</v>
      </c>
      <c r="F438" t="s">
        <v>8220</v>
      </c>
      <c r="G438" t="s">
        <v>8232</v>
      </c>
      <c r="H438" t="s">
        <v>8248</v>
      </c>
      <c r="I438">
        <v>1406326502</v>
      </c>
      <c r="J438">
        <v>1403734502</v>
      </c>
      <c r="K438" t="b">
        <v>0</v>
      </c>
      <c r="L438">
        <v>1</v>
      </c>
      <c r="M438" t="b">
        <v>0</v>
      </c>
      <c r="N438" t="s">
        <v>8271</v>
      </c>
      <c r="O438" s="5">
        <f>ROUND(E438/D438*100,0)</f>
        <v>0</v>
      </c>
      <c r="P438">
        <f>IFERROR(ROUND(E438/L438,2),0)</f>
        <v>1</v>
      </c>
      <c r="Q438" s="6" t="s">
        <v>8317</v>
      </c>
      <c r="R438" t="s">
        <v>8319</v>
      </c>
      <c r="S438" s="9">
        <f>(((J438/60)/60)/24)+DATE(1970,1,1)</f>
        <v>41815.927106481482</v>
      </c>
      <c r="T438" s="9">
        <f>(((I438/60)/60)/24)+DATE(1970,1,1)</f>
        <v>41845.927106481482</v>
      </c>
    </row>
    <row r="439" spans="1:20" ht="48" x14ac:dyDescent="0.2">
      <c r="A439">
        <v>697</v>
      </c>
      <c r="B439" s="4" t="s">
        <v>698</v>
      </c>
      <c r="C439" s="1" t="s">
        <v>4807</v>
      </c>
      <c r="D439" s="2">
        <v>5000</v>
      </c>
      <c r="E439" s="3">
        <v>2319</v>
      </c>
      <c r="F439" t="s">
        <v>8220</v>
      </c>
      <c r="G439" t="s">
        <v>8235</v>
      </c>
      <c r="H439" t="s">
        <v>8248</v>
      </c>
      <c r="I439">
        <v>1454502789</v>
      </c>
      <c r="J439">
        <v>1453206789</v>
      </c>
      <c r="K439" t="b">
        <v>0</v>
      </c>
      <c r="L439">
        <v>114</v>
      </c>
      <c r="M439" t="b">
        <v>0</v>
      </c>
      <c r="N439" t="s">
        <v>8271</v>
      </c>
      <c r="O439" s="5">
        <f>ROUND(E439/D439*100,0)</f>
        <v>46</v>
      </c>
      <c r="P439">
        <f>IFERROR(ROUND(E439/L439,2),0)</f>
        <v>20.34</v>
      </c>
      <c r="Q439" s="6" t="s">
        <v>8317</v>
      </c>
      <c r="R439" t="s">
        <v>8319</v>
      </c>
      <c r="S439" s="9">
        <f>(((J439/60)/60)/24)+DATE(1970,1,1)</f>
        <v>42388.523020833338</v>
      </c>
      <c r="T439" s="9">
        <f>(((I439/60)/60)/24)+DATE(1970,1,1)</f>
        <v>42403.523020833338</v>
      </c>
    </row>
    <row r="440" spans="1:20" ht="48" x14ac:dyDescent="0.2">
      <c r="A440">
        <v>698</v>
      </c>
      <c r="B440" s="4" t="s">
        <v>699</v>
      </c>
      <c r="C440" s="1" t="s">
        <v>4808</v>
      </c>
      <c r="D440" s="2">
        <v>100000</v>
      </c>
      <c r="E440" s="3">
        <v>15390</v>
      </c>
      <c r="F440" t="s">
        <v>8220</v>
      </c>
      <c r="G440" t="s">
        <v>8223</v>
      </c>
      <c r="H440" t="s">
        <v>8245</v>
      </c>
      <c r="I440">
        <v>1411005600</v>
      </c>
      <c r="J440">
        <v>1408141245</v>
      </c>
      <c r="K440" t="b">
        <v>0</v>
      </c>
      <c r="L440">
        <v>29</v>
      </c>
      <c r="M440" t="b">
        <v>0</v>
      </c>
      <c r="N440" t="s">
        <v>8271</v>
      </c>
      <c r="O440" s="5">
        <f>ROUND(E440/D440*100,0)</f>
        <v>15</v>
      </c>
      <c r="P440">
        <f>IFERROR(ROUND(E440/L440,2),0)</f>
        <v>530.69000000000005</v>
      </c>
      <c r="Q440" s="6" t="s">
        <v>8317</v>
      </c>
      <c r="R440" t="s">
        <v>8319</v>
      </c>
      <c r="S440" s="9">
        <f>(((J440/60)/60)/24)+DATE(1970,1,1)</f>
        <v>41866.931076388886</v>
      </c>
      <c r="T440" s="9">
        <f>(((I440/60)/60)/24)+DATE(1970,1,1)</f>
        <v>41900.083333333336</v>
      </c>
    </row>
    <row r="441" spans="1:20" ht="48" x14ac:dyDescent="0.2">
      <c r="A441">
        <v>699</v>
      </c>
      <c r="B441" s="4" t="s">
        <v>700</v>
      </c>
      <c r="C441" s="1" t="s">
        <v>4809</v>
      </c>
      <c r="D441" s="2">
        <v>130000</v>
      </c>
      <c r="E441" s="3">
        <v>107148.74</v>
      </c>
      <c r="F441" t="s">
        <v>8220</v>
      </c>
      <c r="G441" t="s">
        <v>8223</v>
      </c>
      <c r="H441" t="s">
        <v>8245</v>
      </c>
      <c r="I441">
        <v>1385136000</v>
      </c>
      <c r="J441">
        <v>1381923548</v>
      </c>
      <c r="K441" t="b">
        <v>0</v>
      </c>
      <c r="L441">
        <v>890</v>
      </c>
      <c r="M441" t="b">
        <v>0</v>
      </c>
      <c r="N441" t="s">
        <v>8271</v>
      </c>
      <c r="O441" s="5">
        <f>ROUND(E441/D441*100,0)</f>
        <v>82</v>
      </c>
      <c r="P441">
        <f>IFERROR(ROUND(E441/L441,2),0)</f>
        <v>120.39</v>
      </c>
      <c r="Q441" s="6" t="s">
        <v>8317</v>
      </c>
      <c r="R441" t="s">
        <v>8319</v>
      </c>
      <c r="S441" s="9">
        <f>(((J441/60)/60)/24)+DATE(1970,1,1)</f>
        <v>41563.485509259262</v>
      </c>
      <c r="T441" s="9">
        <f>(((I441/60)/60)/24)+DATE(1970,1,1)</f>
        <v>41600.666666666664</v>
      </c>
    </row>
    <row r="442" spans="1:20" ht="48" x14ac:dyDescent="0.2">
      <c r="A442">
        <v>700</v>
      </c>
      <c r="B442" s="4" t="s">
        <v>701</v>
      </c>
      <c r="C442" s="1" t="s">
        <v>4810</v>
      </c>
      <c r="D442" s="2">
        <v>15000</v>
      </c>
      <c r="E442" s="3">
        <v>403</v>
      </c>
      <c r="F442" t="s">
        <v>8220</v>
      </c>
      <c r="G442" t="s">
        <v>8226</v>
      </c>
      <c r="H442" t="s">
        <v>8248</v>
      </c>
      <c r="I442">
        <v>1484065881</v>
      </c>
      <c r="J442">
        <v>1481473881</v>
      </c>
      <c r="K442" t="b">
        <v>0</v>
      </c>
      <c r="L442">
        <v>31</v>
      </c>
      <c r="M442" t="b">
        <v>0</v>
      </c>
      <c r="N442" t="s">
        <v>8271</v>
      </c>
      <c r="O442" s="5">
        <f>ROUND(E442/D442*100,0)</f>
        <v>3</v>
      </c>
      <c r="P442">
        <f>IFERROR(ROUND(E442/L442,2),0)</f>
        <v>13</v>
      </c>
      <c r="Q442" s="6" t="s">
        <v>8317</v>
      </c>
      <c r="R442" t="s">
        <v>8319</v>
      </c>
      <c r="S442" s="9">
        <f>(((J442/60)/60)/24)+DATE(1970,1,1)</f>
        <v>42715.688437500001</v>
      </c>
      <c r="T442" s="9">
        <f>(((I442/60)/60)/24)+DATE(1970,1,1)</f>
        <v>42745.688437500001</v>
      </c>
    </row>
    <row r="443" spans="1:20" ht="48" x14ac:dyDescent="0.2">
      <c r="A443">
        <v>701</v>
      </c>
      <c r="B443" s="4" t="s">
        <v>702</v>
      </c>
      <c r="C443" s="1" t="s">
        <v>4811</v>
      </c>
      <c r="D443" s="2">
        <v>23000</v>
      </c>
      <c r="E443" s="3">
        <v>6118</v>
      </c>
      <c r="F443" t="s">
        <v>8220</v>
      </c>
      <c r="G443" t="s">
        <v>8224</v>
      </c>
      <c r="H443" t="s">
        <v>8246</v>
      </c>
      <c r="I443">
        <v>1406130880</v>
      </c>
      <c r="J443">
        <v>1403538880</v>
      </c>
      <c r="K443" t="b">
        <v>0</v>
      </c>
      <c r="L443">
        <v>21</v>
      </c>
      <c r="M443" t="b">
        <v>0</v>
      </c>
      <c r="N443" t="s">
        <v>8271</v>
      </c>
      <c r="O443" s="5">
        <f>ROUND(E443/D443*100,0)</f>
        <v>27</v>
      </c>
      <c r="P443">
        <f>IFERROR(ROUND(E443/L443,2),0)</f>
        <v>291.33</v>
      </c>
      <c r="Q443" s="6" t="s">
        <v>8317</v>
      </c>
      <c r="R443" t="s">
        <v>8319</v>
      </c>
      <c r="S443" s="9">
        <f>(((J443/60)/60)/24)+DATE(1970,1,1)</f>
        <v>41813.662962962961</v>
      </c>
      <c r="T443" s="9">
        <f>(((I443/60)/60)/24)+DATE(1970,1,1)</f>
        <v>41843.662962962961</v>
      </c>
    </row>
    <row r="444" spans="1:20" ht="48" x14ac:dyDescent="0.2">
      <c r="A444">
        <v>702</v>
      </c>
      <c r="B444" s="4" t="s">
        <v>703</v>
      </c>
      <c r="C444" s="1" t="s">
        <v>4812</v>
      </c>
      <c r="D444" s="2">
        <v>15000</v>
      </c>
      <c r="E444" s="3">
        <v>4622.01</v>
      </c>
      <c r="F444" t="s">
        <v>8220</v>
      </c>
      <c r="G444" t="s">
        <v>8223</v>
      </c>
      <c r="H444" t="s">
        <v>8245</v>
      </c>
      <c r="I444">
        <v>1480011987</v>
      </c>
      <c r="J444">
        <v>1477416387</v>
      </c>
      <c r="K444" t="b">
        <v>0</v>
      </c>
      <c r="L444">
        <v>37</v>
      </c>
      <c r="M444" t="b">
        <v>0</v>
      </c>
      <c r="N444" t="s">
        <v>8271</v>
      </c>
      <c r="O444" s="5">
        <f>ROUND(E444/D444*100,0)</f>
        <v>31</v>
      </c>
      <c r="P444">
        <f>IFERROR(ROUND(E444/L444,2),0)</f>
        <v>124.92</v>
      </c>
      <c r="Q444" s="6" t="s">
        <v>8317</v>
      </c>
      <c r="R444" t="s">
        <v>8319</v>
      </c>
      <c r="S444" s="9">
        <f>(((J444/60)/60)/24)+DATE(1970,1,1)</f>
        <v>42668.726701388892</v>
      </c>
      <c r="T444" s="9">
        <f>(((I444/60)/60)/24)+DATE(1970,1,1)</f>
        <v>42698.768368055549</v>
      </c>
    </row>
    <row r="445" spans="1:20" ht="48" x14ac:dyDescent="0.2">
      <c r="A445">
        <v>703</v>
      </c>
      <c r="B445" s="4" t="s">
        <v>704</v>
      </c>
      <c r="C445" s="1" t="s">
        <v>4813</v>
      </c>
      <c r="D445" s="2">
        <v>15000</v>
      </c>
      <c r="E445" s="3">
        <v>837</v>
      </c>
      <c r="F445" t="s">
        <v>8220</v>
      </c>
      <c r="G445" t="s">
        <v>8223</v>
      </c>
      <c r="H445" t="s">
        <v>8245</v>
      </c>
      <c r="I445">
        <v>1485905520</v>
      </c>
      <c r="J445">
        <v>1481150949</v>
      </c>
      <c r="K445" t="b">
        <v>0</v>
      </c>
      <c r="L445">
        <v>7</v>
      </c>
      <c r="M445" t="b">
        <v>0</v>
      </c>
      <c r="N445" t="s">
        <v>8271</v>
      </c>
      <c r="O445" s="5">
        <f>ROUND(E445/D445*100,0)</f>
        <v>6</v>
      </c>
      <c r="P445">
        <f>IFERROR(ROUND(E445/L445,2),0)</f>
        <v>119.57</v>
      </c>
      <c r="Q445" s="6" t="s">
        <v>8317</v>
      </c>
      <c r="R445" t="s">
        <v>8319</v>
      </c>
      <c r="S445" s="9">
        <f>(((J445/60)/60)/24)+DATE(1970,1,1)</f>
        <v>42711.950798611113</v>
      </c>
      <c r="T445" s="9">
        <f>(((I445/60)/60)/24)+DATE(1970,1,1)</f>
        <v>42766.98055555555</v>
      </c>
    </row>
    <row r="446" spans="1:20" ht="48" x14ac:dyDescent="0.2">
      <c r="A446">
        <v>704</v>
      </c>
      <c r="B446" s="4" t="s">
        <v>705</v>
      </c>
      <c r="C446" s="1" t="s">
        <v>4814</v>
      </c>
      <c r="D446" s="2">
        <v>55000</v>
      </c>
      <c r="E446" s="3">
        <v>481</v>
      </c>
      <c r="F446" t="s">
        <v>8220</v>
      </c>
      <c r="G446" t="s">
        <v>8228</v>
      </c>
      <c r="H446" t="s">
        <v>8250</v>
      </c>
      <c r="I446">
        <v>1487565468</v>
      </c>
      <c r="J446">
        <v>1482381468</v>
      </c>
      <c r="K446" t="b">
        <v>0</v>
      </c>
      <c r="L446">
        <v>4</v>
      </c>
      <c r="M446" t="b">
        <v>0</v>
      </c>
      <c r="N446" t="s">
        <v>8271</v>
      </c>
      <c r="O446" s="5">
        <f>ROUND(E446/D446*100,0)</f>
        <v>1</v>
      </c>
      <c r="P446">
        <f>IFERROR(ROUND(E446/L446,2),0)</f>
        <v>120.25</v>
      </c>
      <c r="Q446" s="6" t="s">
        <v>8317</v>
      </c>
      <c r="R446" t="s">
        <v>8319</v>
      </c>
      <c r="S446" s="9">
        <f>(((J446/60)/60)/24)+DATE(1970,1,1)</f>
        <v>42726.192916666667</v>
      </c>
      <c r="T446" s="9">
        <f>(((I446/60)/60)/24)+DATE(1970,1,1)</f>
        <v>42786.192916666667</v>
      </c>
    </row>
    <row r="447" spans="1:20" ht="32" x14ac:dyDescent="0.2">
      <c r="A447">
        <v>705</v>
      </c>
      <c r="B447" s="4" t="s">
        <v>706</v>
      </c>
      <c r="C447" s="1" t="s">
        <v>4815</v>
      </c>
      <c r="D447" s="2">
        <v>100000</v>
      </c>
      <c r="E447" s="3">
        <v>977</v>
      </c>
      <c r="F447" t="s">
        <v>8220</v>
      </c>
      <c r="G447" t="s">
        <v>8232</v>
      </c>
      <c r="H447" t="s">
        <v>8248</v>
      </c>
      <c r="I447">
        <v>1484999278</v>
      </c>
      <c r="J447">
        <v>1482407278</v>
      </c>
      <c r="K447" t="b">
        <v>0</v>
      </c>
      <c r="L447">
        <v>5</v>
      </c>
      <c r="M447" t="b">
        <v>0</v>
      </c>
      <c r="N447" t="s">
        <v>8271</v>
      </c>
      <c r="O447" s="5">
        <f>ROUND(E447/D447*100,0)</f>
        <v>1</v>
      </c>
      <c r="P447">
        <f>IFERROR(ROUND(E447/L447,2),0)</f>
        <v>195.4</v>
      </c>
      <c r="Q447" s="6" t="s">
        <v>8317</v>
      </c>
      <c r="R447" t="s">
        <v>8319</v>
      </c>
      <c r="S447" s="9">
        <f>(((J447/60)/60)/24)+DATE(1970,1,1)</f>
        <v>42726.491643518515</v>
      </c>
      <c r="T447" s="9">
        <f>(((I447/60)/60)/24)+DATE(1970,1,1)</f>
        <v>42756.491643518515</v>
      </c>
    </row>
    <row r="448" spans="1:20" ht="48" x14ac:dyDescent="0.2">
      <c r="A448">
        <v>706</v>
      </c>
      <c r="B448" s="4" t="s">
        <v>707</v>
      </c>
      <c r="C448" s="1" t="s">
        <v>4816</v>
      </c>
      <c r="D448" s="2">
        <v>100000</v>
      </c>
      <c r="E448" s="3">
        <v>0</v>
      </c>
      <c r="F448" t="s">
        <v>8220</v>
      </c>
      <c r="G448" t="s">
        <v>8226</v>
      </c>
      <c r="H448" t="s">
        <v>8248</v>
      </c>
      <c r="I448">
        <v>1481740740</v>
      </c>
      <c r="J448">
        <v>1478130783</v>
      </c>
      <c r="K448" t="b">
        <v>0</v>
      </c>
      <c r="L448">
        <v>0</v>
      </c>
      <c r="M448" t="b">
        <v>0</v>
      </c>
      <c r="N448" t="s">
        <v>8271</v>
      </c>
      <c r="O448" s="5">
        <f>ROUND(E448/D448*100,0)</f>
        <v>0</v>
      </c>
      <c r="P448">
        <f>IFERROR(ROUND(E448/L448,2),0)</f>
        <v>0</v>
      </c>
      <c r="Q448" s="6" t="s">
        <v>8317</v>
      </c>
      <c r="R448" t="s">
        <v>8319</v>
      </c>
      <c r="S448" s="9">
        <f>(((J448/60)/60)/24)+DATE(1970,1,1)</f>
        <v>42676.995173611111</v>
      </c>
      <c r="T448" s="9">
        <f>(((I448/60)/60)/24)+DATE(1970,1,1)</f>
        <v>42718.777083333334</v>
      </c>
    </row>
    <row r="449" spans="1:20" ht="48" x14ac:dyDescent="0.2">
      <c r="A449">
        <v>707</v>
      </c>
      <c r="B449" s="4" t="s">
        <v>708</v>
      </c>
      <c r="C449" s="1" t="s">
        <v>4817</v>
      </c>
      <c r="D449" s="2">
        <v>68000</v>
      </c>
      <c r="E449" s="3">
        <v>53670.6</v>
      </c>
      <c r="F449" t="s">
        <v>8220</v>
      </c>
      <c r="G449" t="s">
        <v>8224</v>
      </c>
      <c r="H449" t="s">
        <v>8246</v>
      </c>
      <c r="I449">
        <v>1483286127</v>
      </c>
      <c r="J449">
        <v>1479830127</v>
      </c>
      <c r="K449" t="b">
        <v>0</v>
      </c>
      <c r="L449">
        <v>456</v>
      </c>
      <c r="M449" t="b">
        <v>0</v>
      </c>
      <c r="N449" t="s">
        <v>8271</v>
      </c>
      <c r="O449" s="5">
        <f>ROUND(E449/D449*100,0)</f>
        <v>79</v>
      </c>
      <c r="P449">
        <f>IFERROR(ROUND(E449/L449,2),0)</f>
        <v>117.7</v>
      </c>
      <c r="Q449" s="6" t="s">
        <v>8317</v>
      </c>
      <c r="R449" t="s">
        <v>8319</v>
      </c>
      <c r="S449" s="9">
        <f>(((J449/60)/60)/24)+DATE(1970,1,1)</f>
        <v>42696.663506944446</v>
      </c>
      <c r="T449" s="9">
        <f>(((I449/60)/60)/24)+DATE(1970,1,1)</f>
        <v>42736.663506944446</v>
      </c>
    </row>
    <row r="450" spans="1:20" ht="48" x14ac:dyDescent="0.2">
      <c r="A450">
        <v>708</v>
      </c>
      <c r="B450" s="4" t="s">
        <v>709</v>
      </c>
      <c r="C450" s="1" t="s">
        <v>4818</v>
      </c>
      <c r="D450" s="2">
        <v>40000</v>
      </c>
      <c r="E450" s="3">
        <v>8837</v>
      </c>
      <c r="F450" t="s">
        <v>8220</v>
      </c>
      <c r="G450" t="s">
        <v>8224</v>
      </c>
      <c r="H450" t="s">
        <v>8246</v>
      </c>
      <c r="I450">
        <v>1410616600</v>
      </c>
      <c r="J450">
        <v>1405432600</v>
      </c>
      <c r="K450" t="b">
        <v>0</v>
      </c>
      <c r="L450">
        <v>369</v>
      </c>
      <c r="M450" t="b">
        <v>0</v>
      </c>
      <c r="N450" t="s">
        <v>8271</v>
      </c>
      <c r="O450" s="5">
        <f>ROUND(E450/D450*100,0)</f>
        <v>22</v>
      </c>
      <c r="P450">
        <f>IFERROR(ROUND(E450/L450,2),0)</f>
        <v>23.95</v>
      </c>
      <c r="Q450" s="6" t="s">
        <v>8317</v>
      </c>
      <c r="R450" t="s">
        <v>8319</v>
      </c>
      <c r="S450" s="9">
        <f>(((J450/60)/60)/24)+DATE(1970,1,1)</f>
        <v>41835.581018518518</v>
      </c>
      <c r="T450" s="9">
        <f>(((I450/60)/60)/24)+DATE(1970,1,1)</f>
        <v>41895.581018518518</v>
      </c>
    </row>
    <row r="451" spans="1:20" ht="32" x14ac:dyDescent="0.2">
      <c r="A451">
        <v>709</v>
      </c>
      <c r="B451" s="4" t="s">
        <v>710</v>
      </c>
      <c r="C451" s="1" t="s">
        <v>4819</v>
      </c>
      <c r="D451" s="2">
        <v>15000</v>
      </c>
      <c r="E451" s="3">
        <v>61</v>
      </c>
      <c r="F451" t="s">
        <v>8220</v>
      </c>
      <c r="G451" t="s">
        <v>8223</v>
      </c>
      <c r="H451" t="s">
        <v>8245</v>
      </c>
      <c r="I451">
        <v>1417741159</v>
      </c>
      <c r="J451">
        <v>1415149159</v>
      </c>
      <c r="K451" t="b">
        <v>0</v>
      </c>
      <c r="L451">
        <v>2</v>
      </c>
      <c r="M451" t="b">
        <v>0</v>
      </c>
      <c r="N451" t="s">
        <v>8271</v>
      </c>
      <c r="O451" s="5">
        <f>ROUND(E451/D451*100,0)</f>
        <v>0</v>
      </c>
      <c r="P451">
        <f>IFERROR(ROUND(E451/L451,2),0)</f>
        <v>30.5</v>
      </c>
      <c r="Q451" s="6" t="s">
        <v>8317</v>
      </c>
      <c r="R451" t="s">
        <v>8319</v>
      </c>
      <c r="S451" s="9">
        <f>(((J451/60)/60)/24)+DATE(1970,1,1)</f>
        <v>41948.041192129633</v>
      </c>
      <c r="T451" s="9">
        <f>(((I451/60)/60)/24)+DATE(1970,1,1)</f>
        <v>41978.041192129633</v>
      </c>
    </row>
    <row r="452" spans="1:20" ht="32" x14ac:dyDescent="0.2">
      <c r="A452">
        <v>710</v>
      </c>
      <c r="B452" s="4" t="s">
        <v>711</v>
      </c>
      <c r="C452" s="1" t="s">
        <v>4820</v>
      </c>
      <c r="D452" s="2">
        <v>1200</v>
      </c>
      <c r="E452" s="3">
        <v>0</v>
      </c>
      <c r="F452" t="s">
        <v>8220</v>
      </c>
      <c r="G452" t="s">
        <v>8228</v>
      </c>
      <c r="H452" t="s">
        <v>8250</v>
      </c>
      <c r="I452">
        <v>1408495440</v>
      </c>
      <c r="J452">
        <v>1405640302</v>
      </c>
      <c r="K452" t="b">
        <v>0</v>
      </c>
      <c r="L452">
        <v>0</v>
      </c>
      <c r="M452" t="b">
        <v>0</v>
      </c>
      <c r="N452" t="s">
        <v>8271</v>
      </c>
      <c r="O452" s="5">
        <f>ROUND(E452/D452*100,0)</f>
        <v>0</v>
      </c>
      <c r="P452">
        <f>IFERROR(ROUND(E452/L452,2),0)</f>
        <v>0</v>
      </c>
      <c r="Q452" s="6" t="s">
        <v>8317</v>
      </c>
      <c r="R452" t="s">
        <v>8319</v>
      </c>
      <c r="S452" s="9">
        <f>(((J452/60)/60)/24)+DATE(1970,1,1)</f>
        <v>41837.984976851854</v>
      </c>
      <c r="T452" s="9">
        <f>(((I452/60)/60)/24)+DATE(1970,1,1)</f>
        <v>41871.030555555553</v>
      </c>
    </row>
    <row r="453" spans="1:20" ht="48" x14ac:dyDescent="0.2">
      <c r="A453">
        <v>711</v>
      </c>
      <c r="B453" s="4" t="s">
        <v>712</v>
      </c>
      <c r="C453" s="1" t="s">
        <v>4821</v>
      </c>
      <c r="D453" s="2">
        <v>100000</v>
      </c>
      <c r="E453" s="3">
        <v>33791</v>
      </c>
      <c r="F453" t="s">
        <v>8220</v>
      </c>
      <c r="G453" t="s">
        <v>8232</v>
      </c>
      <c r="H453" t="s">
        <v>8248</v>
      </c>
      <c r="I453">
        <v>1481716868</v>
      </c>
      <c r="J453">
        <v>1478257268</v>
      </c>
      <c r="K453" t="b">
        <v>0</v>
      </c>
      <c r="L453">
        <v>338</v>
      </c>
      <c r="M453" t="b">
        <v>0</v>
      </c>
      <c r="N453" t="s">
        <v>8271</v>
      </c>
      <c r="O453" s="5">
        <f>ROUND(E453/D453*100,0)</f>
        <v>34</v>
      </c>
      <c r="P453">
        <f>IFERROR(ROUND(E453/L453,2),0)</f>
        <v>99.97</v>
      </c>
      <c r="Q453" s="6" t="s">
        <v>8317</v>
      </c>
      <c r="R453" t="s">
        <v>8319</v>
      </c>
      <c r="S453" s="9">
        <f>(((J453/60)/60)/24)+DATE(1970,1,1)</f>
        <v>42678.459120370375</v>
      </c>
      <c r="T453" s="9">
        <f>(((I453/60)/60)/24)+DATE(1970,1,1)</f>
        <v>42718.500787037032</v>
      </c>
    </row>
    <row r="454" spans="1:20" ht="48" x14ac:dyDescent="0.2">
      <c r="A454">
        <v>712</v>
      </c>
      <c r="B454" s="4" t="s">
        <v>713</v>
      </c>
      <c r="C454" s="1" t="s">
        <v>4822</v>
      </c>
      <c r="D454" s="2">
        <v>48500</v>
      </c>
      <c r="E454" s="3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5">
        <f>ROUND(E454/D454*100,0)</f>
        <v>0</v>
      </c>
      <c r="P454">
        <f>IFERROR(ROUND(E454/L454,2),0)</f>
        <v>26.25</v>
      </c>
      <c r="Q454" s="6" t="s">
        <v>8317</v>
      </c>
      <c r="R454" t="s">
        <v>8319</v>
      </c>
      <c r="S454" s="9">
        <f>(((J454/60)/60)/24)+DATE(1970,1,1)</f>
        <v>42384.680925925932</v>
      </c>
      <c r="T454" s="9">
        <f>(((I454/60)/60)/24)+DATE(1970,1,1)</f>
        <v>42414.680925925932</v>
      </c>
    </row>
    <row r="455" spans="1:20" ht="48" x14ac:dyDescent="0.2">
      <c r="A455">
        <v>713</v>
      </c>
      <c r="B455" s="4" t="s">
        <v>714</v>
      </c>
      <c r="C455" s="1" t="s">
        <v>4823</v>
      </c>
      <c r="D455" s="2">
        <v>25000</v>
      </c>
      <c r="E455" s="3">
        <v>199</v>
      </c>
      <c r="F455" t="s">
        <v>8220</v>
      </c>
      <c r="G455" t="s">
        <v>8236</v>
      </c>
      <c r="H455" t="s">
        <v>8248</v>
      </c>
      <c r="I455">
        <v>1465130532</v>
      </c>
      <c r="J455">
        <v>1462538532</v>
      </c>
      <c r="K455" t="b">
        <v>0</v>
      </c>
      <c r="L455">
        <v>1</v>
      </c>
      <c r="M455" t="b">
        <v>0</v>
      </c>
      <c r="N455" t="s">
        <v>8271</v>
      </c>
      <c r="O455" s="5">
        <f>ROUND(E455/D455*100,0)</f>
        <v>1</v>
      </c>
      <c r="P455">
        <f>IFERROR(ROUND(E455/L455,2),0)</f>
        <v>199</v>
      </c>
      <c r="Q455" s="6" t="s">
        <v>8317</v>
      </c>
      <c r="R455" t="s">
        <v>8319</v>
      </c>
      <c r="S455" s="9">
        <f>(((J455/60)/60)/24)+DATE(1970,1,1)</f>
        <v>42496.529305555552</v>
      </c>
      <c r="T455" s="9">
        <f>(((I455/60)/60)/24)+DATE(1970,1,1)</f>
        <v>42526.529305555552</v>
      </c>
    </row>
    <row r="456" spans="1:20" ht="48" x14ac:dyDescent="0.2">
      <c r="A456">
        <v>714</v>
      </c>
      <c r="B456" s="4" t="s">
        <v>715</v>
      </c>
      <c r="C456" s="1" t="s">
        <v>4824</v>
      </c>
      <c r="D456" s="2">
        <v>15000</v>
      </c>
      <c r="E456" s="3">
        <v>2249</v>
      </c>
      <c r="F456" t="s">
        <v>8220</v>
      </c>
      <c r="G456" t="s">
        <v>8223</v>
      </c>
      <c r="H456" t="s">
        <v>8245</v>
      </c>
      <c r="I456">
        <v>1488308082</v>
      </c>
      <c r="J456">
        <v>1483124082</v>
      </c>
      <c r="K456" t="b">
        <v>0</v>
      </c>
      <c r="L456">
        <v>28</v>
      </c>
      <c r="M456" t="b">
        <v>0</v>
      </c>
      <c r="N456" t="s">
        <v>8271</v>
      </c>
      <c r="O456" s="5">
        <f>ROUND(E456/D456*100,0)</f>
        <v>15</v>
      </c>
      <c r="P456">
        <f>IFERROR(ROUND(E456/L456,2),0)</f>
        <v>80.319999999999993</v>
      </c>
      <c r="Q456" s="6" t="s">
        <v>8317</v>
      </c>
      <c r="R456" t="s">
        <v>8319</v>
      </c>
      <c r="S456" s="9">
        <f>(((J456/60)/60)/24)+DATE(1970,1,1)</f>
        <v>42734.787986111114</v>
      </c>
      <c r="T456" s="9">
        <f>(((I456/60)/60)/24)+DATE(1970,1,1)</f>
        <v>42794.787986111114</v>
      </c>
    </row>
    <row r="457" spans="1:20" ht="48" x14ac:dyDescent="0.2">
      <c r="A457">
        <v>715</v>
      </c>
      <c r="B457" s="4" t="s">
        <v>716</v>
      </c>
      <c r="C457" s="1" t="s">
        <v>4825</v>
      </c>
      <c r="D457" s="2">
        <v>27500</v>
      </c>
      <c r="E457" s="3">
        <v>1389</v>
      </c>
      <c r="F457" t="s">
        <v>8220</v>
      </c>
      <c r="G457" t="s">
        <v>8223</v>
      </c>
      <c r="H457" t="s">
        <v>8245</v>
      </c>
      <c r="I457">
        <v>1446693040</v>
      </c>
      <c r="J457">
        <v>1443233440</v>
      </c>
      <c r="K457" t="b">
        <v>0</v>
      </c>
      <c r="L457">
        <v>12</v>
      </c>
      <c r="M457" t="b">
        <v>0</v>
      </c>
      <c r="N457" t="s">
        <v>8271</v>
      </c>
      <c r="O457" s="5">
        <f>ROUND(E457/D457*100,0)</f>
        <v>5</v>
      </c>
      <c r="P457">
        <f>IFERROR(ROUND(E457/L457,2),0)</f>
        <v>115.75</v>
      </c>
      <c r="Q457" s="6" t="s">
        <v>8317</v>
      </c>
      <c r="R457" t="s">
        <v>8319</v>
      </c>
      <c r="S457" s="9">
        <f>(((J457/60)/60)/24)+DATE(1970,1,1)</f>
        <v>42273.090740740736</v>
      </c>
      <c r="T457" s="9">
        <f>(((I457/60)/60)/24)+DATE(1970,1,1)</f>
        <v>42313.132407407407</v>
      </c>
    </row>
    <row r="458" spans="1:20" ht="48" x14ac:dyDescent="0.2">
      <c r="A458">
        <v>716</v>
      </c>
      <c r="B458" s="4" t="s">
        <v>717</v>
      </c>
      <c r="C458" s="1" t="s">
        <v>4826</v>
      </c>
      <c r="D458" s="2">
        <v>7000</v>
      </c>
      <c r="E458" s="3">
        <v>715</v>
      </c>
      <c r="F458" t="s">
        <v>8220</v>
      </c>
      <c r="G458" t="s">
        <v>8223</v>
      </c>
      <c r="H458" t="s">
        <v>8245</v>
      </c>
      <c r="I458">
        <v>1417392000</v>
      </c>
      <c r="J458">
        <v>1414511307</v>
      </c>
      <c r="K458" t="b">
        <v>0</v>
      </c>
      <c r="L458">
        <v>16</v>
      </c>
      <c r="M458" t="b">
        <v>0</v>
      </c>
      <c r="N458" t="s">
        <v>8271</v>
      </c>
      <c r="O458" s="5">
        <f>ROUND(E458/D458*100,0)</f>
        <v>10</v>
      </c>
      <c r="P458">
        <f>IFERROR(ROUND(E458/L458,2),0)</f>
        <v>44.69</v>
      </c>
      <c r="Q458" s="6" t="s">
        <v>8317</v>
      </c>
      <c r="R458" t="s">
        <v>8319</v>
      </c>
      <c r="S458" s="9">
        <f>(((J458/60)/60)/24)+DATE(1970,1,1)</f>
        <v>41940.658645833333</v>
      </c>
      <c r="T458" s="9">
        <f>(((I458/60)/60)/24)+DATE(1970,1,1)</f>
        <v>41974</v>
      </c>
    </row>
    <row r="459" spans="1:20" ht="16" x14ac:dyDescent="0.2">
      <c r="A459">
        <v>717</v>
      </c>
      <c r="B459" s="4" t="s">
        <v>718</v>
      </c>
      <c r="C459" s="1" t="s">
        <v>4827</v>
      </c>
      <c r="D459" s="2">
        <v>100000</v>
      </c>
      <c r="E459" s="3">
        <v>305</v>
      </c>
      <c r="F459" t="s">
        <v>8220</v>
      </c>
      <c r="G459" t="s">
        <v>8223</v>
      </c>
      <c r="H459" t="s">
        <v>8245</v>
      </c>
      <c r="I459">
        <v>1409949002</v>
      </c>
      <c r="J459">
        <v>1407357002</v>
      </c>
      <c r="K459" t="b">
        <v>0</v>
      </c>
      <c r="L459">
        <v>4</v>
      </c>
      <c r="M459" t="b">
        <v>0</v>
      </c>
      <c r="N459" t="s">
        <v>8271</v>
      </c>
      <c r="O459" s="5">
        <f>ROUND(E459/D459*100,0)</f>
        <v>0</v>
      </c>
      <c r="P459">
        <f>IFERROR(ROUND(E459/L459,2),0)</f>
        <v>76.25</v>
      </c>
      <c r="Q459" s="6" t="s">
        <v>8317</v>
      </c>
      <c r="R459" t="s">
        <v>8319</v>
      </c>
      <c r="S459" s="9">
        <f>(((J459/60)/60)/24)+DATE(1970,1,1)</f>
        <v>41857.854189814818</v>
      </c>
      <c r="T459" s="9">
        <f>(((I459/60)/60)/24)+DATE(1970,1,1)</f>
        <v>41887.854189814818</v>
      </c>
    </row>
    <row r="460" spans="1:20" ht="48" x14ac:dyDescent="0.2">
      <c r="A460">
        <v>718</v>
      </c>
      <c r="B460" s="4" t="s">
        <v>719</v>
      </c>
      <c r="C460" s="1" t="s">
        <v>4828</v>
      </c>
      <c r="D460" s="2">
        <v>12000</v>
      </c>
      <c r="E460" s="3">
        <v>90</v>
      </c>
      <c r="F460" t="s">
        <v>8220</v>
      </c>
      <c r="G460" t="s">
        <v>8223</v>
      </c>
      <c r="H460" t="s">
        <v>8245</v>
      </c>
      <c r="I460">
        <v>1487397540</v>
      </c>
      <c r="J460">
        <v>1484684247</v>
      </c>
      <c r="K460" t="b">
        <v>0</v>
      </c>
      <c r="L460">
        <v>4</v>
      </c>
      <c r="M460" t="b">
        <v>0</v>
      </c>
      <c r="N460" t="s">
        <v>8271</v>
      </c>
      <c r="O460" s="5">
        <f>ROUND(E460/D460*100,0)</f>
        <v>1</v>
      </c>
      <c r="P460">
        <f>IFERROR(ROUND(E460/L460,2),0)</f>
        <v>22.5</v>
      </c>
      <c r="Q460" s="6" t="s">
        <v>8317</v>
      </c>
      <c r="R460" t="s">
        <v>8319</v>
      </c>
      <c r="S460" s="9">
        <f>(((J460/60)/60)/24)+DATE(1970,1,1)</f>
        <v>42752.845451388886</v>
      </c>
      <c r="T460" s="9">
        <f>(((I460/60)/60)/24)+DATE(1970,1,1)</f>
        <v>42784.249305555553</v>
      </c>
    </row>
    <row r="461" spans="1:20" ht="48" x14ac:dyDescent="0.2">
      <c r="A461">
        <v>719</v>
      </c>
      <c r="B461" s="4" t="s">
        <v>720</v>
      </c>
      <c r="C461" s="1" t="s">
        <v>4829</v>
      </c>
      <c r="D461" s="2">
        <v>15000</v>
      </c>
      <c r="E461" s="3">
        <v>194</v>
      </c>
      <c r="F461" t="s">
        <v>8220</v>
      </c>
      <c r="G461" t="s">
        <v>8223</v>
      </c>
      <c r="H461" t="s">
        <v>8245</v>
      </c>
      <c r="I461">
        <v>1456189076</v>
      </c>
      <c r="J461">
        <v>1454979476</v>
      </c>
      <c r="K461" t="b">
        <v>0</v>
      </c>
      <c r="L461">
        <v>10</v>
      </c>
      <c r="M461" t="b">
        <v>0</v>
      </c>
      <c r="N461" t="s">
        <v>8271</v>
      </c>
      <c r="O461" s="5">
        <f>ROUND(E461/D461*100,0)</f>
        <v>1</v>
      </c>
      <c r="P461">
        <f>IFERROR(ROUND(E461/L461,2),0)</f>
        <v>19.399999999999999</v>
      </c>
      <c r="Q461" s="6" t="s">
        <v>8317</v>
      </c>
      <c r="R461" t="s">
        <v>8319</v>
      </c>
      <c r="S461" s="9">
        <f>(((J461/60)/60)/24)+DATE(1970,1,1)</f>
        <v>42409.040231481486</v>
      </c>
      <c r="T461" s="9">
        <f>(((I461/60)/60)/24)+DATE(1970,1,1)</f>
        <v>42423.040231481486</v>
      </c>
    </row>
    <row r="462" spans="1:20" ht="48" x14ac:dyDescent="0.2">
      <c r="A462">
        <v>940</v>
      </c>
      <c r="B462" s="4" t="s">
        <v>941</v>
      </c>
      <c r="C462" s="1" t="s">
        <v>5050</v>
      </c>
      <c r="D462" s="2">
        <v>9000</v>
      </c>
      <c r="E462" s="3">
        <v>1544</v>
      </c>
      <c r="F462" t="s">
        <v>8220</v>
      </c>
      <c r="G462" t="s">
        <v>8223</v>
      </c>
      <c r="H462" t="s">
        <v>8245</v>
      </c>
      <c r="I462">
        <v>1439251926</v>
      </c>
      <c r="J462">
        <v>1435363926</v>
      </c>
      <c r="K462" t="b">
        <v>0</v>
      </c>
      <c r="L462">
        <v>14</v>
      </c>
      <c r="M462" t="b">
        <v>0</v>
      </c>
      <c r="N462" t="s">
        <v>8271</v>
      </c>
      <c r="O462" s="5">
        <f>ROUND(E462/D462*100,0)</f>
        <v>17</v>
      </c>
      <c r="P462">
        <f>IFERROR(ROUND(E462/L462,2),0)</f>
        <v>110.29</v>
      </c>
      <c r="Q462" s="6" t="s">
        <v>8317</v>
      </c>
      <c r="R462" t="s">
        <v>8319</v>
      </c>
      <c r="S462" s="9">
        <f>(((J462/60)/60)/24)+DATE(1970,1,1)</f>
        <v>42182.008402777778</v>
      </c>
      <c r="T462" s="9">
        <f>(((I462/60)/60)/24)+DATE(1970,1,1)</f>
        <v>42227.008402777778</v>
      </c>
    </row>
    <row r="463" spans="1:20" ht="48" x14ac:dyDescent="0.2">
      <c r="A463">
        <v>941</v>
      </c>
      <c r="B463" s="4" t="s">
        <v>942</v>
      </c>
      <c r="C463" s="1" t="s">
        <v>5051</v>
      </c>
      <c r="D463" s="2">
        <v>50000</v>
      </c>
      <c r="E463" s="3">
        <v>1161</v>
      </c>
      <c r="F463" t="s">
        <v>8220</v>
      </c>
      <c r="G463" t="s">
        <v>8223</v>
      </c>
      <c r="H463" t="s">
        <v>8245</v>
      </c>
      <c r="I463">
        <v>1486693145</v>
      </c>
      <c r="J463">
        <v>1484101145</v>
      </c>
      <c r="K463" t="b">
        <v>0</v>
      </c>
      <c r="L463">
        <v>31</v>
      </c>
      <c r="M463" t="b">
        <v>0</v>
      </c>
      <c r="N463" t="s">
        <v>8271</v>
      </c>
      <c r="O463" s="5">
        <f>ROUND(E463/D463*100,0)</f>
        <v>2</v>
      </c>
      <c r="P463">
        <f>IFERROR(ROUND(E463/L463,2),0)</f>
        <v>37.450000000000003</v>
      </c>
      <c r="Q463" s="6" t="s">
        <v>8317</v>
      </c>
      <c r="R463" t="s">
        <v>8319</v>
      </c>
      <c r="S463" s="9">
        <f>(((J463/60)/60)/24)+DATE(1970,1,1)</f>
        <v>42746.096585648149</v>
      </c>
      <c r="T463" s="9">
        <f>(((I463/60)/60)/24)+DATE(1970,1,1)</f>
        <v>42776.096585648149</v>
      </c>
    </row>
    <row r="464" spans="1:20" ht="48" x14ac:dyDescent="0.2">
      <c r="A464">
        <v>942</v>
      </c>
      <c r="B464" s="4" t="s">
        <v>943</v>
      </c>
      <c r="C464" s="1" t="s">
        <v>5052</v>
      </c>
      <c r="D464" s="2">
        <v>7500</v>
      </c>
      <c r="E464" s="3">
        <v>668</v>
      </c>
      <c r="F464" t="s">
        <v>8220</v>
      </c>
      <c r="G464" t="s">
        <v>8223</v>
      </c>
      <c r="H464" t="s">
        <v>8245</v>
      </c>
      <c r="I464">
        <v>1455826460</v>
      </c>
      <c r="J464">
        <v>1452716060</v>
      </c>
      <c r="K464" t="b">
        <v>0</v>
      </c>
      <c r="L464">
        <v>16</v>
      </c>
      <c r="M464" t="b">
        <v>0</v>
      </c>
      <c r="N464" t="s">
        <v>8271</v>
      </c>
      <c r="O464" s="5">
        <f>ROUND(E464/D464*100,0)</f>
        <v>9</v>
      </c>
      <c r="P464">
        <f>IFERROR(ROUND(E464/L464,2),0)</f>
        <v>41.75</v>
      </c>
      <c r="Q464" s="6" t="s">
        <v>8317</v>
      </c>
      <c r="R464" t="s">
        <v>8319</v>
      </c>
      <c r="S464" s="9">
        <f>(((J464/60)/60)/24)+DATE(1970,1,1)</f>
        <v>42382.843287037031</v>
      </c>
      <c r="T464" s="9">
        <f>(((I464/60)/60)/24)+DATE(1970,1,1)</f>
        <v>42418.843287037031</v>
      </c>
    </row>
    <row r="465" spans="1:20" ht="32" x14ac:dyDescent="0.2">
      <c r="A465">
        <v>943</v>
      </c>
      <c r="B465" s="4" t="s">
        <v>944</v>
      </c>
      <c r="C465" s="1" t="s">
        <v>5053</v>
      </c>
      <c r="D465" s="2">
        <v>3000</v>
      </c>
      <c r="E465" s="3">
        <v>289</v>
      </c>
      <c r="F465" t="s">
        <v>8220</v>
      </c>
      <c r="G465" t="s">
        <v>8223</v>
      </c>
      <c r="H465" t="s">
        <v>8245</v>
      </c>
      <c r="I465">
        <v>1480438905</v>
      </c>
      <c r="J465">
        <v>1477843305</v>
      </c>
      <c r="K465" t="b">
        <v>0</v>
      </c>
      <c r="L465">
        <v>12</v>
      </c>
      <c r="M465" t="b">
        <v>0</v>
      </c>
      <c r="N465" t="s">
        <v>8271</v>
      </c>
      <c r="O465" s="5">
        <f>ROUND(E465/D465*100,0)</f>
        <v>10</v>
      </c>
      <c r="P465">
        <f>IFERROR(ROUND(E465/L465,2),0)</f>
        <v>24.08</v>
      </c>
      <c r="Q465" s="6" t="s">
        <v>8317</v>
      </c>
      <c r="R465" t="s">
        <v>8319</v>
      </c>
      <c r="S465" s="9">
        <f>(((J465/60)/60)/24)+DATE(1970,1,1)</f>
        <v>42673.66788194445</v>
      </c>
      <c r="T465" s="9">
        <f>(((I465/60)/60)/24)+DATE(1970,1,1)</f>
        <v>42703.709548611107</v>
      </c>
    </row>
    <row r="466" spans="1:20" ht="48" x14ac:dyDescent="0.2">
      <c r="A466">
        <v>944</v>
      </c>
      <c r="B466" s="4" t="s">
        <v>945</v>
      </c>
      <c r="C466" s="1" t="s">
        <v>5054</v>
      </c>
      <c r="D466" s="2">
        <v>50000</v>
      </c>
      <c r="E466" s="3">
        <v>6663</v>
      </c>
      <c r="F466" t="s">
        <v>8220</v>
      </c>
      <c r="G466" t="s">
        <v>8223</v>
      </c>
      <c r="H466" t="s">
        <v>8245</v>
      </c>
      <c r="I466">
        <v>1460988000</v>
      </c>
      <c r="J466">
        <v>1458050450</v>
      </c>
      <c r="K466" t="b">
        <v>0</v>
      </c>
      <c r="L466">
        <v>96</v>
      </c>
      <c r="M466" t="b">
        <v>0</v>
      </c>
      <c r="N466" t="s">
        <v>8271</v>
      </c>
      <c r="O466" s="5">
        <f>ROUND(E466/D466*100,0)</f>
        <v>13</v>
      </c>
      <c r="P466">
        <f>IFERROR(ROUND(E466/L466,2),0)</f>
        <v>69.41</v>
      </c>
      <c r="Q466" s="6" t="s">
        <v>8317</v>
      </c>
      <c r="R466" t="s">
        <v>8319</v>
      </c>
      <c r="S466" s="9">
        <f>(((J466/60)/60)/24)+DATE(1970,1,1)</f>
        <v>42444.583912037036</v>
      </c>
      <c r="T466" s="9">
        <f>(((I466/60)/60)/24)+DATE(1970,1,1)</f>
        <v>42478.583333333328</v>
      </c>
    </row>
    <row r="467" spans="1:20" ht="48" x14ac:dyDescent="0.2">
      <c r="A467">
        <v>945</v>
      </c>
      <c r="B467" s="4" t="s">
        <v>946</v>
      </c>
      <c r="C467" s="1" t="s">
        <v>5055</v>
      </c>
      <c r="D467" s="2">
        <v>100000</v>
      </c>
      <c r="E467" s="3">
        <v>2484</v>
      </c>
      <c r="F467" t="s">
        <v>8220</v>
      </c>
      <c r="G467" t="s">
        <v>8229</v>
      </c>
      <c r="H467" t="s">
        <v>8248</v>
      </c>
      <c r="I467">
        <v>1487462340</v>
      </c>
      <c r="J467">
        <v>1482958626</v>
      </c>
      <c r="K467" t="b">
        <v>0</v>
      </c>
      <c r="L467">
        <v>16</v>
      </c>
      <c r="M467" t="b">
        <v>0</v>
      </c>
      <c r="N467" t="s">
        <v>8271</v>
      </c>
      <c r="O467" s="5">
        <f>ROUND(E467/D467*100,0)</f>
        <v>2</v>
      </c>
      <c r="P467">
        <f>IFERROR(ROUND(E467/L467,2),0)</f>
        <v>155.25</v>
      </c>
      <c r="Q467" s="6" t="s">
        <v>8317</v>
      </c>
      <c r="R467" t="s">
        <v>8319</v>
      </c>
      <c r="S467" s="9">
        <f>(((J467/60)/60)/24)+DATE(1970,1,1)</f>
        <v>42732.872986111113</v>
      </c>
      <c r="T467" s="9">
        <f>(((I467/60)/60)/24)+DATE(1970,1,1)</f>
        <v>42784.999305555553</v>
      </c>
    </row>
    <row r="468" spans="1:20" ht="32" x14ac:dyDescent="0.2">
      <c r="A468">
        <v>946</v>
      </c>
      <c r="B468" s="4" t="s">
        <v>947</v>
      </c>
      <c r="C468" s="1" t="s">
        <v>5056</v>
      </c>
      <c r="D468" s="2">
        <v>15000</v>
      </c>
      <c r="E468" s="3">
        <v>286</v>
      </c>
      <c r="F468" t="s">
        <v>8220</v>
      </c>
      <c r="G468" t="s">
        <v>8223</v>
      </c>
      <c r="H468" t="s">
        <v>8245</v>
      </c>
      <c r="I468">
        <v>1473444048</v>
      </c>
      <c r="J468">
        <v>1470852048</v>
      </c>
      <c r="K468" t="b">
        <v>0</v>
      </c>
      <c r="L468">
        <v>5</v>
      </c>
      <c r="M468" t="b">
        <v>0</v>
      </c>
      <c r="N468" t="s">
        <v>8271</v>
      </c>
      <c r="O468" s="5">
        <f>ROUND(E468/D468*100,0)</f>
        <v>2</v>
      </c>
      <c r="P468">
        <f>IFERROR(ROUND(E468/L468,2),0)</f>
        <v>57.2</v>
      </c>
      <c r="Q468" s="6" t="s">
        <v>8317</v>
      </c>
      <c r="R468" t="s">
        <v>8319</v>
      </c>
      <c r="S468" s="9">
        <f>(((J468/60)/60)/24)+DATE(1970,1,1)</f>
        <v>42592.750555555554</v>
      </c>
      <c r="T468" s="9">
        <f>(((I468/60)/60)/24)+DATE(1970,1,1)</f>
        <v>42622.750555555554</v>
      </c>
    </row>
    <row r="469" spans="1:20" ht="48" x14ac:dyDescent="0.2">
      <c r="A469">
        <v>947</v>
      </c>
      <c r="B469" s="4" t="s">
        <v>948</v>
      </c>
      <c r="C469" s="1" t="s">
        <v>5057</v>
      </c>
      <c r="D469" s="2">
        <v>850</v>
      </c>
      <c r="E469" s="3">
        <v>0</v>
      </c>
      <c r="F469" t="s">
        <v>8220</v>
      </c>
      <c r="G469" t="s">
        <v>8223</v>
      </c>
      <c r="H469" t="s">
        <v>8245</v>
      </c>
      <c r="I469">
        <v>1467312306</v>
      </c>
      <c r="J469">
        <v>1462128306</v>
      </c>
      <c r="K469" t="b">
        <v>0</v>
      </c>
      <c r="L469">
        <v>0</v>
      </c>
      <c r="M469" t="b">
        <v>0</v>
      </c>
      <c r="N469" t="s">
        <v>8271</v>
      </c>
      <c r="O469" s="5">
        <f>ROUND(E469/D469*100,0)</f>
        <v>0</v>
      </c>
      <c r="P469">
        <f>IFERROR(ROUND(E469/L469,2),0)</f>
        <v>0</v>
      </c>
      <c r="Q469" s="6" t="s">
        <v>8317</v>
      </c>
      <c r="R469" t="s">
        <v>8319</v>
      </c>
      <c r="S469" s="9">
        <f>(((J469/60)/60)/24)+DATE(1970,1,1)</f>
        <v>42491.781319444446</v>
      </c>
      <c r="T469" s="9">
        <f>(((I469/60)/60)/24)+DATE(1970,1,1)</f>
        <v>42551.781319444446</v>
      </c>
    </row>
    <row r="470" spans="1:20" ht="48" x14ac:dyDescent="0.2">
      <c r="A470">
        <v>948</v>
      </c>
      <c r="B470" s="4" t="s">
        <v>949</v>
      </c>
      <c r="C470" s="1" t="s">
        <v>5058</v>
      </c>
      <c r="D470" s="2">
        <v>4000</v>
      </c>
      <c r="E470" s="3">
        <v>480</v>
      </c>
      <c r="F470" t="s">
        <v>8220</v>
      </c>
      <c r="G470" t="s">
        <v>8232</v>
      </c>
      <c r="H470" t="s">
        <v>8248</v>
      </c>
      <c r="I470">
        <v>1457812364</v>
      </c>
      <c r="J470">
        <v>1455220364</v>
      </c>
      <c r="K470" t="b">
        <v>0</v>
      </c>
      <c r="L470">
        <v>8</v>
      </c>
      <c r="M470" t="b">
        <v>0</v>
      </c>
      <c r="N470" t="s">
        <v>8271</v>
      </c>
      <c r="O470" s="5">
        <f>ROUND(E470/D470*100,0)</f>
        <v>12</v>
      </c>
      <c r="P470">
        <f>IFERROR(ROUND(E470/L470,2),0)</f>
        <v>60</v>
      </c>
      <c r="Q470" s="6" t="s">
        <v>8317</v>
      </c>
      <c r="R470" t="s">
        <v>8319</v>
      </c>
      <c r="S470" s="9">
        <f>(((J470/60)/60)/24)+DATE(1970,1,1)</f>
        <v>42411.828287037039</v>
      </c>
      <c r="T470" s="9">
        <f>(((I470/60)/60)/24)+DATE(1970,1,1)</f>
        <v>42441.828287037039</v>
      </c>
    </row>
    <row r="471" spans="1:20" ht="48" x14ac:dyDescent="0.2">
      <c r="A471">
        <v>949</v>
      </c>
      <c r="B471" s="4" t="s">
        <v>950</v>
      </c>
      <c r="C471" s="1" t="s">
        <v>5059</v>
      </c>
      <c r="D471" s="2">
        <v>20000</v>
      </c>
      <c r="E471" s="3">
        <v>273</v>
      </c>
      <c r="F471" t="s">
        <v>8220</v>
      </c>
      <c r="G471" t="s">
        <v>8235</v>
      </c>
      <c r="H471" t="s">
        <v>8248</v>
      </c>
      <c r="I471">
        <v>1456016576</v>
      </c>
      <c r="J471">
        <v>1450832576</v>
      </c>
      <c r="K471" t="b">
        <v>0</v>
      </c>
      <c r="L471">
        <v>7</v>
      </c>
      <c r="M471" t="b">
        <v>0</v>
      </c>
      <c r="N471" t="s">
        <v>8271</v>
      </c>
      <c r="O471" s="5">
        <f>ROUND(E471/D471*100,0)</f>
        <v>1</v>
      </c>
      <c r="P471">
        <f>IFERROR(ROUND(E471/L471,2),0)</f>
        <v>39</v>
      </c>
      <c r="Q471" s="6" t="s">
        <v>8317</v>
      </c>
      <c r="R471" t="s">
        <v>8319</v>
      </c>
      <c r="S471" s="9">
        <f>(((J471/60)/60)/24)+DATE(1970,1,1)</f>
        <v>42361.043703703705</v>
      </c>
      <c r="T471" s="9">
        <f>(((I471/60)/60)/24)+DATE(1970,1,1)</f>
        <v>42421.043703703705</v>
      </c>
    </row>
    <row r="472" spans="1:20" ht="48" x14ac:dyDescent="0.2">
      <c r="A472">
        <v>950</v>
      </c>
      <c r="B472" s="4" t="s">
        <v>951</v>
      </c>
      <c r="C472" s="1" t="s">
        <v>5060</v>
      </c>
      <c r="D472" s="2">
        <v>5000</v>
      </c>
      <c r="E472" s="3">
        <v>1402</v>
      </c>
      <c r="F472" t="s">
        <v>8220</v>
      </c>
      <c r="G472" t="s">
        <v>8228</v>
      </c>
      <c r="H472" t="s">
        <v>8250</v>
      </c>
      <c r="I472">
        <v>1453053661</v>
      </c>
      <c r="J472">
        <v>1450461661</v>
      </c>
      <c r="K472" t="b">
        <v>0</v>
      </c>
      <c r="L472">
        <v>24</v>
      </c>
      <c r="M472" t="b">
        <v>0</v>
      </c>
      <c r="N472" t="s">
        <v>8271</v>
      </c>
      <c r="O472" s="5">
        <f>ROUND(E472/D472*100,0)</f>
        <v>28</v>
      </c>
      <c r="P472">
        <f>IFERROR(ROUND(E472/L472,2),0)</f>
        <v>58.42</v>
      </c>
      <c r="Q472" s="6" t="s">
        <v>8317</v>
      </c>
      <c r="R472" t="s">
        <v>8319</v>
      </c>
      <c r="S472" s="9">
        <f>(((J472/60)/60)/24)+DATE(1970,1,1)</f>
        <v>42356.750706018516</v>
      </c>
      <c r="T472" s="9">
        <f>(((I472/60)/60)/24)+DATE(1970,1,1)</f>
        <v>42386.750706018516</v>
      </c>
    </row>
    <row r="473" spans="1:20" ht="16" x14ac:dyDescent="0.2">
      <c r="A473">
        <v>951</v>
      </c>
      <c r="B473" s="4" t="s">
        <v>952</v>
      </c>
      <c r="C473" s="1" t="s">
        <v>5061</v>
      </c>
      <c r="D473" s="2">
        <v>50000</v>
      </c>
      <c r="E473" s="3">
        <v>19195</v>
      </c>
      <c r="F473" t="s">
        <v>8220</v>
      </c>
      <c r="G473" t="s">
        <v>8223</v>
      </c>
      <c r="H473" t="s">
        <v>8245</v>
      </c>
      <c r="I473">
        <v>1465054872</v>
      </c>
      <c r="J473">
        <v>1461166872</v>
      </c>
      <c r="K473" t="b">
        <v>0</v>
      </c>
      <c r="L473">
        <v>121</v>
      </c>
      <c r="M473" t="b">
        <v>0</v>
      </c>
      <c r="N473" t="s">
        <v>8271</v>
      </c>
      <c r="O473" s="5">
        <f>ROUND(E473/D473*100,0)</f>
        <v>38</v>
      </c>
      <c r="P473">
        <f>IFERROR(ROUND(E473/L473,2),0)</f>
        <v>158.63999999999999</v>
      </c>
      <c r="Q473" s="6" t="s">
        <v>8317</v>
      </c>
      <c r="R473" t="s">
        <v>8319</v>
      </c>
      <c r="S473" s="9">
        <f>(((J473/60)/60)/24)+DATE(1970,1,1)</f>
        <v>42480.653611111105</v>
      </c>
      <c r="T473" s="9">
        <f>(((I473/60)/60)/24)+DATE(1970,1,1)</f>
        <v>42525.653611111105</v>
      </c>
    </row>
    <row r="474" spans="1:20" ht="32" x14ac:dyDescent="0.2">
      <c r="A474">
        <v>952</v>
      </c>
      <c r="B474" s="4" t="s">
        <v>953</v>
      </c>
      <c r="C474" s="1" t="s">
        <v>5062</v>
      </c>
      <c r="D474" s="2">
        <v>49000</v>
      </c>
      <c r="E474" s="3">
        <v>19572</v>
      </c>
      <c r="F474" t="s">
        <v>8220</v>
      </c>
      <c r="G474" t="s">
        <v>8223</v>
      </c>
      <c r="H474" t="s">
        <v>8245</v>
      </c>
      <c r="I474">
        <v>1479483812</v>
      </c>
      <c r="J474">
        <v>1476888212</v>
      </c>
      <c r="K474" t="b">
        <v>0</v>
      </c>
      <c r="L474">
        <v>196</v>
      </c>
      <c r="M474" t="b">
        <v>0</v>
      </c>
      <c r="N474" t="s">
        <v>8271</v>
      </c>
      <c r="O474" s="5">
        <f>ROUND(E474/D474*100,0)</f>
        <v>40</v>
      </c>
      <c r="P474">
        <f>IFERROR(ROUND(E474/L474,2),0)</f>
        <v>99.86</v>
      </c>
      <c r="Q474" s="6" t="s">
        <v>8317</v>
      </c>
      <c r="R474" t="s">
        <v>8319</v>
      </c>
      <c r="S474" s="9">
        <f>(((J474/60)/60)/24)+DATE(1970,1,1)</f>
        <v>42662.613564814819</v>
      </c>
      <c r="T474" s="9">
        <f>(((I474/60)/60)/24)+DATE(1970,1,1)</f>
        <v>42692.655231481483</v>
      </c>
    </row>
    <row r="475" spans="1:20" ht="48" x14ac:dyDescent="0.2">
      <c r="A475">
        <v>953</v>
      </c>
      <c r="B475" s="4" t="s">
        <v>954</v>
      </c>
      <c r="C475" s="1" t="s">
        <v>5063</v>
      </c>
      <c r="D475" s="2">
        <v>15000</v>
      </c>
      <c r="E475" s="3">
        <v>126</v>
      </c>
      <c r="F475" t="s">
        <v>8220</v>
      </c>
      <c r="G475" t="s">
        <v>8223</v>
      </c>
      <c r="H475" t="s">
        <v>8245</v>
      </c>
      <c r="I475">
        <v>1422158199</v>
      </c>
      <c r="J475">
        <v>1419566199</v>
      </c>
      <c r="K475" t="b">
        <v>0</v>
      </c>
      <c r="L475">
        <v>5</v>
      </c>
      <c r="M475" t="b">
        <v>0</v>
      </c>
      <c r="N475" t="s">
        <v>8271</v>
      </c>
      <c r="O475" s="5">
        <f>ROUND(E475/D475*100,0)</f>
        <v>1</v>
      </c>
      <c r="P475">
        <f>IFERROR(ROUND(E475/L475,2),0)</f>
        <v>25.2</v>
      </c>
      <c r="Q475" s="6" t="s">
        <v>8317</v>
      </c>
      <c r="R475" t="s">
        <v>8319</v>
      </c>
      <c r="S475" s="9">
        <f>(((J475/60)/60)/24)+DATE(1970,1,1)</f>
        <v>41999.164340277777</v>
      </c>
      <c r="T475" s="9">
        <f>(((I475/60)/60)/24)+DATE(1970,1,1)</f>
        <v>42029.164340277777</v>
      </c>
    </row>
    <row r="476" spans="1:20" ht="48" x14ac:dyDescent="0.2">
      <c r="A476">
        <v>954</v>
      </c>
      <c r="B476" s="4" t="s">
        <v>955</v>
      </c>
      <c r="C476" s="1" t="s">
        <v>5064</v>
      </c>
      <c r="D476" s="2">
        <v>15000</v>
      </c>
      <c r="E476" s="3">
        <v>6511</v>
      </c>
      <c r="F476" t="s">
        <v>8220</v>
      </c>
      <c r="G476" t="s">
        <v>8223</v>
      </c>
      <c r="H476" t="s">
        <v>8245</v>
      </c>
      <c r="I476">
        <v>1440100839</v>
      </c>
      <c r="J476">
        <v>1436472039</v>
      </c>
      <c r="K476" t="b">
        <v>0</v>
      </c>
      <c r="L476">
        <v>73</v>
      </c>
      <c r="M476" t="b">
        <v>0</v>
      </c>
      <c r="N476" t="s">
        <v>8271</v>
      </c>
      <c r="O476" s="5">
        <f>ROUND(E476/D476*100,0)</f>
        <v>43</v>
      </c>
      <c r="P476">
        <f>IFERROR(ROUND(E476/L476,2),0)</f>
        <v>89.19</v>
      </c>
      <c r="Q476" s="6" t="s">
        <v>8317</v>
      </c>
      <c r="R476" t="s">
        <v>8319</v>
      </c>
      <c r="S476" s="9">
        <f>(((J476/60)/60)/24)+DATE(1970,1,1)</f>
        <v>42194.833784722221</v>
      </c>
      <c r="T476" s="9">
        <f>(((I476/60)/60)/24)+DATE(1970,1,1)</f>
        <v>42236.833784722221</v>
      </c>
    </row>
    <row r="477" spans="1:20" ht="48" x14ac:dyDescent="0.2">
      <c r="A477">
        <v>955</v>
      </c>
      <c r="B477" s="4" t="s">
        <v>956</v>
      </c>
      <c r="C477" s="1" t="s">
        <v>5065</v>
      </c>
      <c r="D477" s="2">
        <v>300000</v>
      </c>
      <c r="E477" s="3">
        <v>16984</v>
      </c>
      <c r="F477" t="s">
        <v>8220</v>
      </c>
      <c r="G477" t="s">
        <v>8223</v>
      </c>
      <c r="H477" t="s">
        <v>8245</v>
      </c>
      <c r="I477">
        <v>1473750300</v>
      </c>
      <c r="J477">
        <v>1470294300</v>
      </c>
      <c r="K477" t="b">
        <v>0</v>
      </c>
      <c r="L477">
        <v>93</v>
      </c>
      <c r="M477" t="b">
        <v>0</v>
      </c>
      <c r="N477" t="s">
        <v>8271</v>
      </c>
      <c r="O477" s="5">
        <f>ROUND(E477/D477*100,0)</f>
        <v>6</v>
      </c>
      <c r="P477">
        <f>IFERROR(ROUND(E477/L477,2),0)</f>
        <v>182.62</v>
      </c>
      <c r="Q477" s="6" t="s">
        <v>8317</v>
      </c>
      <c r="R477" t="s">
        <v>8319</v>
      </c>
      <c r="S477" s="9">
        <f>(((J477/60)/60)/24)+DATE(1970,1,1)</f>
        <v>42586.295138888891</v>
      </c>
      <c r="T477" s="9">
        <f>(((I477/60)/60)/24)+DATE(1970,1,1)</f>
        <v>42626.295138888891</v>
      </c>
    </row>
    <row r="478" spans="1:20" ht="64" x14ac:dyDescent="0.2">
      <c r="A478">
        <v>956</v>
      </c>
      <c r="B478" s="4" t="s">
        <v>957</v>
      </c>
      <c r="C478" s="1" t="s">
        <v>5066</v>
      </c>
      <c r="D478" s="2">
        <v>50000</v>
      </c>
      <c r="E478" s="3">
        <v>861</v>
      </c>
      <c r="F478" t="s">
        <v>8220</v>
      </c>
      <c r="G478" t="s">
        <v>8223</v>
      </c>
      <c r="H478" t="s">
        <v>8245</v>
      </c>
      <c r="I478">
        <v>1430081759</v>
      </c>
      <c r="J478">
        <v>1424901359</v>
      </c>
      <c r="K478" t="b">
        <v>0</v>
      </c>
      <c r="L478">
        <v>17</v>
      </c>
      <c r="M478" t="b">
        <v>0</v>
      </c>
      <c r="N478" t="s">
        <v>8271</v>
      </c>
      <c r="O478" s="5">
        <f>ROUND(E478/D478*100,0)</f>
        <v>2</v>
      </c>
      <c r="P478">
        <f>IFERROR(ROUND(E478/L478,2),0)</f>
        <v>50.65</v>
      </c>
      <c r="Q478" s="6" t="s">
        <v>8317</v>
      </c>
      <c r="R478" t="s">
        <v>8319</v>
      </c>
      <c r="S478" s="9">
        <f>(((J478/60)/60)/24)+DATE(1970,1,1)</f>
        <v>42060.913877314815</v>
      </c>
      <c r="T478" s="9">
        <f>(((I478/60)/60)/24)+DATE(1970,1,1)</f>
        <v>42120.872210648144</v>
      </c>
    </row>
    <row r="479" spans="1:20" ht="32" x14ac:dyDescent="0.2">
      <c r="A479">
        <v>957</v>
      </c>
      <c r="B479" s="4" t="s">
        <v>958</v>
      </c>
      <c r="C479" s="1" t="s">
        <v>5067</v>
      </c>
      <c r="D479" s="2">
        <v>12000</v>
      </c>
      <c r="E479" s="3">
        <v>233</v>
      </c>
      <c r="F479" t="s">
        <v>8220</v>
      </c>
      <c r="G479" t="s">
        <v>8223</v>
      </c>
      <c r="H479" t="s">
        <v>8245</v>
      </c>
      <c r="I479">
        <v>1479392133</v>
      </c>
      <c r="J479">
        <v>1476710133</v>
      </c>
      <c r="K479" t="b">
        <v>0</v>
      </c>
      <c r="L479">
        <v>7</v>
      </c>
      <c r="M479" t="b">
        <v>0</v>
      </c>
      <c r="N479" t="s">
        <v>8271</v>
      </c>
      <c r="O479" s="5">
        <f>ROUND(E479/D479*100,0)</f>
        <v>2</v>
      </c>
      <c r="P479">
        <f>IFERROR(ROUND(E479/L479,2),0)</f>
        <v>33.29</v>
      </c>
      <c r="Q479" s="6" t="s">
        <v>8317</v>
      </c>
      <c r="R479" t="s">
        <v>8319</v>
      </c>
      <c r="S479" s="9">
        <f>(((J479/60)/60)/24)+DATE(1970,1,1)</f>
        <v>42660.552465277782</v>
      </c>
      <c r="T479" s="9">
        <f>(((I479/60)/60)/24)+DATE(1970,1,1)</f>
        <v>42691.594131944439</v>
      </c>
    </row>
    <row r="480" spans="1:20" ht="48" x14ac:dyDescent="0.2">
      <c r="A480">
        <v>958</v>
      </c>
      <c r="B480" s="4" t="s">
        <v>959</v>
      </c>
      <c r="C480" s="1" t="s">
        <v>5068</v>
      </c>
      <c r="D480" s="2">
        <v>7777</v>
      </c>
      <c r="E480" s="3">
        <v>881</v>
      </c>
      <c r="F480" t="s">
        <v>8220</v>
      </c>
      <c r="G480" t="s">
        <v>8223</v>
      </c>
      <c r="H480" t="s">
        <v>8245</v>
      </c>
      <c r="I480">
        <v>1428641940</v>
      </c>
      <c r="J480">
        <v>1426792563</v>
      </c>
      <c r="K480" t="b">
        <v>0</v>
      </c>
      <c r="L480">
        <v>17</v>
      </c>
      <c r="M480" t="b">
        <v>0</v>
      </c>
      <c r="N480" t="s">
        <v>8271</v>
      </c>
      <c r="O480" s="5">
        <f>ROUND(E480/D480*100,0)</f>
        <v>11</v>
      </c>
      <c r="P480">
        <f>IFERROR(ROUND(E480/L480,2),0)</f>
        <v>51.82</v>
      </c>
      <c r="Q480" s="6" t="s">
        <v>8317</v>
      </c>
      <c r="R480" t="s">
        <v>8319</v>
      </c>
      <c r="S480" s="9">
        <f>(((J480/60)/60)/24)+DATE(1970,1,1)</f>
        <v>42082.802812499998</v>
      </c>
      <c r="T480" s="9">
        <f>(((I480/60)/60)/24)+DATE(1970,1,1)</f>
        <v>42104.207638888889</v>
      </c>
    </row>
    <row r="481" spans="1:20" ht="48" x14ac:dyDescent="0.2">
      <c r="A481">
        <v>959</v>
      </c>
      <c r="B481" s="4" t="s">
        <v>960</v>
      </c>
      <c r="C481" s="1" t="s">
        <v>5069</v>
      </c>
      <c r="D481" s="2">
        <v>50000</v>
      </c>
      <c r="E481" s="3">
        <v>19430</v>
      </c>
      <c r="F481" t="s">
        <v>8220</v>
      </c>
      <c r="G481" t="s">
        <v>8223</v>
      </c>
      <c r="H481" t="s">
        <v>8245</v>
      </c>
      <c r="I481">
        <v>1421640665</v>
      </c>
      <c r="J481">
        <v>1419048665</v>
      </c>
      <c r="K481" t="b">
        <v>0</v>
      </c>
      <c r="L481">
        <v>171</v>
      </c>
      <c r="M481" t="b">
        <v>0</v>
      </c>
      <c r="N481" t="s">
        <v>8271</v>
      </c>
      <c r="O481" s="5">
        <f>ROUND(E481/D481*100,0)</f>
        <v>39</v>
      </c>
      <c r="P481">
        <f>IFERROR(ROUND(E481/L481,2),0)</f>
        <v>113.63</v>
      </c>
      <c r="Q481" s="6" t="s">
        <v>8317</v>
      </c>
      <c r="R481" t="s">
        <v>8319</v>
      </c>
      <c r="S481" s="9">
        <f>(((J481/60)/60)/24)+DATE(1970,1,1)</f>
        <v>41993.174363425926</v>
      </c>
      <c r="T481" s="9">
        <f>(((I481/60)/60)/24)+DATE(1970,1,1)</f>
        <v>42023.174363425926</v>
      </c>
    </row>
    <row r="482" spans="1:20" ht="48" x14ac:dyDescent="0.2">
      <c r="A482">
        <v>960</v>
      </c>
      <c r="B482" s="4" t="s">
        <v>961</v>
      </c>
      <c r="C482" s="1" t="s">
        <v>5070</v>
      </c>
      <c r="D482" s="2">
        <v>55650</v>
      </c>
      <c r="E482" s="3">
        <v>25655</v>
      </c>
      <c r="F482" t="s">
        <v>8220</v>
      </c>
      <c r="G482" t="s">
        <v>8223</v>
      </c>
      <c r="H482" t="s">
        <v>8245</v>
      </c>
      <c r="I482">
        <v>1489500155</v>
      </c>
      <c r="J482">
        <v>1485874955</v>
      </c>
      <c r="K482" t="b">
        <v>0</v>
      </c>
      <c r="L482">
        <v>188</v>
      </c>
      <c r="M482" t="b">
        <v>0</v>
      </c>
      <c r="N482" t="s">
        <v>8271</v>
      </c>
      <c r="O482" s="5">
        <f>ROUND(E482/D482*100,0)</f>
        <v>46</v>
      </c>
      <c r="P482">
        <f>IFERROR(ROUND(E482/L482,2),0)</f>
        <v>136.46</v>
      </c>
      <c r="Q482" s="6" t="s">
        <v>8317</v>
      </c>
      <c r="R482" t="s">
        <v>8319</v>
      </c>
      <c r="S482" s="9">
        <f>(((J482/60)/60)/24)+DATE(1970,1,1)</f>
        <v>42766.626793981486</v>
      </c>
      <c r="T482" s="9">
        <f>(((I482/60)/60)/24)+DATE(1970,1,1)</f>
        <v>42808.585127314815</v>
      </c>
    </row>
    <row r="483" spans="1:20" ht="48" x14ac:dyDescent="0.2">
      <c r="A483">
        <v>961</v>
      </c>
      <c r="B483" s="4" t="s">
        <v>962</v>
      </c>
      <c r="C483" s="1" t="s">
        <v>5071</v>
      </c>
      <c r="D483" s="2">
        <v>95000</v>
      </c>
      <c r="E483" s="3">
        <v>40079</v>
      </c>
      <c r="F483" t="s">
        <v>8220</v>
      </c>
      <c r="G483" t="s">
        <v>8223</v>
      </c>
      <c r="H483" t="s">
        <v>8245</v>
      </c>
      <c r="I483">
        <v>1487617200</v>
      </c>
      <c r="J483">
        <v>1483634335</v>
      </c>
      <c r="K483" t="b">
        <v>0</v>
      </c>
      <c r="L483">
        <v>110</v>
      </c>
      <c r="M483" t="b">
        <v>0</v>
      </c>
      <c r="N483" t="s">
        <v>8271</v>
      </c>
      <c r="O483" s="5">
        <f>ROUND(E483/D483*100,0)</f>
        <v>42</v>
      </c>
      <c r="P483">
        <f>IFERROR(ROUND(E483/L483,2),0)</f>
        <v>364.35</v>
      </c>
      <c r="Q483" s="6" t="s">
        <v>8317</v>
      </c>
      <c r="R483" t="s">
        <v>8319</v>
      </c>
      <c r="S483" s="9">
        <f>(((J483/60)/60)/24)+DATE(1970,1,1)</f>
        <v>42740.693692129629</v>
      </c>
      <c r="T483" s="9">
        <f>(((I483/60)/60)/24)+DATE(1970,1,1)</f>
        <v>42786.791666666672</v>
      </c>
    </row>
    <row r="484" spans="1:20" ht="48" x14ac:dyDescent="0.2">
      <c r="A484">
        <v>962</v>
      </c>
      <c r="B484" s="4" t="s">
        <v>963</v>
      </c>
      <c r="C484" s="1" t="s">
        <v>5072</v>
      </c>
      <c r="D484" s="2">
        <v>2500</v>
      </c>
      <c r="E484" s="3">
        <v>712</v>
      </c>
      <c r="F484" t="s">
        <v>8220</v>
      </c>
      <c r="G484" t="s">
        <v>8223</v>
      </c>
      <c r="H484" t="s">
        <v>8245</v>
      </c>
      <c r="I484">
        <v>1455210353</v>
      </c>
      <c r="J484">
        <v>1451927153</v>
      </c>
      <c r="K484" t="b">
        <v>0</v>
      </c>
      <c r="L484">
        <v>37</v>
      </c>
      <c r="M484" t="b">
        <v>0</v>
      </c>
      <c r="N484" t="s">
        <v>8271</v>
      </c>
      <c r="O484" s="5">
        <f>ROUND(E484/D484*100,0)</f>
        <v>28</v>
      </c>
      <c r="P484">
        <f>IFERROR(ROUND(E484/L484,2),0)</f>
        <v>19.239999999999998</v>
      </c>
      <c r="Q484" s="6" t="s">
        <v>8317</v>
      </c>
      <c r="R484" t="s">
        <v>8319</v>
      </c>
      <c r="S484" s="9">
        <f>(((J484/60)/60)/24)+DATE(1970,1,1)</f>
        <v>42373.712418981479</v>
      </c>
      <c r="T484" s="9">
        <f>(((I484/60)/60)/24)+DATE(1970,1,1)</f>
        <v>42411.712418981479</v>
      </c>
    </row>
    <row r="485" spans="1:20" ht="32" x14ac:dyDescent="0.2">
      <c r="A485">
        <v>963</v>
      </c>
      <c r="B485" s="4" t="s">
        <v>964</v>
      </c>
      <c r="C485" s="1" t="s">
        <v>5073</v>
      </c>
      <c r="D485" s="2">
        <v>35000</v>
      </c>
      <c r="E485" s="3">
        <v>377</v>
      </c>
      <c r="F485" t="s">
        <v>8220</v>
      </c>
      <c r="G485" t="s">
        <v>8223</v>
      </c>
      <c r="H485" t="s">
        <v>8245</v>
      </c>
      <c r="I485">
        <v>1476717319</v>
      </c>
      <c r="J485">
        <v>1473693319</v>
      </c>
      <c r="K485" t="b">
        <v>0</v>
      </c>
      <c r="L485">
        <v>9</v>
      </c>
      <c r="M485" t="b">
        <v>0</v>
      </c>
      <c r="N485" t="s">
        <v>8271</v>
      </c>
      <c r="O485" s="5">
        <f>ROUND(E485/D485*100,0)</f>
        <v>1</v>
      </c>
      <c r="P485">
        <f>IFERROR(ROUND(E485/L485,2),0)</f>
        <v>41.89</v>
      </c>
      <c r="Q485" s="6" t="s">
        <v>8317</v>
      </c>
      <c r="R485" t="s">
        <v>8319</v>
      </c>
      <c r="S485" s="9">
        <f>(((J485/60)/60)/24)+DATE(1970,1,1)</f>
        <v>42625.635636574079</v>
      </c>
      <c r="T485" s="9">
        <f>(((I485/60)/60)/24)+DATE(1970,1,1)</f>
        <v>42660.635636574079</v>
      </c>
    </row>
    <row r="486" spans="1:20" ht="48" x14ac:dyDescent="0.2">
      <c r="A486">
        <v>964</v>
      </c>
      <c r="B486" s="4" t="s">
        <v>965</v>
      </c>
      <c r="C486" s="1" t="s">
        <v>5074</v>
      </c>
      <c r="D486" s="2">
        <v>110000</v>
      </c>
      <c r="E486" s="3">
        <v>879</v>
      </c>
      <c r="F486" t="s">
        <v>8220</v>
      </c>
      <c r="G486" t="s">
        <v>8228</v>
      </c>
      <c r="H486" t="s">
        <v>8250</v>
      </c>
      <c r="I486">
        <v>1441119919</v>
      </c>
      <c r="J486">
        <v>1437663919</v>
      </c>
      <c r="K486" t="b">
        <v>0</v>
      </c>
      <c r="L486">
        <v>29</v>
      </c>
      <c r="M486" t="b">
        <v>0</v>
      </c>
      <c r="N486" t="s">
        <v>8271</v>
      </c>
      <c r="O486" s="5">
        <f>ROUND(E486/D486*100,0)</f>
        <v>1</v>
      </c>
      <c r="P486">
        <f>IFERROR(ROUND(E486/L486,2),0)</f>
        <v>30.31</v>
      </c>
      <c r="Q486" s="6" t="s">
        <v>8317</v>
      </c>
      <c r="R486" t="s">
        <v>8319</v>
      </c>
      <c r="S486" s="9">
        <f>(((J486/60)/60)/24)+DATE(1970,1,1)</f>
        <v>42208.628692129627</v>
      </c>
      <c r="T486" s="9">
        <f>(((I486/60)/60)/24)+DATE(1970,1,1)</f>
        <v>42248.628692129627</v>
      </c>
    </row>
    <row r="487" spans="1:20" ht="48" x14ac:dyDescent="0.2">
      <c r="A487">
        <v>965</v>
      </c>
      <c r="B487" s="4" t="s">
        <v>966</v>
      </c>
      <c r="C487" s="1" t="s">
        <v>5075</v>
      </c>
      <c r="D487" s="2">
        <v>25000</v>
      </c>
      <c r="E487" s="3">
        <v>298</v>
      </c>
      <c r="F487" t="s">
        <v>8220</v>
      </c>
      <c r="G487" t="s">
        <v>8223</v>
      </c>
      <c r="H487" t="s">
        <v>8245</v>
      </c>
      <c r="I487">
        <v>1477454340</v>
      </c>
      <c r="J487">
        <v>1474676646</v>
      </c>
      <c r="K487" t="b">
        <v>0</v>
      </c>
      <c r="L487">
        <v>6</v>
      </c>
      <c r="M487" t="b">
        <v>0</v>
      </c>
      <c r="N487" t="s">
        <v>8271</v>
      </c>
      <c r="O487" s="5">
        <f>ROUND(E487/D487*100,0)</f>
        <v>1</v>
      </c>
      <c r="P487">
        <f>IFERROR(ROUND(E487/L487,2),0)</f>
        <v>49.67</v>
      </c>
      <c r="Q487" s="6" t="s">
        <v>8317</v>
      </c>
      <c r="R487" t="s">
        <v>8319</v>
      </c>
      <c r="S487" s="9">
        <f>(((J487/60)/60)/24)+DATE(1970,1,1)</f>
        <v>42637.016736111109</v>
      </c>
      <c r="T487" s="9">
        <f>(((I487/60)/60)/24)+DATE(1970,1,1)</f>
        <v>42669.165972222225</v>
      </c>
    </row>
    <row r="488" spans="1:20" ht="48" x14ac:dyDescent="0.2">
      <c r="A488">
        <v>966</v>
      </c>
      <c r="B488" s="4" t="s">
        <v>967</v>
      </c>
      <c r="C488" s="1" t="s">
        <v>5076</v>
      </c>
      <c r="D488" s="2">
        <v>12000</v>
      </c>
      <c r="E488" s="3">
        <v>1776</v>
      </c>
      <c r="F488" t="s">
        <v>8220</v>
      </c>
      <c r="G488" t="s">
        <v>8223</v>
      </c>
      <c r="H488" t="s">
        <v>8245</v>
      </c>
      <c r="I488">
        <v>1475766932</v>
      </c>
      <c r="J488">
        <v>1473174932</v>
      </c>
      <c r="K488" t="b">
        <v>0</v>
      </c>
      <c r="L488">
        <v>30</v>
      </c>
      <c r="M488" t="b">
        <v>0</v>
      </c>
      <c r="N488" t="s">
        <v>8271</v>
      </c>
      <c r="O488" s="5">
        <f>ROUND(E488/D488*100,0)</f>
        <v>15</v>
      </c>
      <c r="P488">
        <f>IFERROR(ROUND(E488/L488,2),0)</f>
        <v>59.2</v>
      </c>
      <c r="Q488" s="6" t="s">
        <v>8317</v>
      </c>
      <c r="R488" t="s">
        <v>8319</v>
      </c>
      <c r="S488" s="9">
        <f>(((J488/60)/60)/24)+DATE(1970,1,1)</f>
        <v>42619.635787037041</v>
      </c>
      <c r="T488" s="9">
        <f>(((I488/60)/60)/24)+DATE(1970,1,1)</f>
        <v>42649.635787037041</v>
      </c>
    </row>
    <row r="489" spans="1:20" ht="48" x14ac:dyDescent="0.2">
      <c r="A489">
        <v>967</v>
      </c>
      <c r="B489" s="4" t="s">
        <v>968</v>
      </c>
      <c r="C489" s="1" t="s">
        <v>5077</v>
      </c>
      <c r="D489" s="2">
        <v>20000</v>
      </c>
      <c r="E489" s="3">
        <v>3562</v>
      </c>
      <c r="F489" t="s">
        <v>8220</v>
      </c>
      <c r="G489" t="s">
        <v>8223</v>
      </c>
      <c r="H489" t="s">
        <v>8245</v>
      </c>
      <c r="I489">
        <v>1461301574</v>
      </c>
      <c r="J489">
        <v>1456121174</v>
      </c>
      <c r="K489" t="b">
        <v>0</v>
      </c>
      <c r="L489">
        <v>81</v>
      </c>
      <c r="M489" t="b">
        <v>0</v>
      </c>
      <c r="N489" t="s">
        <v>8271</v>
      </c>
      <c r="O489" s="5">
        <f>ROUND(E489/D489*100,0)</f>
        <v>18</v>
      </c>
      <c r="P489">
        <f>IFERROR(ROUND(E489/L489,2),0)</f>
        <v>43.98</v>
      </c>
      <c r="Q489" s="6" t="s">
        <v>8317</v>
      </c>
      <c r="R489" t="s">
        <v>8319</v>
      </c>
      <c r="S489" s="9">
        <f>(((J489/60)/60)/24)+DATE(1970,1,1)</f>
        <v>42422.254328703704</v>
      </c>
      <c r="T489" s="9">
        <f>(((I489/60)/60)/24)+DATE(1970,1,1)</f>
        <v>42482.21266203704</v>
      </c>
    </row>
    <row r="490" spans="1:20" ht="48" x14ac:dyDescent="0.2">
      <c r="A490">
        <v>968</v>
      </c>
      <c r="B490" s="4" t="s">
        <v>969</v>
      </c>
      <c r="C490" s="1" t="s">
        <v>5078</v>
      </c>
      <c r="D490" s="2">
        <v>8000</v>
      </c>
      <c r="E490" s="3">
        <v>106</v>
      </c>
      <c r="F490" t="s">
        <v>8220</v>
      </c>
      <c r="G490" t="s">
        <v>8223</v>
      </c>
      <c r="H490" t="s">
        <v>8245</v>
      </c>
      <c r="I490">
        <v>1408134034</v>
      </c>
      <c r="J490">
        <v>1405542034</v>
      </c>
      <c r="K490" t="b">
        <v>0</v>
      </c>
      <c r="L490">
        <v>4</v>
      </c>
      <c r="M490" t="b">
        <v>0</v>
      </c>
      <c r="N490" t="s">
        <v>8271</v>
      </c>
      <c r="O490" s="5">
        <f>ROUND(E490/D490*100,0)</f>
        <v>1</v>
      </c>
      <c r="P490">
        <f>IFERROR(ROUND(E490/L490,2),0)</f>
        <v>26.5</v>
      </c>
      <c r="Q490" s="6" t="s">
        <v>8317</v>
      </c>
      <c r="R490" t="s">
        <v>8319</v>
      </c>
      <c r="S490" s="9">
        <f>(((J490/60)/60)/24)+DATE(1970,1,1)</f>
        <v>41836.847615740742</v>
      </c>
      <c r="T490" s="9">
        <f>(((I490/60)/60)/24)+DATE(1970,1,1)</f>
        <v>41866.847615740742</v>
      </c>
    </row>
    <row r="491" spans="1:20" ht="32" x14ac:dyDescent="0.2">
      <c r="A491">
        <v>969</v>
      </c>
      <c r="B491" s="4" t="s">
        <v>970</v>
      </c>
      <c r="C491" s="1" t="s">
        <v>5079</v>
      </c>
      <c r="D491" s="2">
        <v>30000</v>
      </c>
      <c r="E491" s="3">
        <v>14000</v>
      </c>
      <c r="F491" t="s">
        <v>8220</v>
      </c>
      <c r="G491" t="s">
        <v>8237</v>
      </c>
      <c r="H491" t="s">
        <v>8255</v>
      </c>
      <c r="I491">
        <v>1486624607</v>
      </c>
      <c r="J491">
        <v>1483773407</v>
      </c>
      <c r="K491" t="b">
        <v>0</v>
      </c>
      <c r="L491">
        <v>11</v>
      </c>
      <c r="M491" t="b">
        <v>0</v>
      </c>
      <c r="N491" t="s">
        <v>8271</v>
      </c>
      <c r="O491" s="5">
        <f>ROUND(E491/D491*100,0)</f>
        <v>47</v>
      </c>
      <c r="P491">
        <f>IFERROR(ROUND(E491/L491,2),0)</f>
        <v>1272.73</v>
      </c>
      <c r="Q491" s="6" t="s">
        <v>8317</v>
      </c>
      <c r="R491" t="s">
        <v>8319</v>
      </c>
      <c r="S491" s="9">
        <f>(((J491/60)/60)/24)+DATE(1970,1,1)</f>
        <v>42742.30332175926</v>
      </c>
      <c r="T491" s="9">
        <f>(((I491/60)/60)/24)+DATE(1970,1,1)</f>
        <v>42775.30332175926</v>
      </c>
    </row>
    <row r="492" spans="1:20" ht="48" x14ac:dyDescent="0.2">
      <c r="A492">
        <v>970</v>
      </c>
      <c r="B492" s="4" t="s">
        <v>971</v>
      </c>
      <c r="C492" s="1" t="s">
        <v>5080</v>
      </c>
      <c r="D492" s="2">
        <v>5000</v>
      </c>
      <c r="E492" s="3">
        <v>2296</v>
      </c>
      <c r="F492" t="s">
        <v>8220</v>
      </c>
      <c r="G492" t="s">
        <v>8228</v>
      </c>
      <c r="H492" t="s">
        <v>8250</v>
      </c>
      <c r="I492">
        <v>1485147540</v>
      </c>
      <c r="J492">
        <v>1481951853</v>
      </c>
      <c r="K492" t="b">
        <v>0</v>
      </c>
      <c r="L492">
        <v>14</v>
      </c>
      <c r="M492" t="b">
        <v>0</v>
      </c>
      <c r="N492" t="s">
        <v>8271</v>
      </c>
      <c r="O492" s="5">
        <f>ROUND(E492/D492*100,0)</f>
        <v>46</v>
      </c>
      <c r="P492">
        <f>IFERROR(ROUND(E492/L492,2),0)</f>
        <v>164</v>
      </c>
      <c r="Q492" s="6" t="s">
        <v>8317</v>
      </c>
      <c r="R492" t="s">
        <v>8319</v>
      </c>
      <c r="S492" s="9">
        <f>(((J492/60)/60)/24)+DATE(1970,1,1)</f>
        <v>42721.220520833333</v>
      </c>
      <c r="T492" s="9">
        <f>(((I492/60)/60)/24)+DATE(1970,1,1)</f>
        <v>42758.207638888889</v>
      </c>
    </row>
    <row r="493" spans="1:20" ht="48" x14ac:dyDescent="0.2">
      <c r="A493">
        <v>971</v>
      </c>
      <c r="B493" s="4" t="s">
        <v>972</v>
      </c>
      <c r="C493" s="1" t="s">
        <v>5081</v>
      </c>
      <c r="D493" s="2">
        <v>100000</v>
      </c>
      <c r="E493" s="3">
        <v>226</v>
      </c>
      <c r="F493" t="s">
        <v>8220</v>
      </c>
      <c r="G493" t="s">
        <v>8223</v>
      </c>
      <c r="H493" t="s">
        <v>8245</v>
      </c>
      <c r="I493">
        <v>1433178060</v>
      </c>
      <c r="J493">
        <v>1429290060</v>
      </c>
      <c r="K493" t="b">
        <v>0</v>
      </c>
      <c r="L493">
        <v>5</v>
      </c>
      <c r="M493" t="b">
        <v>0</v>
      </c>
      <c r="N493" t="s">
        <v>8271</v>
      </c>
      <c r="O493" s="5">
        <f>ROUND(E493/D493*100,0)</f>
        <v>0</v>
      </c>
      <c r="P493">
        <f>IFERROR(ROUND(E493/L493,2),0)</f>
        <v>45.2</v>
      </c>
      <c r="Q493" s="6" t="s">
        <v>8317</v>
      </c>
      <c r="R493" t="s">
        <v>8319</v>
      </c>
      <c r="S493" s="9">
        <f>(((J493/60)/60)/24)+DATE(1970,1,1)</f>
        <v>42111.709027777775</v>
      </c>
      <c r="T493" s="9">
        <f>(((I493/60)/60)/24)+DATE(1970,1,1)</f>
        <v>42156.709027777775</v>
      </c>
    </row>
    <row r="494" spans="1:20" ht="48" x14ac:dyDescent="0.2">
      <c r="A494">
        <v>972</v>
      </c>
      <c r="B494" s="4" t="s">
        <v>973</v>
      </c>
      <c r="C494" s="1" t="s">
        <v>5082</v>
      </c>
      <c r="D494" s="2">
        <v>20000</v>
      </c>
      <c r="E494" s="3">
        <v>6925</v>
      </c>
      <c r="F494" t="s">
        <v>8220</v>
      </c>
      <c r="G494" t="s">
        <v>8223</v>
      </c>
      <c r="H494" t="s">
        <v>8245</v>
      </c>
      <c r="I494">
        <v>1409813940</v>
      </c>
      <c r="J494">
        <v>1407271598</v>
      </c>
      <c r="K494" t="b">
        <v>0</v>
      </c>
      <c r="L494">
        <v>45</v>
      </c>
      <c r="M494" t="b">
        <v>0</v>
      </c>
      <c r="N494" t="s">
        <v>8271</v>
      </c>
      <c r="O494" s="5">
        <f>ROUND(E494/D494*100,0)</f>
        <v>35</v>
      </c>
      <c r="P494">
        <f>IFERROR(ROUND(E494/L494,2),0)</f>
        <v>153.88999999999999</v>
      </c>
      <c r="Q494" s="6" t="s">
        <v>8317</v>
      </c>
      <c r="R494" t="s">
        <v>8319</v>
      </c>
      <c r="S494" s="9">
        <f>(((J494/60)/60)/24)+DATE(1970,1,1)</f>
        <v>41856.865717592591</v>
      </c>
      <c r="T494" s="9">
        <f>(((I494/60)/60)/24)+DATE(1970,1,1)</f>
        <v>41886.290972222225</v>
      </c>
    </row>
    <row r="495" spans="1:20" ht="48" x14ac:dyDescent="0.2">
      <c r="A495">
        <v>973</v>
      </c>
      <c r="B495" s="4" t="s">
        <v>974</v>
      </c>
      <c r="C495" s="1" t="s">
        <v>5083</v>
      </c>
      <c r="D495" s="2">
        <v>20000</v>
      </c>
      <c r="E495" s="3">
        <v>411</v>
      </c>
      <c r="F495" t="s">
        <v>8220</v>
      </c>
      <c r="G495" t="s">
        <v>8223</v>
      </c>
      <c r="H495" t="s">
        <v>8245</v>
      </c>
      <c r="I495">
        <v>1447032093</v>
      </c>
      <c r="J495">
        <v>1441844493</v>
      </c>
      <c r="K495" t="b">
        <v>0</v>
      </c>
      <c r="L495">
        <v>8</v>
      </c>
      <c r="M495" t="b">
        <v>0</v>
      </c>
      <c r="N495" t="s">
        <v>8271</v>
      </c>
      <c r="O495" s="5">
        <f>ROUND(E495/D495*100,0)</f>
        <v>2</v>
      </c>
      <c r="P495">
        <f>IFERROR(ROUND(E495/L495,2),0)</f>
        <v>51.38</v>
      </c>
      <c r="Q495" s="6" t="s">
        <v>8317</v>
      </c>
      <c r="R495" t="s">
        <v>8319</v>
      </c>
      <c r="S495" s="9">
        <f>(((J495/60)/60)/24)+DATE(1970,1,1)</f>
        <v>42257.014965277776</v>
      </c>
      <c r="T495" s="9">
        <f>(((I495/60)/60)/24)+DATE(1970,1,1)</f>
        <v>42317.056631944448</v>
      </c>
    </row>
    <row r="496" spans="1:20" ht="48" x14ac:dyDescent="0.2">
      <c r="A496">
        <v>974</v>
      </c>
      <c r="B496" s="4" t="s">
        <v>975</v>
      </c>
      <c r="C496" s="1" t="s">
        <v>5084</v>
      </c>
      <c r="D496" s="2">
        <v>50000</v>
      </c>
      <c r="E496" s="3">
        <v>280</v>
      </c>
      <c r="F496" t="s">
        <v>8220</v>
      </c>
      <c r="G496" t="s">
        <v>8223</v>
      </c>
      <c r="H496" t="s">
        <v>8245</v>
      </c>
      <c r="I496">
        <v>1458925156</v>
      </c>
      <c r="J496">
        <v>1456336756</v>
      </c>
      <c r="K496" t="b">
        <v>0</v>
      </c>
      <c r="L496">
        <v>3</v>
      </c>
      <c r="M496" t="b">
        <v>0</v>
      </c>
      <c r="N496" t="s">
        <v>8271</v>
      </c>
      <c r="O496" s="5">
        <f>ROUND(E496/D496*100,0)</f>
        <v>1</v>
      </c>
      <c r="P496">
        <f>IFERROR(ROUND(E496/L496,2),0)</f>
        <v>93.33</v>
      </c>
      <c r="Q496" s="6" t="s">
        <v>8317</v>
      </c>
      <c r="R496" t="s">
        <v>8319</v>
      </c>
      <c r="S496" s="9">
        <f>(((J496/60)/60)/24)+DATE(1970,1,1)</f>
        <v>42424.749490740738</v>
      </c>
      <c r="T496" s="9">
        <f>(((I496/60)/60)/24)+DATE(1970,1,1)</f>
        <v>42454.707824074074</v>
      </c>
    </row>
    <row r="497" spans="1:20" ht="48" x14ac:dyDescent="0.2">
      <c r="A497">
        <v>975</v>
      </c>
      <c r="B497" s="4" t="s">
        <v>976</v>
      </c>
      <c r="C497" s="1" t="s">
        <v>5085</v>
      </c>
      <c r="D497" s="2">
        <v>100000</v>
      </c>
      <c r="E497" s="3">
        <v>2607</v>
      </c>
      <c r="F497" t="s">
        <v>8220</v>
      </c>
      <c r="G497" t="s">
        <v>8223</v>
      </c>
      <c r="H497" t="s">
        <v>8245</v>
      </c>
      <c r="I497">
        <v>1467132185</v>
      </c>
      <c r="J497">
        <v>1461948185</v>
      </c>
      <c r="K497" t="b">
        <v>0</v>
      </c>
      <c r="L497">
        <v>24</v>
      </c>
      <c r="M497" t="b">
        <v>0</v>
      </c>
      <c r="N497" t="s">
        <v>8271</v>
      </c>
      <c r="O497" s="5">
        <f>ROUND(E497/D497*100,0)</f>
        <v>3</v>
      </c>
      <c r="P497">
        <f>IFERROR(ROUND(E497/L497,2),0)</f>
        <v>108.63</v>
      </c>
      <c r="Q497" s="6" t="s">
        <v>8317</v>
      </c>
      <c r="R497" t="s">
        <v>8319</v>
      </c>
      <c r="S497" s="9">
        <f>(((J497/60)/60)/24)+DATE(1970,1,1)</f>
        <v>42489.696585648147</v>
      </c>
      <c r="T497" s="9">
        <f>(((I497/60)/60)/24)+DATE(1970,1,1)</f>
        <v>42549.696585648147</v>
      </c>
    </row>
    <row r="498" spans="1:20" ht="48" x14ac:dyDescent="0.2">
      <c r="A498">
        <v>976</v>
      </c>
      <c r="B498" s="4" t="s">
        <v>977</v>
      </c>
      <c r="C498" s="1" t="s">
        <v>5086</v>
      </c>
      <c r="D498" s="2">
        <v>150000</v>
      </c>
      <c r="E498" s="3">
        <v>2889</v>
      </c>
      <c r="F498" t="s">
        <v>8220</v>
      </c>
      <c r="G498" t="s">
        <v>8225</v>
      </c>
      <c r="H498" t="s">
        <v>8247</v>
      </c>
      <c r="I498">
        <v>1439515497</v>
      </c>
      <c r="J498">
        <v>1435627497</v>
      </c>
      <c r="K498" t="b">
        <v>0</v>
      </c>
      <c r="L498">
        <v>18</v>
      </c>
      <c r="M498" t="b">
        <v>0</v>
      </c>
      <c r="N498" t="s">
        <v>8271</v>
      </c>
      <c r="O498" s="5">
        <f>ROUND(E498/D498*100,0)</f>
        <v>2</v>
      </c>
      <c r="P498">
        <f>IFERROR(ROUND(E498/L498,2),0)</f>
        <v>160.5</v>
      </c>
      <c r="Q498" s="6" t="s">
        <v>8317</v>
      </c>
      <c r="R498" t="s">
        <v>8319</v>
      </c>
      <c r="S498" s="9">
        <f>(((J498/60)/60)/24)+DATE(1970,1,1)</f>
        <v>42185.058993055558</v>
      </c>
      <c r="T498" s="9">
        <f>(((I498/60)/60)/24)+DATE(1970,1,1)</f>
        <v>42230.058993055558</v>
      </c>
    </row>
    <row r="499" spans="1:20" ht="48" x14ac:dyDescent="0.2">
      <c r="A499">
        <v>977</v>
      </c>
      <c r="B499" s="4" t="s">
        <v>978</v>
      </c>
      <c r="C499" s="1" t="s">
        <v>5087</v>
      </c>
      <c r="D499" s="2">
        <v>2700</v>
      </c>
      <c r="E499" s="3">
        <v>909</v>
      </c>
      <c r="F499" t="s">
        <v>8220</v>
      </c>
      <c r="G499" t="s">
        <v>8238</v>
      </c>
      <c r="H499" t="s">
        <v>8248</v>
      </c>
      <c r="I499">
        <v>1456094197</v>
      </c>
      <c r="J499">
        <v>1453502197</v>
      </c>
      <c r="K499" t="b">
        <v>0</v>
      </c>
      <c r="L499">
        <v>12</v>
      </c>
      <c r="M499" t="b">
        <v>0</v>
      </c>
      <c r="N499" t="s">
        <v>8271</v>
      </c>
      <c r="O499" s="5">
        <f>ROUND(E499/D499*100,0)</f>
        <v>34</v>
      </c>
      <c r="P499">
        <f>IFERROR(ROUND(E499/L499,2),0)</f>
        <v>75.75</v>
      </c>
      <c r="Q499" s="6" t="s">
        <v>8317</v>
      </c>
      <c r="R499" t="s">
        <v>8319</v>
      </c>
      <c r="S499" s="9">
        <f>(((J499/60)/60)/24)+DATE(1970,1,1)</f>
        <v>42391.942094907412</v>
      </c>
      <c r="T499" s="9">
        <f>(((I499/60)/60)/24)+DATE(1970,1,1)</f>
        <v>42421.942094907412</v>
      </c>
    </row>
    <row r="500" spans="1:20" ht="48" x14ac:dyDescent="0.2">
      <c r="A500">
        <v>978</v>
      </c>
      <c r="B500" s="4" t="s">
        <v>979</v>
      </c>
      <c r="C500" s="1" t="s">
        <v>5088</v>
      </c>
      <c r="D500" s="2">
        <v>172889</v>
      </c>
      <c r="E500" s="3">
        <v>97273</v>
      </c>
      <c r="F500" t="s">
        <v>8220</v>
      </c>
      <c r="G500" t="s">
        <v>8234</v>
      </c>
      <c r="H500" t="s">
        <v>8254</v>
      </c>
      <c r="I500">
        <v>1456385101</v>
      </c>
      <c r="J500">
        <v>1453793101</v>
      </c>
      <c r="K500" t="b">
        <v>0</v>
      </c>
      <c r="L500">
        <v>123</v>
      </c>
      <c r="M500" t="b">
        <v>0</v>
      </c>
      <c r="N500" t="s">
        <v>8271</v>
      </c>
      <c r="O500" s="5">
        <f>ROUND(E500/D500*100,0)</f>
        <v>56</v>
      </c>
      <c r="P500">
        <f>IFERROR(ROUND(E500/L500,2),0)</f>
        <v>790.84</v>
      </c>
      <c r="Q500" s="6" t="s">
        <v>8317</v>
      </c>
      <c r="R500" t="s">
        <v>8319</v>
      </c>
      <c r="S500" s="9">
        <f>(((J500/60)/60)/24)+DATE(1970,1,1)</f>
        <v>42395.309039351851</v>
      </c>
      <c r="T500" s="9">
        <f>(((I500/60)/60)/24)+DATE(1970,1,1)</f>
        <v>42425.309039351851</v>
      </c>
    </row>
    <row r="501" spans="1:20" ht="48" x14ac:dyDescent="0.2">
      <c r="A501">
        <v>979</v>
      </c>
      <c r="B501" s="4" t="s">
        <v>980</v>
      </c>
      <c r="C501" s="1" t="s">
        <v>5089</v>
      </c>
      <c r="D501" s="2">
        <v>35000</v>
      </c>
      <c r="E501" s="3">
        <v>28986.16</v>
      </c>
      <c r="F501" t="s">
        <v>8220</v>
      </c>
      <c r="G501" t="s">
        <v>8223</v>
      </c>
      <c r="H501" t="s">
        <v>8245</v>
      </c>
      <c r="I501">
        <v>1466449140</v>
      </c>
      <c r="J501">
        <v>1463392828</v>
      </c>
      <c r="K501" t="b">
        <v>0</v>
      </c>
      <c r="L501">
        <v>96</v>
      </c>
      <c r="M501" t="b">
        <v>0</v>
      </c>
      <c r="N501" t="s">
        <v>8271</v>
      </c>
      <c r="O501" s="5">
        <f>ROUND(E501/D501*100,0)</f>
        <v>83</v>
      </c>
      <c r="P501">
        <f>IFERROR(ROUND(E501/L501,2),0)</f>
        <v>301.94</v>
      </c>
      <c r="Q501" s="6" t="s">
        <v>8317</v>
      </c>
      <c r="R501" t="s">
        <v>8319</v>
      </c>
      <c r="S501" s="9">
        <f>(((J501/60)/60)/24)+DATE(1970,1,1)</f>
        <v>42506.416990740734</v>
      </c>
      <c r="T501" s="9">
        <f>(((I501/60)/60)/24)+DATE(1970,1,1)</f>
        <v>42541.790972222225</v>
      </c>
    </row>
    <row r="502" spans="1:20" ht="48" x14ac:dyDescent="0.2">
      <c r="A502">
        <v>980</v>
      </c>
      <c r="B502" s="4" t="s">
        <v>981</v>
      </c>
      <c r="C502" s="1" t="s">
        <v>5090</v>
      </c>
      <c r="D502" s="2">
        <v>10000</v>
      </c>
      <c r="E502" s="3">
        <v>1486</v>
      </c>
      <c r="F502" t="s">
        <v>8220</v>
      </c>
      <c r="G502" t="s">
        <v>8223</v>
      </c>
      <c r="H502" t="s">
        <v>8245</v>
      </c>
      <c r="I502">
        <v>1417387322</v>
      </c>
      <c r="J502">
        <v>1413495722</v>
      </c>
      <c r="K502" t="b">
        <v>0</v>
      </c>
      <c r="L502">
        <v>31</v>
      </c>
      <c r="M502" t="b">
        <v>0</v>
      </c>
      <c r="N502" t="s">
        <v>8271</v>
      </c>
      <c r="O502" s="5">
        <f>ROUND(E502/D502*100,0)</f>
        <v>15</v>
      </c>
      <c r="P502">
        <f>IFERROR(ROUND(E502/L502,2),0)</f>
        <v>47.94</v>
      </c>
      <c r="Q502" s="6" t="s">
        <v>8317</v>
      </c>
      <c r="R502" t="s">
        <v>8319</v>
      </c>
      <c r="S502" s="9">
        <f>(((J502/60)/60)/24)+DATE(1970,1,1)</f>
        <v>41928.904189814813</v>
      </c>
      <c r="T502" s="9">
        <f>(((I502/60)/60)/24)+DATE(1970,1,1)</f>
        <v>41973.945856481485</v>
      </c>
    </row>
    <row r="503" spans="1:20" ht="48" x14ac:dyDescent="0.2">
      <c r="A503">
        <v>981</v>
      </c>
      <c r="B503" s="4" t="s">
        <v>982</v>
      </c>
      <c r="C503" s="1" t="s">
        <v>5091</v>
      </c>
      <c r="D503" s="2">
        <v>88888</v>
      </c>
      <c r="E503" s="3">
        <v>11</v>
      </c>
      <c r="F503" t="s">
        <v>8220</v>
      </c>
      <c r="G503" t="s">
        <v>8223</v>
      </c>
      <c r="H503" t="s">
        <v>8245</v>
      </c>
      <c r="I503">
        <v>1407624222</v>
      </c>
      <c r="J503">
        <v>1405032222</v>
      </c>
      <c r="K503" t="b">
        <v>0</v>
      </c>
      <c r="L503">
        <v>4</v>
      </c>
      <c r="M503" t="b">
        <v>0</v>
      </c>
      <c r="N503" t="s">
        <v>8271</v>
      </c>
      <c r="O503" s="5">
        <f>ROUND(E503/D503*100,0)</f>
        <v>0</v>
      </c>
      <c r="P503">
        <f>IFERROR(ROUND(E503/L503,2),0)</f>
        <v>2.75</v>
      </c>
      <c r="Q503" s="6" t="s">
        <v>8317</v>
      </c>
      <c r="R503" t="s">
        <v>8319</v>
      </c>
      <c r="S503" s="9">
        <f>(((J503/60)/60)/24)+DATE(1970,1,1)</f>
        <v>41830.947013888886</v>
      </c>
      <c r="T503" s="9">
        <f>(((I503/60)/60)/24)+DATE(1970,1,1)</f>
        <v>41860.947013888886</v>
      </c>
    </row>
    <row r="504" spans="1:20" ht="32" x14ac:dyDescent="0.2">
      <c r="A504">
        <v>982</v>
      </c>
      <c r="B504" s="4" t="s">
        <v>983</v>
      </c>
      <c r="C504" s="1" t="s">
        <v>5092</v>
      </c>
      <c r="D504" s="2">
        <v>17500</v>
      </c>
      <c r="E504" s="3">
        <v>3</v>
      </c>
      <c r="F504" t="s">
        <v>8220</v>
      </c>
      <c r="G504" t="s">
        <v>8223</v>
      </c>
      <c r="H504" t="s">
        <v>8245</v>
      </c>
      <c r="I504">
        <v>1475431486</v>
      </c>
      <c r="J504">
        <v>1472839486</v>
      </c>
      <c r="K504" t="b">
        <v>0</v>
      </c>
      <c r="L504">
        <v>3</v>
      </c>
      <c r="M504" t="b">
        <v>0</v>
      </c>
      <c r="N504" t="s">
        <v>8271</v>
      </c>
      <c r="O504" s="5">
        <f>ROUND(E504/D504*100,0)</f>
        <v>0</v>
      </c>
      <c r="P504">
        <f>IFERROR(ROUND(E504/L504,2),0)</f>
        <v>1</v>
      </c>
      <c r="Q504" s="6" t="s">
        <v>8317</v>
      </c>
      <c r="R504" t="s">
        <v>8319</v>
      </c>
      <c r="S504" s="9">
        <f>(((J504/60)/60)/24)+DATE(1970,1,1)</f>
        <v>42615.753310185188</v>
      </c>
      <c r="T504" s="9">
        <f>(((I504/60)/60)/24)+DATE(1970,1,1)</f>
        <v>42645.753310185188</v>
      </c>
    </row>
    <row r="505" spans="1:20" ht="48" x14ac:dyDescent="0.2">
      <c r="A505">
        <v>983</v>
      </c>
      <c r="B505" s="4" t="s">
        <v>984</v>
      </c>
      <c r="C505" s="1" t="s">
        <v>5093</v>
      </c>
      <c r="D505" s="2">
        <v>104219</v>
      </c>
      <c r="E505" s="3">
        <v>30751</v>
      </c>
      <c r="F505" t="s">
        <v>8220</v>
      </c>
      <c r="G505" t="s">
        <v>8226</v>
      </c>
      <c r="H505" t="s">
        <v>8248</v>
      </c>
      <c r="I505">
        <v>1471985640</v>
      </c>
      <c r="J505">
        <v>1469289685</v>
      </c>
      <c r="K505" t="b">
        <v>0</v>
      </c>
      <c r="L505">
        <v>179</v>
      </c>
      <c r="M505" t="b">
        <v>0</v>
      </c>
      <c r="N505" t="s">
        <v>8271</v>
      </c>
      <c r="O505" s="5">
        <f>ROUND(E505/D505*100,0)</f>
        <v>30</v>
      </c>
      <c r="P505">
        <f>IFERROR(ROUND(E505/L505,2),0)</f>
        <v>171.79</v>
      </c>
      <c r="Q505" s="6" t="s">
        <v>8317</v>
      </c>
      <c r="R505" t="s">
        <v>8319</v>
      </c>
      <c r="S505" s="9">
        <f>(((J505/60)/60)/24)+DATE(1970,1,1)</f>
        <v>42574.667650462965</v>
      </c>
      <c r="T505" s="9">
        <f>(((I505/60)/60)/24)+DATE(1970,1,1)</f>
        <v>42605.870833333334</v>
      </c>
    </row>
    <row r="506" spans="1:20" ht="80" x14ac:dyDescent="0.2">
      <c r="A506">
        <v>984</v>
      </c>
      <c r="B506" s="4" t="s">
        <v>985</v>
      </c>
      <c r="C506" s="1" t="s">
        <v>5094</v>
      </c>
      <c r="D506" s="2">
        <v>10000</v>
      </c>
      <c r="E506" s="3">
        <v>106</v>
      </c>
      <c r="F506" t="s">
        <v>8220</v>
      </c>
      <c r="G506" t="s">
        <v>8223</v>
      </c>
      <c r="H506" t="s">
        <v>8245</v>
      </c>
      <c r="I506">
        <v>1427507208</v>
      </c>
      <c r="J506">
        <v>1424918808</v>
      </c>
      <c r="K506" t="b">
        <v>0</v>
      </c>
      <c r="L506">
        <v>3</v>
      </c>
      <c r="M506" t="b">
        <v>0</v>
      </c>
      <c r="N506" t="s">
        <v>8271</v>
      </c>
      <c r="O506" s="5">
        <f>ROUND(E506/D506*100,0)</f>
        <v>1</v>
      </c>
      <c r="P506">
        <f>IFERROR(ROUND(E506/L506,2),0)</f>
        <v>35.33</v>
      </c>
      <c r="Q506" s="6" t="s">
        <v>8317</v>
      </c>
      <c r="R506" t="s">
        <v>8319</v>
      </c>
      <c r="S506" s="9">
        <f>(((J506/60)/60)/24)+DATE(1970,1,1)</f>
        <v>42061.11583333333</v>
      </c>
      <c r="T506" s="9">
        <f>(((I506/60)/60)/24)+DATE(1970,1,1)</f>
        <v>42091.074166666673</v>
      </c>
    </row>
    <row r="507" spans="1:20" ht="48" x14ac:dyDescent="0.2">
      <c r="A507">
        <v>985</v>
      </c>
      <c r="B507" s="4" t="s">
        <v>986</v>
      </c>
      <c r="C507" s="1" t="s">
        <v>5095</v>
      </c>
      <c r="D507" s="2">
        <v>30000</v>
      </c>
      <c r="E507" s="3">
        <v>1888</v>
      </c>
      <c r="F507" t="s">
        <v>8220</v>
      </c>
      <c r="G507" t="s">
        <v>8235</v>
      </c>
      <c r="H507" t="s">
        <v>8248</v>
      </c>
      <c r="I507">
        <v>1451602800</v>
      </c>
      <c r="J507">
        <v>1449011610</v>
      </c>
      <c r="K507" t="b">
        <v>0</v>
      </c>
      <c r="L507">
        <v>23</v>
      </c>
      <c r="M507" t="b">
        <v>0</v>
      </c>
      <c r="N507" t="s">
        <v>8271</v>
      </c>
      <c r="O507" s="5">
        <f>ROUND(E507/D507*100,0)</f>
        <v>6</v>
      </c>
      <c r="P507">
        <f>IFERROR(ROUND(E507/L507,2),0)</f>
        <v>82.09</v>
      </c>
      <c r="Q507" s="6" t="s">
        <v>8317</v>
      </c>
      <c r="R507" t="s">
        <v>8319</v>
      </c>
      <c r="S507" s="9">
        <f>(((J507/60)/60)/24)+DATE(1970,1,1)</f>
        <v>42339.967708333337</v>
      </c>
      <c r="T507" s="9">
        <f>(((I507/60)/60)/24)+DATE(1970,1,1)</f>
        <v>42369.958333333328</v>
      </c>
    </row>
    <row r="508" spans="1:20" ht="48" x14ac:dyDescent="0.2">
      <c r="A508">
        <v>986</v>
      </c>
      <c r="B508" s="4" t="s">
        <v>987</v>
      </c>
      <c r="C508" s="1" t="s">
        <v>5096</v>
      </c>
      <c r="D508" s="2">
        <v>20000</v>
      </c>
      <c r="E508" s="3">
        <v>2550</v>
      </c>
      <c r="F508" t="s">
        <v>8220</v>
      </c>
      <c r="G508" t="s">
        <v>8224</v>
      </c>
      <c r="H508" t="s">
        <v>8246</v>
      </c>
      <c r="I508">
        <v>1452384000</v>
      </c>
      <c r="J508">
        <v>1447698300</v>
      </c>
      <c r="K508" t="b">
        <v>0</v>
      </c>
      <c r="L508">
        <v>23</v>
      </c>
      <c r="M508" t="b">
        <v>0</v>
      </c>
      <c r="N508" t="s">
        <v>8271</v>
      </c>
      <c r="O508" s="5">
        <f>ROUND(E508/D508*100,0)</f>
        <v>13</v>
      </c>
      <c r="P508">
        <f>IFERROR(ROUND(E508/L508,2),0)</f>
        <v>110.87</v>
      </c>
      <c r="Q508" s="6" t="s">
        <v>8317</v>
      </c>
      <c r="R508" t="s">
        <v>8319</v>
      </c>
      <c r="S508" s="9">
        <f>(((J508/60)/60)/24)+DATE(1970,1,1)</f>
        <v>42324.767361111109</v>
      </c>
      <c r="T508" s="9">
        <f>(((I508/60)/60)/24)+DATE(1970,1,1)</f>
        <v>42379</v>
      </c>
    </row>
    <row r="509" spans="1:20" ht="48" x14ac:dyDescent="0.2">
      <c r="A509">
        <v>987</v>
      </c>
      <c r="B509" s="4" t="s">
        <v>988</v>
      </c>
      <c r="C509" s="1" t="s">
        <v>5097</v>
      </c>
      <c r="D509" s="2">
        <v>50000</v>
      </c>
      <c r="E509" s="3">
        <v>6610</v>
      </c>
      <c r="F509" t="s">
        <v>8220</v>
      </c>
      <c r="G509" t="s">
        <v>8232</v>
      </c>
      <c r="H509" t="s">
        <v>8248</v>
      </c>
      <c r="I509">
        <v>1403507050</v>
      </c>
      <c r="J509">
        <v>1400051050</v>
      </c>
      <c r="K509" t="b">
        <v>0</v>
      </c>
      <c r="L509">
        <v>41</v>
      </c>
      <c r="M509" t="b">
        <v>0</v>
      </c>
      <c r="N509" t="s">
        <v>8271</v>
      </c>
      <c r="O509" s="5">
        <f>ROUND(E509/D509*100,0)</f>
        <v>13</v>
      </c>
      <c r="P509">
        <f>IFERROR(ROUND(E509/L509,2),0)</f>
        <v>161.22</v>
      </c>
      <c r="Q509" s="6" t="s">
        <v>8317</v>
      </c>
      <c r="R509" t="s">
        <v>8319</v>
      </c>
      <c r="S509" s="9">
        <f>(((J509/60)/60)/24)+DATE(1970,1,1)</f>
        <v>41773.294560185182</v>
      </c>
      <c r="T509" s="9">
        <f>(((I509/60)/60)/24)+DATE(1970,1,1)</f>
        <v>41813.294560185182</v>
      </c>
    </row>
    <row r="510" spans="1:20" ht="48" x14ac:dyDescent="0.2">
      <c r="A510">
        <v>988</v>
      </c>
      <c r="B510" s="4" t="s">
        <v>989</v>
      </c>
      <c r="C510" s="1" t="s">
        <v>5098</v>
      </c>
      <c r="D510" s="2">
        <v>5000</v>
      </c>
      <c r="E510" s="3">
        <v>0</v>
      </c>
      <c r="F510" t="s">
        <v>8220</v>
      </c>
      <c r="G510" t="s">
        <v>8236</v>
      </c>
      <c r="H510" t="s">
        <v>8248</v>
      </c>
      <c r="I510">
        <v>1475310825</v>
      </c>
      <c r="J510">
        <v>1472718825</v>
      </c>
      <c r="K510" t="b">
        <v>0</v>
      </c>
      <c r="L510">
        <v>0</v>
      </c>
      <c r="M510" t="b">
        <v>0</v>
      </c>
      <c r="N510" t="s">
        <v>8271</v>
      </c>
      <c r="O510" s="5">
        <f>ROUND(E510/D510*100,0)</f>
        <v>0</v>
      </c>
      <c r="P510">
        <f>IFERROR(ROUND(E510/L510,2),0)</f>
        <v>0</v>
      </c>
      <c r="Q510" s="6" t="s">
        <v>8317</v>
      </c>
      <c r="R510" t="s">
        <v>8319</v>
      </c>
      <c r="S510" s="9">
        <f>(((J510/60)/60)/24)+DATE(1970,1,1)</f>
        <v>42614.356770833328</v>
      </c>
      <c r="T510" s="9">
        <f>(((I510/60)/60)/24)+DATE(1970,1,1)</f>
        <v>42644.356770833328</v>
      </c>
    </row>
    <row r="511" spans="1:20" ht="16" x14ac:dyDescent="0.2">
      <c r="A511">
        <v>989</v>
      </c>
      <c r="B511" s="4" t="s">
        <v>990</v>
      </c>
      <c r="C511" s="1" t="s">
        <v>5099</v>
      </c>
      <c r="D511" s="2">
        <v>10000</v>
      </c>
      <c r="E511" s="3">
        <v>1677</v>
      </c>
      <c r="F511" t="s">
        <v>8220</v>
      </c>
      <c r="G511" t="s">
        <v>8223</v>
      </c>
      <c r="H511" t="s">
        <v>8245</v>
      </c>
      <c r="I511">
        <v>1475101495</v>
      </c>
      <c r="J511">
        <v>1472509495</v>
      </c>
      <c r="K511" t="b">
        <v>0</v>
      </c>
      <c r="L511">
        <v>32</v>
      </c>
      <c r="M511" t="b">
        <v>0</v>
      </c>
      <c r="N511" t="s">
        <v>8271</v>
      </c>
      <c r="O511" s="5">
        <f>ROUND(E511/D511*100,0)</f>
        <v>17</v>
      </c>
      <c r="P511">
        <f>IFERROR(ROUND(E511/L511,2),0)</f>
        <v>52.41</v>
      </c>
      <c r="Q511" s="6" t="s">
        <v>8317</v>
      </c>
      <c r="R511" t="s">
        <v>8319</v>
      </c>
      <c r="S511" s="9">
        <f>(((J511/60)/60)/24)+DATE(1970,1,1)</f>
        <v>42611.933969907404</v>
      </c>
      <c r="T511" s="9">
        <f>(((I511/60)/60)/24)+DATE(1970,1,1)</f>
        <v>42641.933969907404</v>
      </c>
    </row>
    <row r="512" spans="1:20" ht="48" x14ac:dyDescent="0.2">
      <c r="A512">
        <v>990</v>
      </c>
      <c r="B512" s="4" t="s">
        <v>991</v>
      </c>
      <c r="C512" s="1" t="s">
        <v>5100</v>
      </c>
      <c r="D512" s="2">
        <v>25000</v>
      </c>
      <c r="E512" s="3">
        <v>26</v>
      </c>
      <c r="F512" t="s">
        <v>8220</v>
      </c>
      <c r="G512" t="s">
        <v>8223</v>
      </c>
      <c r="H512" t="s">
        <v>8245</v>
      </c>
      <c r="I512">
        <v>1409770164</v>
      </c>
      <c r="J512">
        <v>1407178164</v>
      </c>
      <c r="K512" t="b">
        <v>0</v>
      </c>
      <c r="L512">
        <v>2</v>
      </c>
      <c r="M512" t="b">
        <v>0</v>
      </c>
      <c r="N512" t="s">
        <v>8271</v>
      </c>
      <c r="O512" s="5">
        <f>ROUND(E512/D512*100,0)</f>
        <v>0</v>
      </c>
      <c r="P512">
        <f>IFERROR(ROUND(E512/L512,2),0)</f>
        <v>13</v>
      </c>
      <c r="Q512" s="6" t="s">
        <v>8317</v>
      </c>
      <c r="R512" t="s">
        <v>8319</v>
      </c>
      <c r="S512" s="9">
        <f>(((J512/60)/60)/24)+DATE(1970,1,1)</f>
        <v>41855.784305555557</v>
      </c>
      <c r="T512" s="9">
        <f>(((I512/60)/60)/24)+DATE(1970,1,1)</f>
        <v>41885.784305555557</v>
      </c>
    </row>
    <row r="513" spans="1:21" ht="80" x14ac:dyDescent="0.2">
      <c r="A513">
        <v>991</v>
      </c>
      <c r="B513" s="4" t="s">
        <v>992</v>
      </c>
      <c r="C513" s="1" t="s">
        <v>5101</v>
      </c>
      <c r="D513" s="2">
        <v>5000</v>
      </c>
      <c r="E513" s="3">
        <v>212</v>
      </c>
      <c r="F513" t="s">
        <v>8220</v>
      </c>
      <c r="G513" t="s">
        <v>8224</v>
      </c>
      <c r="H513" t="s">
        <v>8246</v>
      </c>
      <c r="I513">
        <v>1468349460</v>
      </c>
      <c r="J513">
        <v>1466186988</v>
      </c>
      <c r="K513" t="b">
        <v>0</v>
      </c>
      <c r="L513">
        <v>7</v>
      </c>
      <c r="M513" t="b">
        <v>0</v>
      </c>
      <c r="N513" t="s">
        <v>8271</v>
      </c>
      <c r="O513" s="5">
        <f>ROUND(E513/D513*100,0)</f>
        <v>4</v>
      </c>
      <c r="P513">
        <f>IFERROR(ROUND(E513/L513,2),0)</f>
        <v>30.29</v>
      </c>
      <c r="Q513" s="6" t="s">
        <v>8317</v>
      </c>
      <c r="R513" t="s">
        <v>8319</v>
      </c>
      <c r="S513" s="9">
        <f>(((J513/60)/60)/24)+DATE(1970,1,1)</f>
        <v>42538.75680555556</v>
      </c>
      <c r="T513" s="9">
        <f>(((I513/60)/60)/24)+DATE(1970,1,1)</f>
        <v>42563.785416666666</v>
      </c>
    </row>
    <row r="514" spans="1:21" ht="48" x14ac:dyDescent="0.2">
      <c r="A514">
        <v>992</v>
      </c>
      <c r="B514" s="4" t="s">
        <v>993</v>
      </c>
      <c r="C514" s="1" t="s">
        <v>5102</v>
      </c>
      <c r="D514" s="2">
        <v>100000</v>
      </c>
      <c r="E514" s="3">
        <v>467</v>
      </c>
      <c r="F514" t="s">
        <v>8220</v>
      </c>
      <c r="G514" t="s">
        <v>8223</v>
      </c>
      <c r="H514" t="s">
        <v>8245</v>
      </c>
      <c r="I514">
        <v>1462655519</v>
      </c>
      <c r="J514">
        <v>1457475119</v>
      </c>
      <c r="K514" t="b">
        <v>0</v>
      </c>
      <c r="L514">
        <v>4</v>
      </c>
      <c r="M514" t="b">
        <v>0</v>
      </c>
      <c r="N514" t="s">
        <v>8271</v>
      </c>
      <c r="O514" s="5">
        <f>ROUND(E514/D514*100,0)</f>
        <v>0</v>
      </c>
      <c r="P514">
        <f>IFERROR(ROUND(E514/L514,2),0)</f>
        <v>116.75</v>
      </c>
      <c r="Q514" s="6" t="s">
        <v>8317</v>
      </c>
      <c r="R514" t="s">
        <v>8319</v>
      </c>
      <c r="S514" s="9">
        <f>(((J514/60)/60)/24)+DATE(1970,1,1)</f>
        <v>42437.924988425926</v>
      </c>
      <c r="T514" s="9">
        <f>(((I514/60)/60)/24)+DATE(1970,1,1)</f>
        <v>42497.883321759262</v>
      </c>
    </row>
    <row r="515" spans="1:21" ht="48" x14ac:dyDescent="0.2">
      <c r="A515">
        <v>993</v>
      </c>
      <c r="B515" s="4" t="s">
        <v>994</v>
      </c>
      <c r="C515" s="1" t="s">
        <v>5103</v>
      </c>
      <c r="D515" s="2">
        <v>70000</v>
      </c>
      <c r="E515" s="3">
        <v>17561</v>
      </c>
      <c r="F515" t="s">
        <v>8220</v>
      </c>
      <c r="G515" t="s">
        <v>8223</v>
      </c>
      <c r="H515" t="s">
        <v>8245</v>
      </c>
      <c r="I515">
        <v>1478926800</v>
      </c>
      <c r="J515">
        <v>1476054568</v>
      </c>
      <c r="K515" t="b">
        <v>0</v>
      </c>
      <c r="L515">
        <v>196</v>
      </c>
      <c r="M515" t="b">
        <v>0</v>
      </c>
      <c r="N515" t="s">
        <v>8271</v>
      </c>
      <c r="O515" s="5">
        <f>ROUND(E515/D515*100,0)</f>
        <v>25</v>
      </c>
      <c r="P515">
        <f>IFERROR(ROUND(E515/L515,2),0)</f>
        <v>89.6</v>
      </c>
      <c r="Q515" s="6" t="s">
        <v>8317</v>
      </c>
      <c r="R515" t="s">
        <v>8319</v>
      </c>
      <c r="S515" s="9">
        <f>(((J515/60)/60)/24)+DATE(1970,1,1)</f>
        <v>42652.964907407411</v>
      </c>
      <c r="T515" s="9">
        <f>(((I515/60)/60)/24)+DATE(1970,1,1)</f>
        <v>42686.208333333328</v>
      </c>
    </row>
    <row r="516" spans="1:21" ht="64" x14ac:dyDescent="0.2">
      <c r="A516">
        <v>994</v>
      </c>
      <c r="B516" s="4" t="s">
        <v>995</v>
      </c>
      <c r="C516" s="1" t="s">
        <v>5104</v>
      </c>
      <c r="D516" s="2">
        <v>200000</v>
      </c>
      <c r="E516" s="3">
        <v>4669</v>
      </c>
      <c r="F516" t="s">
        <v>8220</v>
      </c>
      <c r="G516" t="s">
        <v>8223</v>
      </c>
      <c r="H516" t="s">
        <v>8245</v>
      </c>
      <c r="I516">
        <v>1417388340</v>
      </c>
      <c r="J516">
        <v>1412835530</v>
      </c>
      <c r="K516" t="b">
        <v>0</v>
      </c>
      <c r="L516">
        <v>11</v>
      </c>
      <c r="M516" t="b">
        <v>0</v>
      </c>
      <c r="N516" t="s">
        <v>8271</v>
      </c>
      <c r="O516" s="5">
        <f>ROUND(E516/D516*100,0)</f>
        <v>2</v>
      </c>
      <c r="P516">
        <f>IFERROR(ROUND(E516/L516,2),0)</f>
        <v>424.45</v>
      </c>
      <c r="Q516" s="6" t="s">
        <v>8317</v>
      </c>
      <c r="R516" t="s">
        <v>8319</v>
      </c>
      <c r="S516" s="9">
        <f>(((J516/60)/60)/24)+DATE(1970,1,1)</f>
        <v>41921.263078703705</v>
      </c>
      <c r="T516" s="9">
        <f>(((I516/60)/60)/24)+DATE(1970,1,1)</f>
        <v>41973.957638888889</v>
      </c>
    </row>
    <row r="517" spans="1:21" ht="48" x14ac:dyDescent="0.2">
      <c r="A517">
        <v>995</v>
      </c>
      <c r="B517" s="4" t="s">
        <v>996</v>
      </c>
      <c r="C517" s="1" t="s">
        <v>5105</v>
      </c>
      <c r="D517" s="2">
        <v>10000</v>
      </c>
      <c r="E517" s="3">
        <v>726</v>
      </c>
      <c r="F517" t="s">
        <v>8220</v>
      </c>
      <c r="G517" t="s">
        <v>8223</v>
      </c>
      <c r="H517" t="s">
        <v>8245</v>
      </c>
      <c r="I517">
        <v>1417276800</v>
      </c>
      <c r="J517">
        <v>1415140480</v>
      </c>
      <c r="K517" t="b">
        <v>0</v>
      </c>
      <c r="L517">
        <v>9</v>
      </c>
      <c r="M517" t="b">
        <v>0</v>
      </c>
      <c r="N517" t="s">
        <v>8271</v>
      </c>
      <c r="O517" s="5">
        <f>ROUND(E517/D517*100,0)</f>
        <v>7</v>
      </c>
      <c r="P517">
        <f>IFERROR(ROUND(E517/L517,2),0)</f>
        <v>80.67</v>
      </c>
      <c r="Q517" s="6" t="s">
        <v>8317</v>
      </c>
      <c r="R517" t="s">
        <v>8319</v>
      </c>
      <c r="S517" s="9">
        <f>(((J517/60)/60)/24)+DATE(1970,1,1)</f>
        <v>41947.940740740742</v>
      </c>
      <c r="T517" s="9">
        <f>(((I517/60)/60)/24)+DATE(1970,1,1)</f>
        <v>41972.666666666672</v>
      </c>
    </row>
    <row r="518" spans="1:21" ht="32" x14ac:dyDescent="0.2">
      <c r="A518">
        <v>996</v>
      </c>
      <c r="B518" s="4" t="s">
        <v>997</v>
      </c>
      <c r="C518" s="1" t="s">
        <v>5106</v>
      </c>
      <c r="D518" s="2">
        <v>4000</v>
      </c>
      <c r="E518" s="3">
        <v>65</v>
      </c>
      <c r="F518" t="s">
        <v>8220</v>
      </c>
      <c r="G518" t="s">
        <v>8223</v>
      </c>
      <c r="H518" t="s">
        <v>8245</v>
      </c>
      <c r="I518">
        <v>1406474820</v>
      </c>
      <c r="J518">
        <v>1403902060</v>
      </c>
      <c r="K518" t="b">
        <v>0</v>
      </c>
      <c r="L518">
        <v>5</v>
      </c>
      <c r="M518" t="b">
        <v>0</v>
      </c>
      <c r="N518" t="s">
        <v>8271</v>
      </c>
      <c r="O518" s="5">
        <f>ROUND(E518/D518*100,0)</f>
        <v>2</v>
      </c>
      <c r="P518">
        <f>IFERROR(ROUND(E518/L518,2),0)</f>
        <v>13</v>
      </c>
      <c r="Q518" s="6" t="s">
        <v>8317</v>
      </c>
      <c r="R518" t="s">
        <v>8319</v>
      </c>
      <c r="S518" s="9">
        <f>(((J518/60)/60)/24)+DATE(1970,1,1)</f>
        <v>41817.866435185184</v>
      </c>
      <c r="T518" s="9">
        <f>(((I518/60)/60)/24)+DATE(1970,1,1)</f>
        <v>41847.643750000003</v>
      </c>
    </row>
    <row r="519" spans="1:21" ht="32" x14ac:dyDescent="0.2">
      <c r="A519">
        <v>997</v>
      </c>
      <c r="B519" s="4" t="s">
        <v>998</v>
      </c>
      <c r="C519" s="1" t="s">
        <v>5107</v>
      </c>
      <c r="D519" s="2">
        <v>5000</v>
      </c>
      <c r="E519" s="3">
        <v>65</v>
      </c>
      <c r="F519" t="s">
        <v>8220</v>
      </c>
      <c r="G519" t="s">
        <v>8223</v>
      </c>
      <c r="H519" t="s">
        <v>8245</v>
      </c>
      <c r="I519">
        <v>1417145297</v>
      </c>
      <c r="J519">
        <v>1414549697</v>
      </c>
      <c r="K519" t="b">
        <v>0</v>
      </c>
      <c r="L519">
        <v>8</v>
      </c>
      <c r="M519" t="b">
        <v>0</v>
      </c>
      <c r="N519" t="s">
        <v>8271</v>
      </c>
      <c r="O519" s="5">
        <f>ROUND(E519/D519*100,0)</f>
        <v>1</v>
      </c>
      <c r="P519">
        <f>IFERROR(ROUND(E519/L519,2),0)</f>
        <v>8.1300000000000008</v>
      </c>
      <c r="Q519" s="6" t="s">
        <v>8317</v>
      </c>
      <c r="R519" t="s">
        <v>8319</v>
      </c>
      <c r="S519" s="9">
        <f>(((J519/60)/60)/24)+DATE(1970,1,1)</f>
        <v>41941.10297453704</v>
      </c>
      <c r="T519" s="9">
        <f>(((I519/60)/60)/24)+DATE(1970,1,1)</f>
        <v>41971.144641203704</v>
      </c>
    </row>
    <row r="520" spans="1:21" ht="32" x14ac:dyDescent="0.2">
      <c r="A520">
        <v>998</v>
      </c>
      <c r="B520" s="4" t="s">
        <v>999</v>
      </c>
      <c r="C520" s="1" t="s">
        <v>5108</v>
      </c>
      <c r="D520" s="2">
        <v>60000</v>
      </c>
      <c r="E520" s="3">
        <v>35135</v>
      </c>
      <c r="F520" t="s">
        <v>8220</v>
      </c>
      <c r="G520" t="s">
        <v>8228</v>
      </c>
      <c r="H520" t="s">
        <v>8250</v>
      </c>
      <c r="I520">
        <v>1447909401</v>
      </c>
      <c r="J520">
        <v>1444017801</v>
      </c>
      <c r="K520" t="b">
        <v>0</v>
      </c>
      <c r="L520">
        <v>229</v>
      </c>
      <c r="M520" t="b">
        <v>0</v>
      </c>
      <c r="N520" t="s">
        <v>8271</v>
      </c>
      <c r="O520" s="5">
        <f>ROUND(E520/D520*100,0)</f>
        <v>59</v>
      </c>
      <c r="P520">
        <f>IFERROR(ROUND(E520/L520,2),0)</f>
        <v>153.43</v>
      </c>
      <c r="Q520" s="6" t="s">
        <v>8317</v>
      </c>
      <c r="R520" t="s">
        <v>8319</v>
      </c>
      <c r="S520" s="9">
        <f>(((J520/60)/60)/24)+DATE(1970,1,1)</f>
        <v>42282.168993055559</v>
      </c>
      <c r="T520" s="9">
        <f>(((I520/60)/60)/24)+DATE(1970,1,1)</f>
        <v>42327.210659722223</v>
      </c>
    </row>
    <row r="521" spans="1:21" ht="48" x14ac:dyDescent="0.2">
      <c r="A521">
        <v>999</v>
      </c>
      <c r="B521" s="4" t="s">
        <v>1000</v>
      </c>
      <c r="C521" s="1" t="s">
        <v>5109</v>
      </c>
      <c r="D521" s="2">
        <v>150000</v>
      </c>
      <c r="E521" s="3">
        <v>11683</v>
      </c>
      <c r="F521" t="s">
        <v>8220</v>
      </c>
      <c r="G521" t="s">
        <v>8228</v>
      </c>
      <c r="H521" t="s">
        <v>8250</v>
      </c>
      <c r="I521">
        <v>1415865720</v>
      </c>
      <c r="J521">
        <v>1413270690</v>
      </c>
      <c r="K521" t="b">
        <v>0</v>
      </c>
      <c r="L521">
        <v>40</v>
      </c>
      <c r="M521" t="b">
        <v>0</v>
      </c>
      <c r="N521" t="s">
        <v>8271</v>
      </c>
      <c r="O521" s="5">
        <f>ROUND(E521/D521*100,0)</f>
        <v>8</v>
      </c>
      <c r="P521">
        <f>IFERROR(ROUND(E521/L521,2),0)</f>
        <v>292.08</v>
      </c>
      <c r="Q521" s="6" t="s">
        <v>8317</v>
      </c>
      <c r="R521" t="s">
        <v>8319</v>
      </c>
      <c r="S521" s="9">
        <f>(((J521/60)/60)/24)+DATE(1970,1,1)</f>
        <v>41926.29965277778</v>
      </c>
      <c r="T521" s="9">
        <f>(((I521/60)/60)/24)+DATE(1970,1,1)</f>
        <v>41956.334722222222</v>
      </c>
    </row>
    <row r="522" spans="1:21" ht="48" x14ac:dyDescent="0.2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>ROUND(E522/D522*100,0)</f>
        <v>102</v>
      </c>
      <c r="P522">
        <f>IFERROR(ROUND(E522/L522,2),0)</f>
        <v>150.15</v>
      </c>
      <c r="Q522" s="6" t="s">
        <v>8315</v>
      </c>
      <c r="R522" t="s">
        <v>8316</v>
      </c>
      <c r="S522" s="9">
        <f>(((J522/60)/60)/24)+DATE(1970,1,1)</f>
        <v>42318.702094907407</v>
      </c>
      <c r="T522" s="9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>ROUND(E523/D523*100,0)</f>
        <v>105</v>
      </c>
      <c r="P523">
        <f>IFERROR(ROUND(E523/L523,2),0)</f>
        <v>93.43</v>
      </c>
      <c r="Q523" s="6" t="s">
        <v>8315</v>
      </c>
      <c r="R523" t="s">
        <v>8316</v>
      </c>
      <c r="S523" s="9">
        <f>(((J523/60)/60)/24)+DATE(1970,1,1)</f>
        <v>42646.092812499999</v>
      </c>
      <c r="T523" s="9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>ROUND(E524/D524*100,0)</f>
        <v>115</v>
      </c>
      <c r="P524">
        <f>IFERROR(ROUND(E524/L524,2),0)</f>
        <v>110.97</v>
      </c>
      <c r="Q524" s="6" t="s">
        <v>8315</v>
      </c>
      <c r="R524" t="s">
        <v>8316</v>
      </c>
      <c r="S524" s="9">
        <f>(((J524/60)/60)/24)+DATE(1970,1,1)</f>
        <v>42430.040798611109</v>
      </c>
      <c r="T524" s="9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>ROUND(E525/D525*100,0)</f>
        <v>121</v>
      </c>
      <c r="P525">
        <f>IFERROR(ROUND(E525/L525,2),0)</f>
        <v>71.790000000000006</v>
      </c>
      <c r="Q525" s="6" t="s">
        <v>8315</v>
      </c>
      <c r="R525" t="s">
        <v>8316</v>
      </c>
      <c r="S525" s="9">
        <f>(((J525/60)/60)/24)+DATE(1970,1,1)</f>
        <v>42238.13282407407</v>
      </c>
      <c r="T525" s="9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>ROUND(E526/D526*100,0)</f>
        <v>109</v>
      </c>
      <c r="P526">
        <f>IFERROR(ROUND(E526/L526,2),0)</f>
        <v>29.26</v>
      </c>
      <c r="Q526" s="6" t="s">
        <v>8315</v>
      </c>
      <c r="R526" t="s">
        <v>8316</v>
      </c>
      <c r="S526" s="9">
        <f>(((J526/60)/60)/24)+DATE(1970,1,1)</f>
        <v>42492.717233796298</v>
      </c>
      <c r="T526" s="9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>ROUND(E527/D527*100,0)</f>
        <v>100</v>
      </c>
      <c r="P527">
        <f>IFERROR(ROUND(E527/L527,2),0)</f>
        <v>1000</v>
      </c>
      <c r="Q527" s="6" t="s">
        <v>8315</v>
      </c>
      <c r="R527" t="s">
        <v>8316</v>
      </c>
      <c r="S527" s="9">
        <f>(((J527/60)/60)/24)+DATE(1970,1,1)</f>
        <v>41850.400937500002</v>
      </c>
      <c r="T527" s="9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>ROUND(E528/D528*100,0)</f>
        <v>114</v>
      </c>
      <c r="P528">
        <f>IFERROR(ROUND(E528/L528,2),0)</f>
        <v>74.349999999999994</v>
      </c>
      <c r="Q528" s="6" t="s">
        <v>8315</v>
      </c>
      <c r="R528" t="s">
        <v>8316</v>
      </c>
      <c r="S528" s="9">
        <f>(((J528/60)/60)/24)+DATE(1970,1,1)</f>
        <v>42192.591944444444</v>
      </c>
      <c r="T528" s="9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>ROUND(E529/D529*100,0)</f>
        <v>101</v>
      </c>
      <c r="P529">
        <f>IFERROR(ROUND(E529/L529,2),0)</f>
        <v>63.83</v>
      </c>
      <c r="Q529" s="6" t="s">
        <v>8315</v>
      </c>
      <c r="R529" t="s">
        <v>8316</v>
      </c>
      <c r="S529" s="9">
        <f>(((J529/60)/60)/24)+DATE(1970,1,1)</f>
        <v>42753.205625000002</v>
      </c>
      <c r="T529" s="9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>ROUND(E530/D530*100,0)</f>
        <v>116</v>
      </c>
      <c r="P530">
        <f>IFERROR(ROUND(E530/L530,2),0)</f>
        <v>44.33</v>
      </c>
      <c r="Q530" s="6" t="s">
        <v>8315</v>
      </c>
      <c r="R530" t="s">
        <v>8316</v>
      </c>
      <c r="S530" s="9">
        <f>(((J530/60)/60)/24)+DATE(1970,1,1)</f>
        <v>42155.920219907406</v>
      </c>
      <c r="T530" s="9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>ROUND(E531/D531*100,0)</f>
        <v>130</v>
      </c>
      <c r="P531">
        <f>IFERROR(ROUND(E531/L531,2),0)</f>
        <v>86.94</v>
      </c>
      <c r="Q531" s="6" t="s">
        <v>8315</v>
      </c>
      <c r="R531" t="s">
        <v>8316</v>
      </c>
      <c r="S531" s="9">
        <f>(((J531/60)/60)/24)+DATE(1970,1,1)</f>
        <v>42725.031180555554</v>
      </c>
      <c r="T531" s="9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>ROUND(E532/D532*100,0)</f>
        <v>108</v>
      </c>
      <c r="P532">
        <f>IFERROR(ROUND(E532/L532,2),0)</f>
        <v>126.55</v>
      </c>
      <c r="Q532" s="6" t="s">
        <v>8315</v>
      </c>
      <c r="R532" t="s">
        <v>8316</v>
      </c>
      <c r="S532" s="9">
        <f>(((J532/60)/60)/24)+DATE(1970,1,1)</f>
        <v>42157.591064814813</v>
      </c>
      <c r="T532" s="9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>ROUND(E533/D533*100,0)</f>
        <v>100</v>
      </c>
      <c r="P533">
        <f>IFERROR(ROUND(E533/L533,2),0)</f>
        <v>129.03</v>
      </c>
      <c r="Q533" s="6" t="s">
        <v>8315</v>
      </c>
      <c r="R533" t="s">
        <v>8316</v>
      </c>
      <c r="S533" s="9">
        <f>(((J533/60)/60)/24)+DATE(1970,1,1)</f>
        <v>42676.065150462964</v>
      </c>
      <c r="T533" s="9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>ROUND(E534/D534*100,0)</f>
        <v>123</v>
      </c>
      <c r="P534">
        <f>IFERROR(ROUND(E534/L534,2),0)</f>
        <v>71.239999999999995</v>
      </c>
      <c r="Q534" s="6" t="s">
        <v>8315</v>
      </c>
      <c r="R534" t="s">
        <v>8316</v>
      </c>
      <c r="S534" s="9">
        <f>(((J534/60)/60)/24)+DATE(1970,1,1)</f>
        <v>42473.007037037038</v>
      </c>
      <c r="T534" s="9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>ROUND(E535/D535*100,0)</f>
        <v>100</v>
      </c>
      <c r="P535">
        <f>IFERROR(ROUND(E535/L535,2),0)</f>
        <v>117.88</v>
      </c>
      <c r="Q535" s="6" t="s">
        <v>8315</v>
      </c>
      <c r="R535" t="s">
        <v>8316</v>
      </c>
      <c r="S535" s="9">
        <f>(((J535/60)/60)/24)+DATE(1970,1,1)</f>
        <v>42482.43478009259</v>
      </c>
      <c r="T535" s="9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>ROUND(E536/D536*100,0)</f>
        <v>105</v>
      </c>
      <c r="P536">
        <f>IFERROR(ROUND(E536/L536,2),0)</f>
        <v>327.08</v>
      </c>
      <c r="Q536" s="6" t="s">
        <v>8315</v>
      </c>
      <c r="R536" t="s">
        <v>8316</v>
      </c>
      <c r="S536" s="9">
        <f>(((J536/60)/60)/24)+DATE(1970,1,1)</f>
        <v>42270.810995370368</v>
      </c>
      <c r="T536" s="9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>ROUND(E537/D537*100,0)</f>
        <v>103</v>
      </c>
      <c r="P537">
        <f>IFERROR(ROUND(E537/L537,2),0)</f>
        <v>34.75</v>
      </c>
      <c r="Q537" s="6" t="s">
        <v>8315</v>
      </c>
      <c r="R537" t="s">
        <v>8316</v>
      </c>
      <c r="S537" s="9">
        <f>(((J537/60)/60)/24)+DATE(1970,1,1)</f>
        <v>42711.545196759253</v>
      </c>
      <c r="T537" s="9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>ROUND(E538/D538*100,0)</f>
        <v>118</v>
      </c>
      <c r="P538">
        <f>IFERROR(ROUND(E538/L538,2),0)</f>
        <v>100.06</v>
      </c>
      <c r="Q538" s="6" t="s">
        <v>8315</v>
      </c>
      <c r="R538" t="s">
        <v>8316</v>
      </c>
      <c r="S538" s="9">
        <f>(((J538/60)/60)/24)+DATE(1970,1,1)</f>
        <v>42179.344988425932</v>
      </c>
      <c r="T538" s="9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>ROUND(E539/D539*100,0)</f>
        <v>121</v>
      </c>
      <c r="P539">
        <f>IFERROR(ROUND(E539/L539,2),0)</f>
        <v>40.85</v>
      </c>
      <c r="Q539" s="6" t="s">
        <v>8315</v>
      </c>
      <c r="R539" t="s">
        <v>8316</v>
      </c>
      <c r="S539" s="9">
        <f>(((J539/60)/60)/24)+DATE(1970,1,1)</f>
        <v>42282.768414351856</v>
      </c>
      <c r="T539" s="9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>ROUND(E540/D540*100,0)</f>
        <v>302</v>
      </c>
      <c r="P540">
        <f>IFERROR(ROUND(E540/L540,2),0)</f>
        <v>252.02</v>
      </c>
      <c r="Q540" s="6" t="s">
        <v>8315</v>
      </c>
      <c r="R540" t="s">
        <v>8316</v>
      </c>
      <c r="S540" s="9">
        <f>(((J540/60)/60)/24)+DATE(1970,1,1)</f>
        <v>42473.794710648144</v>
      </c>
      <c r="T540" s="9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>ROUND(E541/D541*100,0)</f>
        <v>101</v>
      </c>
      <c r="P541">
        <f>IFERROR(ROUND(E541/L541,2),0)</f>
        <v>25.16</v>
      </c>
      <c r="Q541" s="6" t="s">
        <v>8315</v>
      </c>
      <c r="R541" t="s">
        <v>8316</v>
      </c>
      <c r="S541" s="9">
        <f>(((J541/60)/60)/24)+DATE(1970,1,1)</f>
        <v>42535.049849537041</v>
      </c>
      <c r="T541" s="9">
        <f>(((I541/60)/60)/24)+DATE(1970,1,1)</f>
        <v>42556.049849537041</v>
      </c>
      <c r="U541">
        <f>YEAR(S541)</f>
        <v>2016</v>
      </c>
    </row>
    <row r="542" spans="1:21" ht="48" x14ac:dyDescent="0.2">
      <c r="A542">
        <v>1064</v>
      </c>
      <c r="B542" s="4" t="s">
        <v>1065</v>
      </c>
      <c r="C542" s="1" t="s">
        <v>5174</v>
      </c>
      <c r="D542" s="2">
        <v>90000</v>
      </c>
      <c r="E542" s="3">
        <v>8077</v>
      </c>
      <c r="F542" t="s">
        <v>8220</v>
      </c>
      <c r="G542" t="s">
        <v>8223</v>
      </c>
      <c r="H542" t="s">
        <v>8245</v>
      </c>
      <c r="I542">
        <v>1373174903</v>
      </c>
      <c r="J542">
        <v>1369286903</v>
      </c>
      <c r="K542" t="b">
        <v>0</v>
      </c>
      <c r="L542">
        <v>123</v>
      </c>
      <c r="M542" t="b">
        <v>0</v>
      </c>
      <c r="N542" t="s">
        <v>8280</v>
      </c>
      <c r="O542" s="5">
        <f>ROUND(E542/D542*100,0)</f>
        <v>9</v>
      </c>
      <c r="P542">
        <f>IFERROR(ROUND(E542/L542,2),0)</f>
        <v>65.67</v>
      </c>
      <c r="Q542" s="6" t="s">
        <v>8331</v>
      </c>
      <c r="R542" t="s">
        <v>8332</v>
      </c>
      <c r="S542" s="9">
        <f>(((J542/60)/60)/24)+DATE(1970,1,1)</f>
        <v>41417.228043981479</v>
      </c>
      <c r="T542" s="9">
        <f>(((I542/60)/60)/24)+DATE(1970,1,1)</f>
        <v>41462.228043981479</v>
      </c>
    </row>
    <row r="543" spans="1:21" ht="48" x14ac:dyDescent="0.2">
      <c r="A543">
        <v>1065</v>
      </c>
      <c r="B543" s="4" t="s">
        <v>1066</v>
      </c>
      <c r="C543" s="1" t="s">
        <v>5175</v>
      </c>
      <c r="D543" s="2">
        <v>3000</v>
      </c>
      <c r="E543" s="3">
        <v>81</v>
      </c>
      <c r="F543" t="s">
        <v>8220</v>
      </c>
      <c r="G543" t="s">
        <v>8225</v>
      </c>
      <c r="H543" t="s">
        <v>8247</v>
      </c>
      <c r="I543">
        <v>1392800922</v>
      </c>
      <c r="J543">
        <v>1390381722</v>
      </c>
      <c r="K543" t="b">
        <v>0</v>
      </c>
      <c r="L543">
        <v>5</v>
      </c>
      <c r="M543" t="b">
        <v>0</v>
      </c>
      <c r="N543" t="s">
        <v>8280</v>
      </c>
      <c r="O543" s="5">
        <f>ROUND(E543/D543*100,0)</f>
        <v>3</v>
      </c>
      <c r="P543">
        <f>IFERROR(ROUND(E543/L543,2),0)</f>
        <v>16.2</v>
      </c>
      <c r="Q543" s="6" t="s">
        <v>8331</v>
      </c>
      <c r="R543" t="s">
        <v>8332</v>
      </c>
      <c r="S543" s="9">
        <f>(((J543/60)/60)/24)+DATE(1970,1,1)</f>
        <v>41661.381041666667</v>
      </c>
      <c r="T543" s="9">
        <f>(((I543/60)/60)/24)+DATE(1970,1,1)</f>
        <v>41689.381041666667</v>
      </c>
    </row>
    <row r="544" spans="1:21" ht="48" x14ac:dyDescent="0.2">
      <c r="A544">
        <v>1066</v>
      </c>
      <c r="B544" s="4" t="s">
        <v>1067</v>
      </c>
      <c r="C544" s="1" t="s">
        <v>5176</v>
      </c>
      <c r="D544" s="2">
        <v>150000</v>
      </c>
      <c r="E544" s="3">
        <v>5051</v>
      </c>
      <c r="F544" t="s">
        <v>8220</v>
      </c>
      <c r="G544" t="s">
        <v>8223</v>
      </c>
      <c r="H544" t="s">
        <v>8245</v>
      </c>
      <c r="I544">
        <v>1375657582</v>
      </c>
      <c r="J544">
        <v>1371769582</v>
      </c>
      <c r="K544" t="b">
        <v>0</v>
      </c>
      <c r="L544">
        <v>148</v>
      </c>
      <c r="M544" t="b">
        <v>0</v>
      </c>
      <c r="N544" t="s">
        <v>8280</v>
      </c>
      <c r="O544" s="5">
        <f>ROUND(E544/D544*100,0)</f>
        <v>3</v>
      </c>
      <c r="P544">
        <f>IFERROR(ROUND(E544/L544,2),0)</f>
        <v>34.130000000000003</v>
      </c>
      <c r="Q544" s="6" t="s">
        <v>8331</v>
      </c>
      <c r="R544" t="s">
        <v>8332</v>
      </c>
      <c r="S544" s="9">
        <f>(((J544/60)/60)/24)+DATE(1970,1,1)</f>
        <v>41445.962754629632</v>
      </c>
      <c r="T544" s="9">
        <f>(((I544/60)/60)/24)+DATE(1970,1,1)</f>
        <v>41490.962754629632</v>
      </c>
    </row>
    <row r="545" spans="1:20" ht="48" x14ac:dyDescent="0.2">
      <c r="A545">
        <v>1067</v>
      </c>
      <c r="B545" s="4" t="s">
        <v>1068</v>
      </c>
      <c r="C545" s="1" t="s">
        <v>5177</v>
      </c>
      <c r="D545" s="2">
        <v>500</v>
      </c>
      <c r="E545" s="3">
        <v>130</v>
      </c>
      <c r="F545" t="s">
        <v>8220</v>
      </c>
      <c r="G545" t="s">
        <v>8223</v>
      </c>
      <c r="H545" t="s">
        <v>8245</v>
      </c>
      <c r="I545">
        <v>1387657931</v>
      </c>
      <c r="J545">
        <v>1385065931</v>
      </c>
      <c r="K545" t="b">
        <v>0</v>
      </c>
      <c r="L545">
        <v>10</v>
      </c>
      <c r="M545" t="b">
        <v>0</v>
      </c>
      <c r="N545" t="s">
        <v>8280</v>
      </c>
      <c r="O545" s="5">
        <f>ROUND(E545/D545*100,0)</f>
        <v>26</v>
      </c>
      <c r="P545">
        <f>IFERROR(ROUND(E545/L545,2),0)</f>
        <v>13</v>
      </c>
      <c r="Q545" s="6" t="s">
        <v>8331</v>
      </c>
      <c r="R545" t="s">
        <v>8332</v>
      </c>
      <c r="S545" s="9">
        <f>(((J545/60)/60)/24)+DATE(1970,1,1)</f>
        <v>41599.855682870373</v>
      </c>
      <c r="T545" s="9">
        <f>(((I545/60)/60)/24)+DATE(1970,1,1)</f>
        <v>41629.855682870373</v>
      </c>
    </row>
    <row r="546" spans="1:20" ht="48" x14ac:dyDescent="0.2">
      <c r="A546">
        <v>1068</v>
      </c>
      <c r="B546" s="4" t="s">
        <v>1069</v>
      </c>
      <c r="C546" s="1" t="s">
        <v>5178</v>
      </c>
      <c r="D546" s="2">
        <v>30000</v>
      </c>
      <c r="E546" s="3">
        <v>45</v>
      </c>
      <c r="F546" t="s">
        <v>8220</v>
      </c>
      <c r="G546" t="s">
        <v>8223</v>
      </c>
      <c r="H546" t="s">
        <v>8245</v>
      </c>
      <c r="I546">
        <v>1460274864</v>
      </c>
      <c r="J546">
        <v>1457686464</v>
      </c>
      <c r="K546" t="b">
        <v>0</v>
      </c>
      <c r="L546">
        <v>4</v>
      </c>
      <c r="M546" t="b">
        <v>0</v>
      </c>
      <c r="N546" t="s">
        <v>8280</v>
      </c>
      <c r="O546" s="5">
        <f>ROUND(E546/D546*100,0)</f>
        <v>0</v>
      </c>
      <c r="P546">
        <f>IFERROR(ROUND(E546/L546,2),0)</f>
        <v>11.25</v>
      </c>
      <c r="Q546" s="6" t="s">
        <v>8331</v>
      </c>
      <c r="R546" t="s">
        <v>8332</v>
      </c>
      <c r="S546" s="9">
        <f>(((J546/60)/60)/24)+DATE(1970,1,1)</f>
        <v>42440.371111111104</v>
      </c>
      <c r="T546" s="9">
        <f>(((I546/60)/60)/24)+DATE(1970,1,1)</f>
        <v>42470.329444444447</v>
      </c>
    </row>
    <row r="547" spans="1:20" ht="48" x14ac:dyDescent="0.2">
      <c r="A547">
        <v>1069</v>
      </c>
      <c r="B547" s="4" t="s">
        <v>1070</v>
      </c>
      <c r="C547" s="1" t="s">
        <v>5179</v>
      </c>
      <c r="D547" s="2">
        <v>2200</v>
      </c>
      <c r="E547" s="3">
        <v>850</v>
      </c>
      <c r="F547" t="s">
        <v>8220</v>
      </c>
      <c r="G547" t="s">
        <v>8223</v>
      </c>
      <c r="H547" t="s">
        <v>8245</v>
      </c>
      <c r="I547">
        <v>1385447459</v>
      </c>
      <c r="J547">
        <v>1382679059</v>
      </c>
      <c r="K547" t="b">
        <v>0</v>
      </c>
      <c r="L547">
        <v>21</v>
      </c>
      <c r="M547" t="b">
        <v>0</v>
      </c>
      <c r="N547" t="s">
        <v>8280</v>
      </c>
      <c r="O547" s="5">
        <f>ROUND(E547/D547*100,0)</f>
        <v>39</v>
      </c>
      <c r="P547">
        <f>IFERROR(ROUND(E547/L547,2),0)</f>
        <v>40.479999999999997</v>
      </c>
      <c r="Q547" s="6" t="s">
        <v>8331</v>
      </c>
      <c r="R547" t="s">
        <v>8332</v>
      </c>
      <c r="S547" s="9">
        <f>(((J547/60)/60)/24)+DATE(1970,1,1)</f>
        <v>41572.229849537034</v>
      </c>
      <c r="T547" s="9">
        <f>(((I547/60)/60)/24)+DATE(1970,1,1)</f>
        <v>41604.271516203706</v>
      </c>
    </row>
    <row r="548" spans="1:20" ht="48" x14ac:dyDescent="0.2">
      <c r="A548">
        <v>1070</v>
      </c>
      <c r="B548" s="4" t="s">
        <v>1071</v>
      </c>
      <c r="C548" s="1" t="s">
        <v>5180</v>
      </c>
      <c r="D548" s="2">
        <v>10000</v>
      </c>
      <c r="E548" s="3">
        <v>70</v>
      </c>
      <c r="F548" t="s">
        <v>8220</v>
      </c>
      <c r="G548" t="s">
        <v>8223</v>
      </c>
      <c r="H548" t="s">
        <v>8245</v>
      </c>
      <c r="I548">
        <v>1349050622</v>
      </c>
      <c r="J548">
        <v>1347322622</v>
      </c>
      <c r="K548" t="b">
        <v>0</v>
      </c>
      <c r="L548">
        <v>2</v>
      </c>
      <c r="M548" t="b">
        <v>0</v>
      </c>
      <c r="N548" t="s">
        <v>8280</v>
      </c>
      <c r="O548" s="5">
        <f>ROUND(E548/D548*100,0)</f>
        <v>1</v>
      </c>
      <c r="P548">
        <f>IFERROR(ROUND(E548/L548,2),0)</f>
        <v>35</v>
      </c>
      <c r="Q548" s="6" t="s">
        <v>8331</v>
      </c>
      <c r="R548" t="s">
        <v>8332</v>
      </c>
      <c r="S548" s="9">
        <f>(((J548/60)/60)/24)+DATE(1970,1,1)</f>
        <v>41163.011828703704</v>
      </c>
      <c r="T548" s="9">
        <f>(((I548/60)/60)/24)+DATE(1970,1,1)</f>
        <v>41183.011828703704</v>
      </c>
    </row>
    <row r="549" spans="1:20" ht="48" x14ac:dyDescent="0.2">
      <c r="A549">
        <v>1071</v>
      </c>
      <c r="B549" s="4" t="s">
        <v>1072</v>
      </c>
      <c r="C549" s="1" t="s">
        <v>5181</v>
      </c>
      <c r="D549" s="2">
        <v>100</v>
      </c>
      <c r="E549" s="3">
        <v>0</v>
      </c>
      <c r="F549" t="s">
        <v>8220</v>
      </c>
      <c r="G549" t="s">
        <v>8233</v>
      </c>
      <c r="H549" t="s">
        <v>8253</v>
      </c>
      <c r="I549">
        <v>1447787093</v>
      </c>
      <c r="J549">
        <v>1445191493</v>
      </c>
      <c r="K549" t="b">
        <v>0</v>
      </c>
      <c r="L549">
        <v>0</v>
      </c>
      <c r="M549" t="b">
        <v>0</v>
      </c>
      <c r="N549" t="s">
        <v>8280</v>
      </c>
      <c r="O549" s="5">
        <f>ROUND(E549/D549*100,0)</f>
        <v>0</v>
      </c>
      <c r="P549">
        <f>IFERROR(ROUND(E549/L549,2),0)</f>
        <v>0</v>
      </c>
      <c r="Q549" s="6" t="s">
        <v>8331</v>
      </c>
      <c r="R549" t="s">
        <v>8332</v>
      </c>
      <c r="S549" s="9">
        <f>(((J549/60)/60)/24)+DATE(1970,1,1)</f>
        <v>42295.753391203703</v>
      </c>
      <c r="T549" s="9">
        <f>(((I549/60)/60)/24)+DATE(1970,1,1)</f>
        <v>42325.795057870375</v>
      </c>
    </row>
    <row r="550" spans="1:20" ht="48" x14ac:dyDescent="0.2">
      <c r="A550">
        <v>1072</v>
      </c>
      <c r="B550" s="4" t="s">
        <v>1073</v>
      </c>
      <c r="C550" s="1" t="s">
        <v>5182</v>
      </c>
      <c r="D550" s="2">
        <v>75000</v>
      </c>
      <c r="E550" s="3">
        <v>51</v>
      </c>
      <c r="F550" t="s">
        <v>8220</v>
      </c>
      <c r="G550" t="s">
        <v>8223</v>
      </c>
      <c r="H550" t="s">
        <v>8245</v>
      </c>
      <c r="I550">
        <v>1391630297</v>
      </c>
      <c r="J550">
        <v>1389038297</v>
      </c>
      <c r="K550" t="b">
        <v>0</v>
      </c>
      <c r="L550">
        <v>4</v>
      </c>
      <c r="M550" t="b">
        <v>0</v>
      </c>
      <c r="N550" t="s">
        <v>8280</v>
      </c>
      <c r="O550" s="5">
        <f>ROUND(E550/D550*100,0)</f>
        <v>0</v>
      </c>
      <c r="P550">
        <f>IFERROR(ROUND(E550/L550,2),0)</f>
        <v>12.75</v>
      </c>
      <c r="Q550" s="6" t="s">
        <v>8331</v>
      </c>
      <c r="R550" t="s">
        <v>8332</v>
      </c>
      <c r="S550" s="9">
        <f>(((J550/60)/60)/24)+DATE(1970,1,1)</f>
        <v>41645.832141203704</v>
      </c>
      <c r="T550" s="9">
        <f>(((I550/60)/60)/24)+DATE(1970,1,1)</f>
        <v>41675.832141203704</v>
      </c>
    </row>
    <row r="551" spans="1:20" ht="32" x14ac:dyDescent="0.2">
      <c r="A551">
        <v>1073</v>
      </c>
      <c r="B551" s="4" t="s">
        <v>1074</v>
      </c>
      <c r="C551" s="1" t="s">
        <v>5183</v>
      </c>
      <c r="D551" s="2">
        <v>750</v>
      </c>
      <c r="E551" s="3">
        <v>10</v>
      </c>
      <c r="F551" t="s">
        <v>8220</v>
      </c>
      <c r="G551" t="s">
        <v>8223</v>
      </c>
      <c r="H551" t="s">
        <v>8245</v>
      </c>
      <c r="I551">
        <v>1318806541</v>
      </c>
      <c r="J551">
        <v>1316214541</v>
      </c>
      <c r="K551" t="b">
        <v>0</v>
      </c>
      <c r="L551">
        <v>1</v>
      </c>
      <c r="M551" t="b">
        <v>0</v>
      </c>
      <c r="N551" t="s">
        <v>8280</v>
      </c>
      <c r="O551" s="5">
        <f>ROUND(E551/D551*100,0)</f>
        <v>1</v>
      </c>
      <c r="P551">
        <f>IFERROR(ROUND(E551/L551,2),0)</f>
        <v>10</v>
      </c>
      <c r="Q551" s="6" t="s">
        <v>8331</v>
      </c>
      <c r="R551" t="s">
        <v>8332</v>
      </c>
      <c r="S551" s="9">
        <f>(((J551/60)/60)/24)+DATE(1970,1,1)</f>
        <v>40802.964594907404</v>
      </c>
      <c r="T551" s="9">
        <f>(((I551/60)/60)/24)+DATE(1970,1,1)</f>
        <v>40832.964594907404</v>
      </c>
    </row>
    <row r="552" spans="1:20" ht="48" x14ac:dyDescent="0.2">
      <c r="A552">
        <v>1074</v>
      </c>
      <c r="B552" s="4" t="s">
        <v>1075</v>
      </c>
      <c r="C552" s="1" t="s">
        <v>5184</v>
      </c>
      <c r="D552" s="2">
        <v>54000</v>
      </c>
      <c r="E552" s="3">
        <v>3407</v>
      </c>
      <c r="F552" t="s">
        <v>8220</v>
      </c>
      <c r="G552" t="s">
        <v>8223</v>
      </c>
      <c r="H552" t="s">
        <v>8245</v>
      </c>
      <c r="I552">
        <v>1388808545</v>
      </c>
      <c r="J552">
        <v>1386216545</v>
      </c>
      <c r="K552" t="b">
        <v>0</v>
      </c>
      <c r="L552">
        <v>30</v>
      </c>
      <c r="M552" t="b">
        <v>0</v>
      </c>
      <c r="N552" t="s">
        <v>8280</v>
      </c>
      <c r="O552" s="5">
        <f>ROUND(E552/D552*100,0)</f>
        <v>6</v>
      </c>
      <c r="P552">
        <f>IFERROR(ROUND(E552/L552,2),0)</f>
        <v>113.57</v>
      </c>
      <c r="Q552" s="6" t="s">
        <v>8331</v>
      </c>
      <c r="R552" t="s">
        <v>8332</v>
      </c>
      <c r="S552" s="9">
        <f>(((J552/60)/60)/24)+DATE(1970,1,1)</f>
        <v>41613.172974537039</v>
      </c>
      <c r="T552" s="9">
        <f>(((I552/60)/60)/24)+DATE(1970,1,1)</f>
        <v>41643.172974537039</v>
      </c>
    </row>
    <row r="553" spans="1:20" ht="32" x14ac:dyDescent="0.2">
      <c r="A553">
        <v>1075</v>
      </c>
      <c r="B553" s="4" t="s">
        <v>1076</v>
      </c>
      <c r="C553" s="1" t="s">
        <v>5185</v>
      </c>
      <c r="D553" s="2">
        <v>1000</v>
      </c>
      <c r="E553" s="3">
        <v>45</v>
      </c>
      <c r="F553" t="s">
        <v>8220</v>
      </c>
      <c r="G553" t="s">
        <v>8223</v>
      </c>
      <c r="H553" t="s">
        <v>8245</v>
      </c>
      <c r="I553">
        <v>1336340516</v>
      </c>
      <c r="J553">
        <v>1333748516</v>
      </c>
      <c r="K553" t="b">
        <v>0</v>
      </c>
      <c r="L553">
        <v>3</v>
      </c>
      <c r="M553" t="b">
        <v>0</v>
      </c>
      <c r="N553" t="s">
        <v>8280</v>
      </c>
      <c r="O553" s="5">
        <f>ROUND(E553/D553*100,0)</f>
        <v>5</v>
      </c>
      <c r="P553">
        <f>IFERROR(ROUND(E553/L553,2),0)</f>
        <v>15</v>
      </c>
      <c r="Q553" s="6" t="s">
        <v>8331</v>
      </c>
      <c r="R553" t="s">
        <v>8332</v>
      </c>
      <c r="S553" s="9">
        <f>(((J553/60)/60)/24)+DATE(1970,1,1)</f>
        <v>41005.904120370367</v>
      </c>
      <c r="T553" s="9">
        <f>(((I553/60)/60)/24)+DATE(1970,1,1)</f>
        <v>41035.904120370367</v>
      </c>
    </row>
    <row r="554" spans="1:20" ht="48" x14ac:dyDescent="0.2">
      <c r="A554">
        <v>1076</v>
      </c>
      <c r="B554" s="4" t="s">
        <v>1077</v>
      </c>
      <c r="C554" s="1" t="s">
        <v>5186</v>
      </c>
      <c r="D554" s="2">
        <v>75000</v>
      </c>
      <c r="E554" s="3">
        <v>47074</v>
      </c>
      <c r="F554" t="s">
        <v>8220</v>
      </c>
      <c r="G554" t="s">
        <v>8223</v>
      </c>
      <c r="H554" t="s">
        <v>8245</v>
      </c>
      <c r="I554">
        <v>1410426250</v>
      </c>
      <c r="J554">
        <v>1405674250</v>
      </c>
      <c r="K554" t="b">
        <v>0</v>
      </c>
      <c r="L554">
        <v>975</v>
      </c>
      <c r="M554" t="b">
        <v>0</v>
      </c>
      <c r="N554" t="s">
        <v>8280</v>
      </c>
      <c r="O554" s="5">
        <f>ROUND(E554/D554*100,0)</f>
        <v>63</v>
      </c>
      <c r="P554">
        <f>IFERROR(ROUND(E554/L554,2),0)</f>
        <v>48.28</v>
      </c>
      <c r="Q554" s="6" t="s">
        <v>8331</v>
      </c>
      <c r="R554" t="s">
        <v>8332</v>
      </c>
      <c r="S554" s="9">
        <f>(((J554/60)/60)/24)+DATE(1970,1,1)</f>
        <v>41838.377893518518</v>
      </c>
      <c r="T554" s="9">
        <f>(((I554/60)/60)/24)+DATE(1970,1,1)</f>
        <v>41893.377893518518</v>
      </c>
    </row>
    <row r="555" spans="1:20" ht="48" x14ac:dyDescent="0.2">
      <c r="A555">
        <v>1077</v>
      </c>
      <c r="B555" s="4" t="s">
        <v>1078</v>
      </c>
      <c r="C555" s="1" t="s">
        <v>5187</v>
      </c>
      <c r="D555" s="2">
        <v>25000</v>
      </c>
      <c r="E555" s="3">
        <v>7344</v>
      </c>
      <c r="F555" t="s">
        <v>8220</v>
      </c>
      <c r="G555" t="s">
        <v>8223</v>
      </c>
      <c r="H555" t="s">
        <v>8245</v>
      </c>
      <c r="I555">
        <v>1452744011</v>
      </c>
      <c r="J555">
        <v>1450152011</v>
      </c>
      <c r="K555" t="b">
        <v>0</v>
      </c>
      <c r="L555">
        <v>167</v>
      </c>
      <c r="M555" t="b">
        <v>0</v>
      </c>
      <c r="N555" t="s">
        <v>8280</v>
      </c>
      <c r="O555" s="5">
        <f>ROUND(E555/D555*100,0)</f>
        <v>29</v>
      </c>
      <c r="P555">
        <f>IFERROR(ROUND(E555/L555,2),0)</f>
        <v>43.98</v>
      </c>
      <c r="Q555" s="6" t="s">
        <v>8331</v>
      </c>
      <c r="R555" t="s">
        <v>8332</v>
      </c>
      <c r="S555" s="9">
        <f>(((J555/60)/60)/24)+DATE(1970,1,1)</f>
        <v>42353.16679398148</v>
      </c>
      <c r="T555" s="9">
        <f>(((I555/60)/60)/24)+DATE(1970,1,1)</f>
        <v>42383.16679398148</v>
      </c>
    </row>
    <row r="556" spans="1:20" ht="48" x14ac:dyDescent="0.2">
      <c r="A556">
        <v>1078</v>
      </c>
      <c r="B556" s="4" t="s">
        <v>1079</v>
      </c>
      <c r="C556" s="1" t="s">
        <v>5188</v>
      </c>
      <c r="D556" s="2">
        <v>600</v>
      </c>
      <c r="E556" s="3">
        <v>45</v>
      </c>
      <c r="F556" t="s">
        <v>8220</v>
      </c>
      <c r="G556" t="s">
        <v>8223</v>
      </c>
      <c r="H556" t="s">
        <v>8245</v>
      </c>
      <c r="I556">
        <v>1311309721</v>
      </c>
      <c r="J556">
        <v>1307421721</v>
      </c>
      <c r="K556" t="b">
        <v>0</v>
      </c>
      <c r="L556">
        <v>5</v>
      </c>
      <c r="M556" t="b">
        <v>0</v>
      </c>
      <c r="N556" t="s">
        <v>8280</v>
      </c>
      <c r="O556" s="5">
        <f>ROUND(E556/D556*100,0)</f>
        <v>8</v>
      </c>
      <c r="P556">
        <f>IFERROR(ROUND(E556/L556,2),0)</f>
        <v>9</v>
      </c>
      <c r="Q556" s="6" t="s">
        <v>8331</v>
      </c>
      <c r="R556" t="s">
        <v>8332</v>
      </c>
      <c r="S556" s="9">
        <f>(((J556/60)/60)/24)+DATE(1970,1,1)</f>
        <v>40701.195844907408</v>
      </c>
      <c r="T556" s="9">
        <f>(((I556/60)/60)/24)+DATE(1970,1,1)</f>
        <v>40746.195844907408</v>
      </c>
    </row>
    <row r="557" spans="1:20" ht="48" x14ac:dyDescent="0.2">
      <c r="A557">
        <v>1079</v>
      </c>
      <c r="B557" s="4" t="s">
        <v>1080</v>
      </c>
      <c r="C557" s="1" t="s">
        <v>5189</v>
      </c>
      <c r="D557" s="2">
        <v>26000</v>
      </c>
      <c r="E557" s="3">
        <v>678</v>
      </c>
      <c r="F557" t="s">
        <v>8220</v>
      </c>
      <c r="G557" t="s">
        <v>8235</v>
      </c>
      <c r="H557" t="s">
        <v>8248</v>
      </c>
      <c r="I557">
        <v>1463232936</v>
      </c>
      <c r="J557">
        <v>1461072936</v>
      </c>
      <c r="K557" t="b">
        <v>0</v>
      </c>
      <c r="L557">
        <v>18</v>
      </c>
      <c r="M557" t="b">
        <v>0</v>
      </c>
      <c r="N557" t="s">
        <v>8280</v>
      </c>
      <c r="O557" s="5">
        <f>ROUND(E557/D557*100,0)</f>
        <v>3</v>
      </c>
      <c r="P557">
        <f>IFERROR(ROUND(E557/L557,2),0)</f>
        <v>37.67</v>
      </c>
      <c r="Q557" s="6" t="s">
        <v>8331</v>
      </c>
      <c r="R557" t="s">
        <v>8332</v>
      </c>
      <c r="S557" s="9">
        <f>(((J557/60)/60)/24)+DATE(1970,1,1)</f>
        <v>42479.566388888896</v>
      </c>
      <c r="T557" s="9">
        <f>(((I557/60)/60)/24)+DATE(1970,1,1)</f>
        <v>42504.566388888896</v>
      </c>
    </row>
    <row r="558" spans="1:20" ht="48" x14ac:dyDescent="0.2">
      <c r="A558">
        <v>1080</v>
      </c>
      <c r="B558" s="4" t="s">
        <v>1081</v>
      </c>
      <c r="C558" s="1" t="s">
        <v>5190</v>
      </c>
      <c r="D558" s="2">
        <v>20000</v>
      </c>
      <c r="E558" s="3">
        <v>1821</v>
      </c>
      <c r="F558" t="s">
        <v>8220</v>
      </c>
      <c r="G558" t="s">
        <v>8223</v>
      </c>
      <c r="H558" t="s">
        <v>8245</v>
      </c>
      <c r="I558">
        <v>1399778333</v>
      </c>
      <c r="J558">
        <v>1397186333</v>
      </c>
      <c r="K558" t="b">
        <v>0</v>
      </c>
      <c r="L558">
        <v>98</v>
      </c>
      <c r="M558" t="b">
        <v>0</v>
      </c>
      <c r="N558" t="s">
        <v>8280</v>
      </c>
      <c r="O558" s="5">
        <f>ROUND(E558/D558*100,0)</f>
        <v>9</v>
      </c>
      <c r="P558">
        <f>IFERROR(ROUND(E558/L558,2),0)</f>
        <v>18.579999999999998</v>
      </c>
      <c r="Q558" s="6" t="s">
        <v>8331</v>
      </c>
      <c r="R558" t="s">
        <v>8332</v>
      </c>
      <c r="S558" s="9">
        <f>(((J558/60)/60)/24)+DATE(1970,1,1)</f>
        <v>41740.138113425928</v>
      </c>
      <c r="T558" s="9">
        <f>(((I558/60)/60)/24)+DATE(1970,1,1)</f>
        <v>41770.138113425928</v>
      </c>
    </row>
    <row r="559" spans="1:20" ht="48" x14ac:dyDescent="0.2">
      <c r="A559">
        <v>1081</v>
      </c>
      <c r="B559" s="4" t="s">
        <v>1082</v>
      </c>
      <c r="C559" s="1" t="s">
        <v>5191</v>
      </c>
      <c r="D559" s="2">
        <v>68000</v>
      </c>
      <c r="E559" s="3">
        <v>12</v>
      </c>
      <c r="F559" t="s">
        <v>8220</v>
      </c>
      <c r="G559" t="s">
        <v>8223</v>
      </c>
      <c r="H559" t="s">
        <v>8245</v>
      </c>
      <c r="I559">
        <v>1422483292</v>
      </c>
      <c r="J559">
        <v>1419891292</v>
      </c>
      <c r="K559" t="b">
        <v>0</v>
      </c>
      <c r="L559">
        <v>4</v>
      </c>
      <c r="M559" t="b">
        <v>0</v>
      </c>
      <c r="N559" t="s">
        <v>8280</v>
      </c>
      <c r="O559" s="5">
        <f>ROUND(E559/D559*100,0)</f>
        <v>0</v>
      </c>
      <c r="P559">
        <f>IFERROR(ROUND(E559/L559,2),0)</f>
        <v>3</v>
      </c>
      <c r="Q559" s="6" t="s">
        <v>8331</v>
      </c>
      <c r="R559" t="s">
        <v>8332</v>
      </c>
      <c r="S559" s="9">
        <f>(((J559/60)/60)/24)+DATE(1970,1,1)</f>
        <v>42002.926990740743</v>
      </c>
      <c r="T559" s="9">
        <f>(((I559/60)/60)/24)+DATE(1970,1,1)</f>
        <v>42032.926990740743</v>
      </c>
    </row>
    <row r="560" spans="1:20" ht="32" x14ac:dyDescent="0.2">
      <c r="A560">
        <v>1082</v>
      </c>
      <c r="B560" s="4" t="s">
        <v>1083</v>
      </c>
      <c r="C560" s="1" t="s">
        <v>5192</v>
      </c>
      <c r="D560" s="2">
        <v>10000</v>
      </c>
      <c r="E560" s="3">
        <v>56</v>
      </c>
      <c r="F560" t="s">
        <v>8220</v>
      </c>
      <c r="G560" t="s">
        <v>8223</v>
      </c>
      <c r="H560" t="s">
        <v>8245</v>
      </c>
      <c r="I560">
        <v>1344635088</v>
      </c>
      <c r="J560">
        <v>1342043088</v>
      </c>
      <c r="K560" t="b">
        <v>0</v>
      </c>
      <c r="L560">
        <v>3</v>
      </c>
      <c r="M560" t="b">
        <v>0</v>
      </c>
      <c r="N560" t="s">
        <v>8280</v>
      </c>
      <c r="O560" s="5">
        <f>ROUND(E560/D560*100,0)</f>
        <v>1</v>
      </c>
      <c r="P560">
        <f>IFERROR(ROUND(E560/L560,2),0)</f>
        <v>18.670000000000002</v>
      </c>
      <c r="Q560" s="6" t="s">
        <v>8331</v>
      </c>
      <c r="R560" t="s">
        <v>8332</v>
      </c>
      <c r="S560" s="9">
        <f>(((J560/60)/60)/24)+DATE(1970,1,1)</f>
        <v>41101.906111111115</v>
      </c>
      <c r="T560" s="9">
        <f>(((I560/60)/60)/24)+DATE(1970,1,1)</f>
        <v>41131.906111111115</v>
      </c>
    </row>
    <row r="561" spans="1:20" ht="48" x14ac:dyDescent="0.2">
      <c r="A561">
        <v>1083</v>
      </c>
      <c r="B561" s="4" t="s">
        <v>1084</v>
      </c>
      <c r="C561" s="1" t="s">
        <v>5193</v>
      </c>
      <c r="D561" s="2">
        <v>50000</v>
      </c>
      <c r="E561" s="3">
        <v>410</v>
      </c>
      <c r="F561" t="s">
        <v>8220</v>
      </c>
      <c r="G561" t="s">
        <v>8228</v>
      </c>
      <c r="H561" t="s">
        <v>8250</v>
      </c>
      <c r="I561">
        <v>1406994583</v>
      </c>
      <c r="J561">
        <v>1401810583</v>
      </c>
      <c r="K561" t="b">
        <v>0</v>
      </c>
      <c r="L561">
        <v>1</v>
      </c>
      <c r="M561" t="b">
        <v>0</v>
      </c>
      <c r="N561" t="s">
        <v>8280</v>
      </c>
      <c r="O561" s="5">
        <f>ROUND(E561/D561*100,0)</f>
        <v>1</v>
      </c>
      <c r="P561">
        <f>IFERROR(ROUND(E561/L561,2),0)</f>
        <v>410</v>
      </c>
      <c r="Q561" s="6" t="s">
        <v>8331</v>
      </c>
      <c r="R561" t="s">
        <v>8332</v>
      </c>
      <c r="S561" s="9">
        <f>(((J561/60)/60)/24)+DATE(1970,1,1)</f>
        <v>41793.659525462965</v>
      </c>
      <c r="T561" s="9">
        <f>(((I561/60)/60)/24)+DATE(1970,1,1)</f>
        <v>41853.659525462965</v>
      </c>
    </row>
    <row r="562" spans="1:20" ht="16" x14ac:dyDescent="0.2">
      <c r="A562">
        <v>1084</v>
      </c>
      <c r="B562" s="4" t="s">
        <v>1085</v>
      </c>
      <c r="C562" s="1" t="s">
        <v>5194</v>
      </c>
      <c r="D562" s="2">
        <v>550</v>
      </c>
      <c r="E562" s="3">
        <v>0</v>
      </c>
      <c r="F562" t="s">
        <v>8220</v>
      </c>
      <c r="G562" t="s">
        <v>8223</v>
      </c>
      <c r="H562" t="s">
        <v>8245</v>
      </c>
      <c r="I562">
        <v>1407534804</v>
      </c>
      <c r="J562">
        <v>1404942804</v>
      </c>
      <c r="K562" t="b">
        <v>0</v>
      </c>
      <c r="L562">
        <v>0</v>
      </c>
      <c r="M562" t="b">
        <v>0</v>
      </c>
      <c r="N562" t="s">
        <v>8280</v>
      </c>
      <c r="O562" s="5">
        <f>ROUND(E562/D562*100,0)</f>
        <v>0</v>
      </c>
      <c r="P562">
        <f>IFERROR(ROUND(E562/L562,2),0)</f>
        <v>0</v>
      </c>
      <c r="Q562" s="6" t="s">
        <v>8331</v>
      </c>
      <c r="R562" t="s">
        <v>8332</v>
      </c>
      <c r="S562" s="9">
        <f>(((J562/60)/60)/24)+DATE(1970,1,1)</f>
        <v>41829.912083333329</v>
      </c>
      <c r="T562" s="9">
        <f>(((I562/60)/60)/24)+DATE(1970,1,1)</f>
        <v>41859.912083333329</v>
      </c>
    </row>
    <row r="563" spans="1:20" ht="32" x14ac:dyDescent="0.2">
      <c r="A563">
        <v>1085</v>
      </c>
      <c r="B563" s="4" t="s">
        <v>1086</v>
      </c>
      <c r="C563" s="1" t="s">
        <v>5195</v>
      </c>
      <c r="D563" s="2">
        <v>30000</v>
      </c>
      <c r="E563" s="3">
        <v>1026</v>
      </c>
      <c r="F563" t="s">
        <v>8220</v>
      </c>
      <c r="G563" t="s">
        <v>8228</v>
      </c>
      <c r="H563" t="s">
        <v>8250</v>
      </c>
      <c r="I563">
        <v>1457967975</v>
      </c>
      <c r="J563">
        <v>1455379575</v>
      </c>
      <c r="K563" t="b">
        <v>0</v>
      </c>
      <c r="L563">
        <v>9</v>
      </c>
      <c r="M563" t="b">
        <v>0</v>
      </c>
      <c r="N563" t="s">
        <v>8280</v>
      </c>
      <c r="O563" s="5">
        <f>ROUND(E563/D563*100,0)</f>
        <v>3</v>
      </c>
      <c r="P563">
        <f>IFERROR(ROUND(E563/L563,2),0)</f>
        <v>114</v>
      </c>
      <c r="Q563" s="6" t="s">
        <v>8331</v>
      </c>
      <c r="R563" t="s">
        <v>8332</v>
      </c>
      <c r="S563" s="9">
        <f>(((J563/60)/60)/24)+DATE(1970,1,1)</f>
        <v>42413.671006944445</v>
      </c>
      <c r="T563" s="9">
        <f>(((I563/60)/60)/24)+DATE(1970,1,1)</f>
        <v>42443.629340277781</v>
      </c>
    </row>
    <row r="564" spans="1:20" ht="16" x14ac:dyDescent="0.2">
      <c r="A564">
        <v>1086</v>
      </c>
      <c r="B564" s="4" t="s">
        <v>1087</v>
      </c>
      <c r="C564" s="1" t="s">
        <v>5196</v>
      </c>
      <c r="D564" s="2">
        <v>18000</v>
      </c>
      <c r="E564" s="3">
        <v>15</v>
      </c>
      <c r="F564" t="s">
        <v>8220</v>
      </c>
      <c r="G564" t="s">
        <v>8223</v>
      </c>
      <c r="H564" t="s">
        <v>8245</v>
      </c>
      <c r="I564">
        <v>1408913291</v>
      </c>
      <c r="J564">
        <v>1406321291</v>
      </c>
      <c r="K564" t="b">
        <v>0</v>
      </c>
      <c r="L564">
        <v>2</v>
      </c>
      <c r="M564" t="b">
        <v>0</v>
      </c>
      <c r="N564" t="s">
        <v>8280</v>
      </c>
      <c r="O564" s="5">
        <f>ROUND(E564/D564*100,0)</f>
        <v>0</v>
      </c>
      <c r="P564">
        <f>IFERROR(ROUND(E564/L564,2),0)</f>
        <v>7.5</v>
      </c>
      <c r="Q564" s="6" t="s">
        <v>8331</v>
      </c>
      <c r="R564" t="s">
        <v>8332</v>
      </c>
      <c r="S564" s="9">
        <f>(((J564/60)/60)/24)+DATE(1970,1,1)</f>
        <v>41845.866793981484</v>
      </c>
      <c r="T564" s="9">
        <f>(((I564/60)/60)/24)+DATE(1970,1,1)</f>
        <v>41875.866793981484</v>
      </c>
    </row>
    <row r="565" spans="1:20" ht="48" x14ac:dyDescent="0.2">
      <c r="A565">
        <v>1087</v>
      </c>
      <c r="B565" s="4" t="s">
        <v>1088</v>
      </c>
      <c r="C565" s="1" t="s">
        <v>5197</v>
      </c>
      <c r="D565" s="2">
        <v>1100</v>
      </c>
      <c r="E565" s="3">
        <v>0</v>
      </c>
      <c r="F565" t="s">
        <v>8220</v>
      </c>
      <c r="G565" t="s">
        <v>8223</v>
      </c>
      <c r="H565" t="s">
        <v>8245</v>
      </c>
      <c r="I565">
        <v>1402852087</v>
      </c>
      <c r="J565">
        <v>1400260087</v>
      </c>
      <c r="K565" t="b">
        <v>0</v>
      </c>
      <c r="L565">
        <v>0</v>
      </c>
      <c r="M565" t="b">
        <v>0</v>
      </c>
      <c r="N565" t="s">
        <v>8280</v>
      </c>
      <c r="O565" s="5">
        <f>ROUND(E565/D565*100,0)</f>
        <v>0</v>
      </c>
      <c r="P565">
        <f>IFERROR(ROUND(E565/L565,2),0)</f>
        <v>0</v>
      </c>
      <c r="Q565" s="6" t="s">
        <v>8331</v>
      </c>
      <c r="R565" t="s">
        <v>8332</v>
      </c>
      <c r="S565" s="9">
        <f>(((J565/60)/60)/24)+DATE(1970,1,1)</f>
        <v>41775.713969907411</v>
      </c>
      <c r="T565" s="9">
        <f>(((I565/60)/60)/24)+DATE(1970,1,1)</f>
        <v>41805.713969907411</v>
      </c>
    </row>
    <row r="566" spans="1:20" ht="32" x14ac:dyDescent="0.2">
      <c r="A566">
        <v>1088</v>
      </c>
      <c r="B566" s="4" t="s">
        <v>1089</v>
      </c>
      <c r="C566" s="1" t="s">
        <v>5198</v>
      </c>
      <c r="D566" s="2">
        <v>45000</v>
      </c>
      <c r="E566" s="3">
        <v>6382.34</v>
      </c>
      <c r="F566" t="s">
        <v>8220</v>
      </c>
      <c r="G566" t="s">
        <v>8223</v>
      </c>
      <c r="H566" t="s">
        <v>8245</v>
      </c>
      <c r="I566">
        <v>1398366667</v>
      </c>
      <c r="J566">
        <v>1395774667</v>
      </c>
      <c r="K566" t="b">
        <v>0</v>
      </c>
      <c r="L566">
        <v>147</v>
      </c>
      <c r="M566" t="b">
        <v>0</v>
      </c>
      <c r="N566" t="s">
        <v>8280</v>
      </c>
      <c r="O566" s="5">
        <f>ROUND(E566/D566*100,0)</f>
        <v>14</v>
      </c>
      <c r="P566">
        <f>IFERROR(ROUND(E566/L566,2),0)</f>
        <v>43.42</v>
      </c>
      <c r="Q566" s="6" t="s">
        <v>8331</v>
      </c>
      <c r="R566" t="s">
        <v>8332</v>
      </c>
      <c r="S566" s="9">
        <f>(((J566/60)/60)/24)+DATE(1970,1,1)</f>
        <v>41723.799386574072</v>
      </c>
      <c r="T566" s="9">
        <f>(((I566/60)/60)/24)+DATE(1970,1,1)</f>
        <v>41753.799386574072</v>
      </c>
    </row>
    <row r="567" spans="1:20" ht="32" x14ac:dyDescent="0.2">
      <c r="A567">
        <v>1089</v>
      </c>
      <c r="B567" s="4" t="s">
        <v>1090</v>
      </c>
      <c r="C567" s="1" t="s">
        <v>5199</v>
      </c>
      <c r="D567" s="2">
        <v>15000</v>
      </c>
      <c r="E567" s="3">
        <v>1174</v>
      </c>
      <c r="F567" t="s">
        <v>8220</v>
      </c>
      <c r="G567" t="s">
        <v>8229</v>
      </c>
      <c r="H567" t="s">
        <v>8248</v>
      </c>
      <c r="I567">
        <v>1435293175</v>
      </c>
      <c r="J567">
        <v>1432701175</v>
      </c>
      <c r="K567" t="b">
        <v>0</v>
      </c>
      <c r="L567">
        <v>49</v>
      </c>
      <c r="M567" t="b">
        <v>0</v>
      </c>
      <c r="N567" t="s">
        <v>8280</v>
      </c>
      <c r="O567" s="5">
        <f>ROUND(E567/D567*100,0)</f>
        <v>8</v>
      </c>
      <c r="P567">
        <f>IFERROR(ROUND(E567/L567,2),0)</f>
        <v>23.96</v>
      </c>
      <c r="Q567" s="6" t="s">
        <v>8331</v>
      </c>
      <c r="R567" t="s">
        <v>8332</v>
      </c>
      <c r="S567" s="9">
        <f>(((J567/60)/60)/24)+DATE(1970,1,1)</f>
        <v>42151.189525462964</v>
      </c>
      <c r="T567" s="9">
        <f>(((I567/60)/60)/24)+DATE(1970,1,1)</f>
        <v>42181.189525462964</v>
      </c>
    </row>
    <row r="568" spans="1:20" ht="48" x14ac:dyDescent="0.2">
      <c r="A568">
        <v>1090</v>
      </c>
      <c r="B568" s="4" t="s">
        <v>1091</v>
      </c>
      <c r="C568" s="1" t="s">
        <v>5200</v>
      </c>
      <c r="D568" s="2">
        <v>12999</v>
      </c>
      <c r="E568" s="3">
        <v>5</v>
      </c>
      <c r="F568" t="s">
        <v>8220</v>
      </c>
      <c r="G568" t="s">
        <v>8225</v>
      </c>
      <c r="H568" t="s">
        <v>8247</v>
      </c>
      <c r="I568">
        <v>1432873653</v>
      </c>
      <c r="J568">
        <v>1430281653</v>
      </c>
      <c r="K568" t="b">
        <v>0</v>
      </c>
      <c r="L568">
        <v>1</v>
      </c>
      <c r="M568" t="b">
        <v>0</v>
      </c>
      <c r="N568" t="s">
        <v>8280</v>
      </c>
      <c r="O568" s="5">
        <f>ROUND(E568/D568*100,0)</f>
        <v>0</v>
      </c>
      <c r="P568">
        <f>IFERROR(ROUND(E568/L568,2),0)</f>
        <v>5</v>
      </c>
      <c r="Q568" s="6" t="s">
        <v>8331</v>
      </c>
      <c r="R568" t="s">
        <v>8332</v>
      </c>
      <c r="S568" s="9">
        <f>(((J568/60)/60)/24)+DATE(1970,1,1)</f>
        <v>42123.185798611114</v>
      </c>
      <c r="T568" s="9">
        <f>(((I568/60)/60)/24)+DATE(1970,1,1)</f>
        <v>42153.185798611114</v>
      </c>
    </row>
    <row r="569" spans="1:20" ht="48" x14ac:dyDescent="0.2">
      <c r="A569">
        <v>1091</v>
      </c>
      <c r="B569" s="4" t="s">
        <v>1092</v>
      </c>
      <c r="C569" s="1" t="s">
        <v>5201</v>
      </c>
      <c r="D569" s="2">
        <v>200</v>
      </c>
      <c r="E569" s="3">
        <v>25</v>
      </c>
      <c r="F569" t="s">
        <v>8220</v>
      </c>
      <c r="G569" t="s">
        <v>8224</v>
      </c>
      <c r="H569" t="s">
        <v>8246</v>
      </c>
      <c r="I569">
        <v>1460313672</v>
      </c>
      <c r="J569">
        <v>1457725272</v>
      </c>
      <c r="K569" t="b">
        <v>0</v>
      </c>
      <c r="L569">
        <v>2</v>
      </c>
      <c r="M569" t="b">
        <v>0</v>
      </c>
      <c r="N569" t="s">
        <v>8280</v>
      </c>
      <c r="O569" s="5">
        <f>ROUND(E569/D569*100,0)</f>
        <v>13</v>
      </c>
      <c r="P569">
        <f>IFERROR(ROUND(E569/L569,2),0)</f>
        <v>12.5</v>
      </c>
      <c r="Q569" s="6" t="s">
        <v>8331</v>
      </c>
      <c r="R569" t="s">
        <v>8332</v>
      </c>
      <c r="S569" s="9">
        <f>(((J569/60)/60)/24)+DATE(1970,1,1)</f>
        <v>42440.820277777777</v>
      </c>
      <c r="T569" s="9">
        <f>(((I569/60)/60)/24)+DATE(1970,1,1)</f>
        <v>42470.778611111105</v>
      </c>
    </row>
    <row r="570" spans="1:20" ht="48" x14ac:dyDescent="0.2">
      <c r="A570">
        <v>1092</v>
      </c>
      <c r="B570" s="4" t="s">
        <v>1093</v>
      </c>
      <c r="C570" s="1" t="s">
        <v>5202</v>
      </c>
      <c r="D570" s="2">
        <v>2000</v>
      </c>
      <c r="E570" s="3">
        <v>21</v>
      </c>
      <c r="F570" t="s">
        <v>8220</v>
      </c>
      <c r="G570" t="s">
        <v>8223</v>
      </c>
      <c r="H570" t="s">
        <v>8245</v>
      </c>
      <c r="I570">
        <v>1357432638</v>
      </c>
      <c r="J570">
        <v>1354840638</v>
      </c>
      <c r="K570" t="b">
        <v>0</v>
      </c>
      <c r="L570">
        <v>7</v>
      </c>
      <c r="M570" t="b">
        <v>0</v>
      </c>
      <c r="N570" t="s">
        <v>8280</v>
      </c>
      <c r="O570" s="5">
        <f>ROUND(E570/D570*100,0)</f>
        <v>1</v>
      </c>
      <c r="P570">
        <f>IFERROR(ROUND(E570/L570,2),0)</f>
        <v>3</v>
      </c>
      <c r="Q570" s="6" t="s">
        <v>8331</v>
      </c>
      <c r="R570" t="s">
        <v>8332</v>
      </c>
      <c r="S570" s="9">
        <f>(((J570/60)/60)/24)+DATE(1970,1,1)</f>
        <v>41250.025902777779</v>
      </c>
      <c r="T570" s="9">
        <f>(((I570/60)/60)/24)+DATE(1970,1,1)</f>
        <v>41280.025902777779</v>
      </c>
    </row>
    <row r="571" spans="1:20" ht="48" x14ac:dyDescent="0.2">
      <c r="A571">
        <v>1093</v>
      </c>
      <c r="B571" s="4" t="s">
        <v>1094</v>
      </c>
      <c r="C571" s="1" t="s">
        <v>5203</v>
      </c>
      <c r="D571" s="2">
        <v>300</v>
      </c>
      <c r="E571" s="3">
        <v>42.25</v>
      </c>
      <c r="F571" t="s">
        <v>8220</v>
      </c>
      <c r="G571" t="s">
        <v>8228</v>
      </c>
      <c r="H571" t="s">
        <v>8250</v>
      </c>
      <c r="I571">
        <v>1455232937</v>
      </c>
      <c r="J571">
        <v>1453936937</v>
      </c>
      <c r="K571" t="b">
        <v>0</v>
      </c>
      <c r="L571">
        <v>4</v>
      </c>
      <c r="M571" t="b">
        <v>0</v>
      </c>
      <c r="N571" t="s">
        <v>8280</v>
      </c>
      <c r="O571" s="5">
        <f>ROUND(E571/D571*100,0)</f>
        <v>14</v>
      </c>
      <c r="P571">
        <f>IFERROR(ROUND(E571/L571,2),0)</f>
        <v>10.56</v>
      </c>
      <c r="Q571" s="6" t="s">
        <v>8331</v>
      </c>
      <c r="R571" t="s">
        <v>8332</v>
      </c>
      <c r="S571" s="9">
        <f>(((J571/60)/60)/24)+DATE(1970,1,1)</f>
        <v>42396.973807870367</v>
      </c>
      <c r="T571" s="9">
        <f>(((I571/60)/60)/24)+DATE(1970,1,1)</f>
        <v>42411.973807870367</v>
      </c>
    </row>
    <row r="572" spans="1:20" ht="48" x14ac:dyDescent="0.2">
      <c r="A572">
        <v>1094</v>
      </c>
      <c r="B572" s="4" t="s">
        <v>1095</v>
      </c>
      <c r="C572" s="1" t="s">
        <v>5204</v>
      </c>
      <c r="D572" s="2">
        <v>18000</v>
      </c>
      <c r="E572" s="3">
        <v>3294.01</v>
      </c>
      <c r="F572" t="s">
        <v>8220</v>
      </c>
      <c r="G572" t="s">
        <v>8223</v>
      </c>
      <c r="H572" t="s">
        <v>8245</v>
      </c>
      <c r="I572">
        <v>1318180033</v>
      </c>
      <c r="J572">
        <v>1315588033</v>
      </c>
      <c r="K572" t="b">
        <v>0</v>
      </c>
      <c r="L572">
        <v>27</v>
      </c>
      <c r="M572" t="b">
        <v>0</v>
      </c>
      <c r="N572" t="s">
        <v>8280</v>
      </c>
      <c r="O572" s="5">
        <f>ROUND(E572/D572*100,0)</f>
        <v>18</v>
      </c>
      <c r="P572">
        <f>IFERROR(ROUND(E572/L572,2),0)</f>
        <v>122</v>
      </c>
      <c r="Q572" s="6" t="s">
        <v>8331</v>
      </c>
      <c r="R572" t="s">
        <v>8332</v>
      </c>
      <c r="S572" s="9">
        <f>(((J572/60)/60)/24)+DATE(1970,1,1)</f>
        <v>40795.713344907403</v>
      </c>
      <c r="T572" s="9">
        <f>(((I572/60)/60)/24)+DATE(1970,1,1)</f>
        <v>40825.713344907403</v>
      </c>
    </row>
    <row r="573" spans="1:20" ht="48" x14ac:dyDescent="0.2">
      <c r="A573">
        <v>1095</v>
      </c>
      <c r="B573" s="4" t="s">
        <v>1096</v>
      </c>
      <c r="C573" s="1" t="s">
        <v>5205</v>
      </c>
      <c r="D573" s="2">
        <v>500000</v>
      </c>
      <c r="E573" s="3">
        <v>25174</v>
      </c>
      <c r="F573" t="s">
        <v>8220</v>
      </c>
      <c r="G573" t="s">
        <v>8223</v>
      </c>
      <c r="H573" t="s">
        <v>8245</v>
      </c>
      <c r="I573">
        <v>1377867220</v>
      </c>
      <c r="J573">
        <v>1375275220</v>
      </c>
      <c r="K573" t="b">
        <v>0</v>
      </c>
      <c r="L573">
        <v>94</v>
      </c>
      <c r="M573" t="b">
        <v>0</v>
      </c>
      <c r="N573" t="s">
        <v>8280</v>
      </c>
      <c r="O573" s="5">
        <f>ROUND(E573/D573*100,0)</f>
        <v>5</v>
      </c>
      <c r="P573">
        <f>IFERROR(ROUND(E573/L573,2),0)</f>
        <v>267.81</v>
      </c>
      <c r="Q573" s="6" t="s">
        <v>8331</v>
      </c>
      <c r="R573" t="s">
        <v>8332</v>
      </c>
      <c r="S573" s="9">
        <f>(((J573/60)/60)/24)+DATE(1970,1,1)</f>
        <v>41486.537268518521</v>
      </c>
      <c r="T573" s="9">
        <f>(((I573/60)/60)/24)+DATE(1970,1,1)</f>
        <v>41516.537268518521</v>
      </c>
    </row>
    <row r="574" spans="1:20" ht="48" x14ac:dyDescent="0.2">
      <c r="A574">
        <v>1096</v>
      </c>
      <c r="B574" s="4" t="s">
        <v>1097</v>
      </c>
      <c r="C574" s="1" t="s">
        <v>5206</v>
      </c>
      <c r="D574" s="2">
        <v>12000</v>
      </c>
      <c r="E574" s="3">
        <v>2152</v>
      </c>
      <c r="F574" t="s">
        <v>8220</v>
      </c>
      <c r="G574" t="s">
        <v>8223</v>
      </c>
      <c r="H574" t="s">
        <v>8245</v>
      </c>
      <c r="I574">
        <v>1412393400</v>
      </c>
      <c r="J574">
        <v>1409747154</v>
      </c>
      <c r="K574" t="b">
        <v>0</v>
      </c>
      <c r="L574">
        <v>29</v>
      </c>
      <c r="M574" t="b">
        <v>0</v>
      </c>
      <c r="N574" t="s">
        <v>8280</v>
      </c>
      <c r="O574" s="5">
        <f>ROUND(E574/D574*100,0)</f>
        <v>18</v>
      </c>
      <c r="P574">
        <f>IFERROR(ROUND(E574/L574,2),0)</f>
        <v>74.209999999999994</v>
      </c>
      <c r="Q574" s="6" t="s">
        <v>8331</v>
      </c>
      <c r="R574" t="s">
        <v>8332</v>
      </c>
      <c r="S574" s="9">
        <f>(((J574/60)/60)/24)+DATE(1970,1,1)</f>
        <v>41885.51798611111</v>
      </c>
      <c r="T574" s="9">
        <f>(((I574/60)/60)/24)+DATE(1970,1,1)</f>
        <v>41916.145833333336</v>
      </c>
    </row>
    <row r="575" spans="1:20" ht="48" x14ac:dyDescent="0.2">
      <c r="A575">
        <v>1097</v>
      </c>
      <c r="B575" s="4" t="s">
        <v>1098</v>
      </c>
      <c r="C575" s="1" t="s">
        <v>5207</v>
      </c>
      <c r="D575" s="2">
        <v>100000</v>
      </c>
      <c r="E575" s="3">
        <v>47</v>
      </c>
      <c r="F575" t="s">
        <v>8220</v>
      </c>
      <c r="G575" t="s">
        <v>8223</v>
      </c>
      <c r="H575" t="s">
        <v>8245</v>
      </c>
      <c r="I575">
        <v>1393786877</v>
      </c>
      <c r="J575">
        <v>1390330877</v>
      </c>
      <c r="K575" t="b">
        <v>0</v>
      </c>
      <c r="L575">
        <v>7</v>
      </c>
      <c r="M575" t="b">
        <v>0</v>
      </c>
      <c r="N575" t="s">
        <v>8280</v>
      </c>
      <c r="O575" s="5">
        <f>ROUND(E575/D575*100,0)</f>
        <v>0</v>
      </c>
      <c r="P575">
        <f>IFERROR(ROUND(E575/L575,2),0)</f>
        <v>6.71</v>
      </c>
      <c r="Q575" s="6" t="s">
        <v>8331</v>
      </c>
      <c r="R575" t="s">
        <v>8332</v>
      </c>
      <c r="S575" s="9">
        <f>(((J575/60)/60)/24)+DATE(1970,1,1)</f>
        <v>41660.792557870373</v>
      </c>
      <c r="T575" s="9">
        <f>(((I575/60)/60)/24)+DATE(1970,1,1)</f>
        <v>41700.792557870373</v>
      </c>
    </row>
    <row r="576" spans="1:20" ht="32" x14ac:dyDescent="0.2">
      <c r="A576">
        <v>1098</v>
      </c>
      <c r="B576" s="4" t="s">
        <v>1099</v>
      </c>
      <c r="C576" s="1" t="s">
        <v>5208</v>
      </c>
      <c r="D576" s="2">
        <v>25000</v>
      </c>
      <c r="E576" s="3">
        <v>1803</v>
      </c>
      <c r="F576" t="s">
        <v>8220</v>
      </c>
      <c r="G576" t="s">
        <v>8223</v>
      </c>
      <c r="H576" t="s">
        <v>8245</v>
      </c>
      <c r="I576">
        <v>1397413095</v>
      </c>
      <c r="J576">
        <v>1394821095</v>
      </c>
      <c r="K576" t="b">
        <v>0</v>
      </c>
      <c r="L576">
        <v>22</v>
      </c>
      <c r="M576" t="b">
        <v>0</v>
      </c>
      <c r="N576" t="s">
        <v>8280</v>
      </c>
      <c r="O576" s="5">
        <f>ROUND(E576/D576*100,0)</f>
        <v>7</v>
      </c>
      <c r="P576">
        <f>IFERROR(ROUND(E576/L576,2),0)</f>
        <v>81.95</v>
      </c>
      <c r="Q576" s="6" t="s">
        <v>8331</v>
      </c>
      <c r="R576" t="s">
        <v>8332</v>
      </c>
      <c r="S576" s="9">
        <f>(((J576/60)/60)/24)+DATE(1970,1,1)</f>
        <v>41712.762673611112</v>
      </c>
      <c r="T576" s="9">
        <f>(((I576/60)/60)/24)+DATE(1970,1,1)</f>
        <v>41742.762673611112</v>
      </c>
    </row>
    <row r="577" spans="1:20" ht="48" x14ac:dyDescent="0.2">
      <c r="A577">
        <v>1099</v>
      </c>
      <c r="B577" s="4" t="s">
        <v>1100</v>
      </c>
      <c r="C577" s="1" t="s">
        <v>5209</v>
      </c>
      <c r="D577" s="2">
        <v>5000</v>
      </c>
      <c r="E577" s="3">
        <v>25</v>
      </c>
      <c r="F577" t="s">
        <v>8220</v>
      </c>
      <c r="G577" t="s">
        <v>8224</v>
      </c>
      <c r="H577" t="s">
        <v>8246</v>
      </c>
      <c r="I577">
        <v>1431547468</v>
      </c>
      <c r="J577">
        <v>1428955468</v>
      </c>
      <c r="K577" t="b">
        <v>0</v>
      </c>
      <c r="L577">
        <v>1</v>
      </c>
      <c r="M577" t="b">
        <v>0</v>
      </c>
      <c r="N577" t="s">
        <v>8280</v>
      </c>
      <c r="O577" s="5">
        <f>ROUND(E577/D577*100,0)</f>
        <v>1</v>
      </c>
      <c r="P577">
        <f>IFERROR(ROUND(E577/L577,2),0)</f>
        <v>25</v>
      </c>
      <c r="Q577" s="6" t="s">
        <v>8331</v>
      </c>
      <c r="R577" t="s">
        <v>8332</v>
      </c>
      <c r="S577" s="9">
        <f>(((J577/60)/60)/24)+DATE(1970,1,1)</f>
        <v>42107.836435185185</v>
      </c>
      <c r="T577" s="9">
        <f>(((I577/60)/60)/24)+DATE(1970,1,1)</f>
        <v>42137.836435185185</v>
      </c>
    </row>
    <row r="578" spans="1:20" ht="48" x14ac:dyDescent="0.2">
      <c r="A578">
        <v>1100</v>
      </c>
      <c r="B578" s="4" t="s">
        <v>1101</v>
      </c>
      <c r="C578" s="1" t="s">
        <v>5210</v>
      </c>
      <c r="D578" s="2">
        <v>4000</v>
      </c>
      <c r="E578" s="3">
        <v>100</v>
      </c>
      <c r="F578" t="s">
        <v>8220</v>
      </c>
      <c r="G578" t="s">
        <v>8235</v>
      </c>
      <c r="H578" t="s">
        <v>8248</v>
      </c>
      <c r="I578">
        <v>1455417571</v>
      </c>
      <c r="J578">
        <v>1452825571</v>
      </c>
      <c r="K578" t="b">
        <v>0</v>
      </c>
      <c r="L578">
        <v>10</v>
      </c>
      <c r="M578" t="b">
        <v>0</v>
      </c>
      <c r="N578" t="s">
        <v>8280</v>
      </c>
      <c r="O578" s="5">
        <f>ROUND(E578/D578*100,0)</f>
        <v>3</v>
      </c>
      <c r="P578">
        <f>IFERROR(ROUND(E578/L578,2),0)</f>
        <v>10</v>
      </c>
      <c r="Q578" s="6" t="s">
        <v>8331</v>
      </c>
      <c r="R578" t="s">
        <v>8332</v>
      </c>
      <c r="S578" s="9">
        <f>(((J578/60)/60)/24)+DATE(1970,1,1)</f>
        <v>42384.110775462963</v>
      </c>
      <c r="T578" s="9">
        <f>(((I578/60)/60)/24)+DATE(1970,1,1)</f>
        <v>42414.110775462963</v>
      </c>
    </row>
    <row r="579" spans="1:20" ht="32" x14ac:dyDescent="0.2">
      <c r="A579">
        <v>1101</v>
      </c>
      <c r="B579" s="4" t="s">
        <v>1102</v>
      </c>
      <c r="C579" s="1" t="s">
        <v>5211</v>
      </c>
      <c r="D579" s="2">
        <v>100000</v>
      </c>
      <c r="E579" s="3">
        <v>41</v>
      </c>
      <c r="F579" t="s">
        <v>8220</v>
      </c>
      <c r="G579" t="s">
        <v>8223</v>
      </c>
      <c r="H579" t="s">
        <v>8245</v>
      </c>
      <c r="I579">
        <v>1468519920</v>
      </c>
      <c r="J579">
        <v>1466188338</v>
      </c>
      <c r="K579" t="b">
        <v>0</v>
      </c>
      <c r="L579">
        <v>6</v>
      </c>
      <c r="M579" t="b">
        <v>0</v>
      </c>
      <c r="N579" t="s">
        <v>8280</v>
      </c>
      <c r="O579" s="5">
        <f>ROUND(E579/D579*100,0)</f>
        <v>0</v>
      </c>
      <c r="P579">
        <f>IFERROR(ROUND(E579/L579,2),0)</f>
        <v>6.83</v>
      </c>
      <c r="Q579" s="6" t="s">
        <v>8331</v>
      </c>
      <c r="R579" t="s">
        <v>8332</v>
      </c>
      <c r="S579" s="9">
        <f>(((J579/60)/60)/24)+DATE(1970,1,1)</f>
        <v>42538.77243055556</v>
      </c>
      <c r="T579" s="9">
        <f>(((I579/60)/60)/24)+DATE(1970,1,1)</f>
        <v>42565.758333333331</v>
      </c>
    </row>
    <row r="580" spans="1:20" ht="48" x14ac:dyDescent="0.2">
      <c r="A580">
        <v>1102</v>
      </c>
      <c r="B580" s="4" t="s">
        <v>1103</v>
      </c>
      <c r="C580" s="1" t="s">
        <v>5212</v>
      </c>
      <c r="D580" s="2">
        <v>8000</v>
      </c>
      <c r="E580" s="3">
        <v>425</v>
      </c>
      <c r="F580" t="s">
        <v>8220</v>
      </c>
      <c r="G580" t="s">
        <v>8223</v>
      </c>
      <c r="H580" t="s">
        <v>8245</v>
      </c>
      <c r="I580">
        <v>1386568740</v>
      </c>
      <c r="J580">
        <v>1383095125</v>
      </c>
      <c r="K580" t="b">
        <v>0</v>
      </c>
      <c r="L580">
        <v>24</v>
      </c>
      <c r="M580" t="b">
        <v>0</v>
      </c>
      <c r="N580" t="s">
        <v>8280</v>
      </c>
      <c r="O580" s="5">
        <f>ROUND(E580/D580*100,0)</f>
        <v>5</v>
      </c>
      <c r="P580">
        <f>IFERROR(ROUND(E580/L580,2),0)</f>
        <v>17.71</v>
      </c>
      <c r="Q580" s="6" t="s">
        <v>8331</v>
      </c>
      <c r="R580" t="s">
        <v>8332</v>
      </c>
      <c r="S580" s="9">
        <f>(((J580/60)/60)/24)+DATE(1970,1,1)</f>
        <v>41577.045428240745</v>
      </c>
      <c r="T580" s="9">
        <f>(((I580/60)/60)/24)+DATE(1970,1,1)</f>
        <v>41617.249305555553</v>
      </c>
    </row>
    <row r="581" spans="1:20" ht="48" x14ac:dyDescent="0.2">
      <c r="A581">
        <v>1103</v>
      </c>
      <c r="B581" s="4" t="s">
        <v>1104</v>
      </c>
      <c r="C581" s="1" t="s">
        <v>5213</v>
      </c>
      <c r="D581" s="2">
        <v>15000</v>
      </c>
      <c r="E581" s="3">
        <v>243</v>
      </c>
      <c r="F581" t="s">
        <v>8220</v>
      </c>
      <c r="G581" t="s">
        <v>8223</v>
      </c>
      <c r="H581" t="s">
        <v>8245</v>
      </c>
      <c r="I581">
        <v>1466227190</v>
      </c>
      <c r="J581">
        <v>1461043190</v>
      </c>
      <c r="K581" t="b">
        <v>0</v>
      </c>
      <c r="L581">
        <v>15</v>
      </c>
      <c r="M581" t="b">
        <v>0</v>
      </c>
      <c r="N581" t="s">
        <v>8280</v>
      </c>
      <c r="O581" s="5">
        <f>ROUND(E581/D581*100,0)</f>
        <v>2</v>
      </c>
      <c r="P581">
        <f>IFERROR(ROUND(E581/L581,2),0)</f>
        <v>16.2</v>
      </c>
      <c r="Q581" s="6" t="s">
        <v>8331</v>
      </c>
      <c r="R581" t="s">
        <v>8332</v>
      </c>
      <c r="S581" s="9">
        <f>(((J581/60)/60)/24)+DATE(1970,1,1)</f>
        <v>42479.22210648148</v>
      </c>
      <c r="T581" s="9">
        <f>(((I581/60)/60)/24)+DATE(1970,1,1)</f>
        <v>42539.22210648148</v>
      </c>
    </row>
    <row r="582" spans="1:20" ht="48" x14ac:dyDescent="0.2">
      <c r="A582">
        <v>1104</v>
      </c>
      <c r="B582" s="4" t="s">
        <v>1105</v>
      </c>
      <c r="C582" s="1" t="s">
        <v>5214</v>
      </c>
      <c r="D582" s="2">
        <v>60000</v>
      </c>
      <c r="E582" s="3">
        <v>2971</v>
      </c>
      <c r="F582" t="s">
        <v>8220</v>
      </c>
      <c r="G582" t="s">
        <v>8224</v>
      </c>
      <c r="H582" t="s">
        <v>8246</v>
      </c>
      <c r="I582">
        <v>1402480221</v>
      </c>
      <c r="J582">
        <v>1399888221</v>
      </c>
      <c r="K582" t="b">
        <v>0</v>
      </c>
      <c r="L582">
        <v>37</v>
      </c>
      <c r="M582" t="b">
        <v>0</v>
      </c>
      <c r="N582" t="s">
        <v>8280</v>
      </c>
      <c r="O582" s="5">
        <f>ROUND(E582/D582*100,0)</f>
        <v>5</v>
      </c>
      <c r="P582">
        <f>IFERROR(ROUND(E582/L582,2),0)</f>
        <v>80.3</v>
      </c>
      <c r="Q582" s="6" t="s">
        <v>8331</v>
      </c>
      <c r="R582" t="s">
        <v>8332</v>
      </c>
      <c r="S582" s="9">
        <f>(((J582/60)/60)/24)+DATE(1970,1,1)</f>
        <v>41771.40996527778</v>
      </c>
      <c r="T582" s="9">
        <f>(((I582/60)/60)/24)+DATE(1970,1,1)</f>
        <v>41801.40996527778</v>
      </c>
    </row>
    <row r="583" spans="1:20" ht="48" x14ac:dyDescent="0.2">
      <c r="A583">
        <v>1105</v>
      </c>
      <c r="B583" s="4" t="s">
        <v>1106</v>
      </c>
      <c r="C583" s="1" t="s">
        <v>5215</v>
      </c>
      <c r="D583" s="2">
        <v>900000</v>
      </c>
      <c r="E583" s="3">
        <v>1431</v>
      </c>
      <c r="F583" t="s">
        <v>8220</v>
      </c>
      <c r="G583" t="s">
        <v>8223</v>
      </c>
      <c r="H583" t="s">
        <v>8245</v>
      </c>
      <c r="I583">
        <v>1395627327</v>
      </c>
      <c r="J583">
        <v>1393038927</v>
      </c>
      <c r="K583" t="b">
        <v>0</v>
      </c>
      <c r="L583">
        <v>20</v>
      </c>
      <c r="M583" t="b">
        <v>0</v>
      </c>
      <c r="N583" t="s">
        <v>8280</v>
      </c>
      <c r="O583" s="5">
        <f>ROUND(E583/D583*100,0)</f>
        <v>0</v>
      </c>
      <c r="P583">
        <f>IFERROR(ROUND(E583/L583,2),0)</f>
        <v>71.55</v>
      </c>
      <c r="Q583" s="6" t="s">
        <v>8331</v>
      </c>
      <c r="R583" t="s">
        <v>8332</v>
      </c>
      <c r="S583" s="9">
        <f>(((J583/60)/60)/24)+DATE(1970,1,1)</f>
        <v>41692.135729166665</v>
      </c>
      <c r="T583" s="9">
        <f>(((I583/60)/60)/24)+DATE(1970,1,1)</f>
        <v>41722.0940625</v>
      </c>
    </row>
    <row r="584" spans="1:20" ht="48" x14ac:dyDescent="0.2">
      <c r="A584">
        <v>1106</v>
      </c>
      <c r="B584" s="4" t="s">
        <v>1107</v>
      </c>
      <c r="C584" s="1" t="s">
        <v>5216</v>
      </c>
      <c r="D584" s="2">
        <v>400</v>
      </c>
      <c r="E584" s="3">
        <v>165</v>
      </c>
      <c r="F584" t="s">
        <v>8220</v>
      </c>
      <c r="G584" t="s">
        <v>8223</v>
      </c>
      <c r="H584" t="s">
        <v>8245</v>
      </c>
      <c r="I584">
        <v>1333557975</v>
      </c>
      <c r="J584">
        <v>1330969575</v>
      </c>
      <c r="K584" t="b">
        <v>0</v>
      </c>
      <c r="L584">
        <v>7</v>
      </c>
      <c r="M584" t="b">
        <v>0</v>
      </c>
      <c r="N584" t="s">
        <v>8280</v>
      </c>
      <c r="O584" s="5">
        <f>ROUND(E584/D584*100,0)</f>
        <v>41</v>
      </c>
      <c r="P584">
        <f>IFERROR(ROUND(E584/L584,2),0)</f>
        <v>23.57</v>
      </c>
      <c r="Q584" s="6" t="s">
        <v>8331</v>
      </c>
      <c r="R584" t="s">
        <v>8332</v>
      </c>
      <c r="S584" s="9">
        <f>(((J584/60)/60)/24)+DATE(1970,1,1)</f>
        <v>40973.740451388891</v>
      </c>
      <c r="T584" s="9">
        <f>(((I584/60)/60)/24)+DATE(1970,1,1)</f>
        <v>41003.698784722219</v>
      </c>
    </row>
    <row r="585" spans="1:20" ht="64" x14ac:dyDescent="0.2">
      <c r="A585">
        <v>1107</v>
      </c>
      <c r="B585" s="4" t="s">
        <v>1108</v>
      </c>
      <c r="C585" s="1" t="s">
        <v>5217</v>
      </c>
      <c r="D585" s="2">
        <v>10000</v>
      </c>
      <c r="E585" s="3">
        <v>0</v>
      </c>
      <c r="F585" t="s">
        <v>8220</v>
      </c>
      <c r="G585" t="s">
        <v>8223</v>
      </c>
      <c r="H585" t="s">
        <v>8245</v>
      </c>
      <c r="I585">
        <v>1406148024</v>
      </c>
      <c r="J585">
        <v>1403556024</v>
      </c>
      <c r="K585" t="b">
        <v>0</v>
      </c>
      <c r="L585">
        <v>0</v>
      </c>
      <c r="M585" t="b">
        <v>0</v>
      </c>
      <c r="N585" t="s">
        <v>8280</v>
      </c>
      <c r="O585" s="5">
        <f>ROUND(E585/D585*100,0)</f>
        <v>0</v>
      </c>
      <c r="P585">
        <f>IFERROR(ROUND(E585/L585,2),0)</f>
        <v>0</v>
      </c>
      <c r="Q585" s="6" t="s">
        <v>8331</v>
      </c>
      <c r="R585" t="s">
        <v>8332</v>
      </c>
      <c r="S585" s="9">
        <f>(((J585/60)/60)/24)+DATE(1970,1,1)</f>
        <v>41813.861388888887</v>
      </c>
      <c r="T585" s="9">
        <f>(((I585/60)/60)/24)+DATE(1970,1,1)</f>
        <v>41843.861388888887</v>
      </c>
    </row>
    <row r="586" spans="1:20" ht="48" x14ac:dyDescent="0.2">
      <c r="A586">
        <v>1108</v>
      </c>
      <c r="B586" s="4" t="s">
        <v>1109</v>
      </c>
      <c r="C586" s="1" t="s">
        <v>5218</v>
      </c>
      <c r="D586" s="2">
        <v>25000</v>
      </c>
      <c r="E586" s="3">
        <v>732.5</v>
      </c>
      <c r="F586" t="s">
        <v>8220</v>
      </c>
      <c r="G586" t="s">
        <v>8223</v>
      </c>
      <c r="H586" t="s">
        <v>8245</v>
      </c>
      <c r="I586">
        <v>1334326635</v>
      </c>
      <c r="J586">
        <v>1329146235</v>
      </c>
      <c r="K586" t="b">
        <v>0</v>
      </c>
      <c r="L586">
        <v>21</v>
      </c>
      <c r="M586" t="b">
        <v>0</v>
      </c>
      <c r="N586" t="s">
        <v>8280</v>
      </c>
      <c r="O586" s="5">
        <f>ROUND(E586/D586*100,0)</f>
        <v>3</v>
      </c>
      <c r="P586">
        <f>IFERROR(ROUND(E586/L586,2),0)</f>
        <v>34.880000000000003</v>
      </c>
      <c r="Q586" s="6" t="s">
        <v>8331</v>
      </c>
      <c r="R586" t="s">
        <v>8332</v>
      </c>
      <c r="S586" s="9">
        <f>(((J586/60)/60)/24)+DATE(1970,1,1)</f>
        <v>40952.636979166666</v>
      </c>
      <c r="T586" s="9">
        <f>(((I586/60)/60)/24)+DATE(1970,1,1)</f>
        <v>41012.595312500001</v>
      </c>
    </row>
    <row r="587" spans="1:20" ht="48" x14ac:dyDescent="0.2">
      <c r="A587">
        <v>1109</v>
      </c>
      <c r="B587" s="4" t="s">
        <v>1110</v>
      </c>
      <c r="C587" s="1" t="s">
        <v>5219</v>
      </c>
      <c r="D587" s="2">
        <v>10000</v>
      </c>
      <c r="E587" s="3">
        <v>45</v>
      </c>
      <c r="F587" t="s">
        <v>8220</v>
      </c>
      <c r="G587" t="s">
        <v>8223</v>
      </c>
      <c r="H587" t="s">
        <v>8245</v>
      </c>
      <c r="I587">
        <v>1479495790</v>
      </c>
      <c r="J587">
        <v>1476900190</v>
      </c>
      <c r="K587" t="b">
        <v>0</v>
      </c>
      <c r="L587">
        <v>3</v>
      </c>
      <c r="M587" t="b">
        <v>0</v>
      </c>
      <c r="N587" t="s">
        <v>8280</v>
      </c>
      <c r="O587" s="5">
        <f>ROUND(E587/D587*100,0)</f>
        <v>0</v>
      </c>
      <c r="P587">
        <f>IFERROR(ROUND(E587/L587,2),0)</f>
        <v>15</v>
      </c>
      <c r="Q587" s="6" t="s">
        <v>8331</v>
      </c>
      <c r="R587" t="s">
        <v>8332</v>
      </c>
      <c r="S587" s="9">
        <f>(((J587/60)/60)/24)+DATE(1970,1,1)</f>
        <v>42662.752199074079</v>
      </c>
      <c r="T587" s="9">
        <f>(((I587/60)/60)/24)+DATE(1970,1,1)</f>
        <v>42692.793865740736</v>
      </c>
    </row>
    <row r="588" spans="1:20" ht="48" x14ac:dyDescent="0.2">
      <c r="A588">
        <v>1110</v>
      </c>
      <c r="B588" s="4" t="s">
        <v>1111</v>
      </c>
      <c r="C588" s="1" t="s">
        <v>5220</v>
      </c>
      <c r="D588" s="2">
        <v>50000</v>
      </c>
      <c r="E588" s="3">
        <v>255</v>
      </c>
      <c r="F588" t="s">
        <v>8220</v>
      </c>
      <c r="G588" t="s">
        <v>8223</v>
      </c>
      <c r="H588" t="s">
        <v>8245</v>
      </c>
      <c r="I588">
        <v>1354919022</v>
      </c>
      <c r="J588">
        <v>1352327022</v>
      </c>
      <c r="K588" t="b">
        <v>0</v>
      </c>
      <c r="L588">
        <v>11</v>
      </c>
      <c r="M588" t="b">
        <v>0</v>
      </c>
      <c r="N588" t="s">
        <v>8280</v>
      </c>
      <c r="O588" s="5">
        <f>ROUND(E588/D588*100,0)</f>
        <v>1</v>
      </c>
      <c r="P588">
        <f>IFERROR(ROUND(E588/L588,2),0)</f>
        <v>23.18</v>
      </c>
      <c r="Q588" s="6" t="s">
        <v>8331</v>
      </c>
      <c r="R588" t="s">
        <v>8332</v>
      </c>
      <c r="S588" s="9">
        <f>(((J588/60)/60)/24)+DATE(1970,1,1)</f>
        <v>41220.933124999996</v>
      </c>
      <c r="T588" s="9">
        <f>(((I588/60)/60)/24)+DATE(1970,1,1)</f>
        <v>41250.933124999996</v>
      </c>
    </row>
    <row r="589" spans="1:20" ht="48" x14ac:dyDescent="0.2">
      <c r="A589">
        <v>1111</v>
      </c>
      <c r="B589" s="4" t="s">
        <v>1112</v>
      </c>
      <c r="C589" s="1" t="s">
        <v>5221</v>
      </c>
      <c r="D589" s="2">
        <v>2500</v>
      </c>
      <c r="E589" s="3">
        <v>1</v>
      </c>
      <c r="F589" t="s">
        <v>8220</v>
      </c>
      <c r="G589" t="s">
        <v>8223</v>
      </c>
      <c r="H589" t="s">
        <v>8245</v>
      </c>
      <c r="I589">
        <v>1452228790</v>
      </c>
      <c r="J589">
        <v>1449636790</v>
      </c>
      <c r="K589" t="b">
        <v>0</v>
      </c>
      <c r="L589">
        <v>1</v>
      </c>
      <c r="M589" t="b">
        <v>0</v>
      </c>
      <c r="N589" t="s">
        <v>8280</v>
      </c>
      <c r="O589" s="5">
        <f>ROUND(E589/D589*100,0)</f>
        <v>0</v>
      </c>
      <c r="P589">
        <f>IFERROR(ROUND(E589/L589,2),0)</f>
        <v>1</v>
      </c>
      <c r="Q589" s="6" t="s">
        <v>8331</v>
      </c>
      <c r="R589" t="s">
        <v>8332</v>
      </c>
      <c r="S589" s="9">
        <f>(((J589/60)/60)/24)+DATE(1970,1,1)</f>
        <v>42347.203587962969</v>
      </c>
      <c r="T589" s="9">
        <f>(((I589/60)/60)/24)+DATE(1970,1,1)</f>
        <v>42377.203587962969</v>
      </c>
    </row>
    <row r="590" spans="1:20" ht="48" x14ac:dyDescent="0.2">
      <c r="A590">
        <v>1112</v>
      </c>
      <c r="B590" s="4" t="s">
        <v>1113</v>
      </c>
      <c r="C590" s="1" t="s">
        <v>5222</v>
      </c>
      <c r="D590" s="2">
        <v>88000</v>
      </c>
      <c r="E590" s="3">
        <v>31272.92</v>
      </c>
      <c r="F590" t="s">
        <v>8220</v>
      </c>
      <c r="G590" t="s">
        <v>8223</v>
      </c>
      <c r="H590" t="s">
        <v>8245</v>
      </c>
      <c r="I590">
        <v>1421656200</v>
      </c>
      <c r="J590">
        <v>1416507211</v>
      </c>
      <c r="K590" t="b">
        <v>0</v>
      </c>
      <c r="L590">
        <v>312</v>
      </c>
      <c r="M590" t="b">
        <v>0</v>
      </c>
      <c r="N590" t="s">
        <v>8280</v>
      </c>
      <c r="O590" s="5">
        <f>ROUND(E590/D590*100,0)</f>
        <v>36</v>
      </c>
      <c r="P590">
        <f>IFERROR(ROUND(E590/L590,2),0)</f>
        <v>100.23</v>
      </c>
      <c r="Q590" s="6" t="s">
        <v>8331</v>
      </c>
      <c r="R590" t="s">
        <v>8332</v>
      </c>
      <c r="S590" s="9">
        <f>(((J590/60)/60)/24)+DATE(1970,1,1)</f>
        <v>41963.759386574078</v>
      </c>
      <c r="T590" s="9">
        <f>(((I590/60)/60)/24)+DATE(1970,1,1)</f>
        <v>42023.354166666672</v>
      </c>
    </row>
    <row r="591" spans="1:20" ht="48" x14ac:dyDescent="0.2">
      <c r="A591">
        <v>1113</v>
      </c>
      <c r="B591" s="4" t="s">
        <v>1114</v>
      </c>
      <c r="C591" s="1" t="s">
        <v>5223</v>
      </c>
      <c r="D591" s="2">
        <v>1000</v>
      </c>
      <c r="E591" s="3">
        <v>5</v>
      </c>
      <c r="F591" t="s">
        <v>8220</v>
      </c>
      <c r="G591" t="s">
        <v>8224</v>
      </c>
      <c r="H591" t="s">
        <v>8246</v>
      </c>
      <c r="I591">
        <v>1408058820</v>
      </c>
      <c r="J591">
        <v>1405466820</v>
      </c>
      <c r="K591" t="b">
        <v>0</v>
      </c>
      <c r="L591">
        <v>1</v>
      </c>
      <c r="M591" t="b">
        <v>0</v>
      </c>
      <c r="N591" t="s">
        <v>8280</v>
      </c>
      <c r="O591" s="5">
        <f>ROUND(E591/D591*100,0)</f>
        <v>1</v>
      </c>
      <c r="P591">
        <f>IFERROR(ROUND(E591/L591,2),0)</f>
        <v>5</v>
      </c>
      <c r="Q591" s="6" t="s">
        <v>8331</v>
      </c>
      <c r="R591" t="s">
        <v>8332</v>
      </c>
      <c r="S591" s="9">
        <f>(((J591/60)/60)/24)+DATE(1970,1,1)</f>
        <v>41835.977083333331</v>
      </c>
      <c r="T591" s="9">
        <f>(((I591/60)/60)/24)+DATE(1970,1,1)</f>
        <v>41865.977083333331</v>
      </c>
    </row>
    <row r="592" spans="1:20" ht="48" x14ac:dyDescent="0.2">
      <c r="A592">
        <v>1114</v>
      </c>
      <c r="B592" s="4" t="s">
        <v>1115</v>
      </c>
      <c r="C592" s="1" t="s">
        <v>5224</v>
      </c>
      <c r="D592" s="2">
        <v>6000</v>
      </c>
      <c r="E592" s="3">
        <v>10</v>
      </c>
      <c r="F592" t="s">
        <v>8220</v>
      </c>
      <c r="G592" t="s">
        <v>8224</v>
      </c>
      <c r="H592" t="s">
        <v>8246</v>
      </c>
      <c r="I592">
        <v>1381306687</v>
      </c>
      <c r="J592">
        <v>1378714687</v>
      </c>
      <c r="K592" t="b">
        <v>0</v>
      </c>
      <c r="L592">
        <v>3</v>
      </c>
      <c r="M592" t="b">
        <v>0</v>
      </c>
      <c r="N592" t="s">
        <v>8280</v>
      </c>
      <c r="O592" s="5">
        <f>ROUND(E592/D592*100,0)</f>
        <v>0</v>
      </c>
      <c r="P592">
        <f>IFERROR(ROUND(E592/L592,2),0)</f>
        <v>3.33</v>
      </c>
      <c r="Q592" s="6" t="s">
        <v>8331</v>
      </c>
      <c r="R592" t="s">
        <v>8332</v>
      </c>
      <c r="S592" s="9">
        <f>(((J592/60)/60)/24)+DATE(1970,1,1)</f>
        <v>41526.345914351856</v>
      </c>
      <c r="T592" s="9">
        <f>(((I592/60)/60)/24)+DATE(1970,1,1)</f>
        <v>41556.345914351856</v>
      </c>
    </row>
    <row r="593" spans="1:20" ht="48" x14ac:dyDescent="0.2">
      <c r="A593">
        <v>1115</v>
      </c>
      <c r="B593" s="4" t="s">
        <v>1116</v>
      </c>
      <c r="C593" s="1" t="s">
        <v>5225</v>
      </c>
      <c r="D593" s="2">
        <v>40000</v>
      </c>
      <c r="E593" s="3">
        <v>53</v>
      </c>
      <c r="F593" t="s">
        <v>8220</v>
      </c>
      <c r="G593" t="s">
        <v>8223</v>
      </c>
      <c r="H593" t="s">
        <v>8245</v>
      </c>
      <c r="I593">
        <v>1459352495</v>
      </c>
      <c r="J593">
        <v>1456764095</v>
      </c>
      <c r="K593" t="b">
        <v>0</v>
      </c>
      <c r="L593">
        <v>4</v>
      </c>
      <c r="M593" t="b">
        <v>0</v>
      </c>
      <c r="N593" t="s">
        <v>8280</v>
      </c>
      <c r="O593" s="5">
        <f>ROUND(E593/D593*100,0)</f>
        <v>0</v>
      </c>
      <c r="P593">
        <f>IFERROR(ROUND(E593/L593,2),0)</f>
        <v>13.25</v>
      </c>
      <c r="Q593" s="6" t="s">
        <v>8331</v>
      </c>
      <c r="R593" t="s">
        <v>8332</v>
      </c>
      <c r="S593" s="9">
        <f>(((J593/60)/60)/24)+DATE(1970,1,1)</f>
        <v>42429.695543981477</v>
      </c>
      <c r="T593" s="9">
        <f>(((I593/60)/60)/24)+DATE(1970,1,1)</f>
        <v>42459.653877314813</v>
      </c>
    </row>
    <row r="594" spans="1:20" ht="32" x14ac:dyDescent="0.2">
      <c r="A594">
        <v>1116</v>
      </c>
      <c r="B594" s="4" t="s">
        <v>1117</v>
      </c>
      <c r="C594" s="1" t="s">
        <v>5226</v>
      </c>
      <c r="D594" s="2">
        <v>500000</v>
      </c>
      <c r="E594" s="3">
        <v>178.52</v>
      </c>
      <c r="F594" t="s">
        <v>8220</v>
      </c>
      <c r="G594" t="s">
        <v>8223</v>
      </c>
      <c r="H594" t="s">
        <v>8245</v>
      </c>
      <c r="I594">
        <v>1339273208</v>
      </c>
      <c r="J594">
        <v>1334089208</v>
      </c>
      <c r="K594" t="b">
        <v>0</v>
      </c>
      <c r="L594">
        <v>10</v>
      </c>
      <c r="M594" t="b">
        <v>0</v>
      </c>
      <c r="N594" t="s">
        <v>8280</v>
      </c>
      <c r="O594" s="5">
        <f>ROUND(E594/D594*100,0)</f>
        <v>0</v>
      </c>
      <c r="P594">
        <f>IFERROR(ROUND(E594/L594,2),0)</f>
        <v>17.850000000000001</v>
      </c>
      <c r="Q594" s="6" t="s">
        <v>8331</v>
      </c>
      <c r="R594" t="s">
        <v>8332</v>
      </c>
      <c r="S594" s="9">
        <f>(((J594/60)/60)/24)+DATE(1970,1,1)</f>
        <v>41009.847314814811</v>
      </c>
      <c r="T594" s="9">
        <f>(((I594/60)/60)/24)+DATE(1970,1,1)</f>
        <v>41069.847314814811</v>
      </c>
    </row>
    <row r="595" spans="1:20" ht="48" x14ac:dyDescent="0.2">
      <c r="A595">
        <v>1117</v>
      </c>
      <c r="B595" s="4" t="s">
        <v>1118</v>
      </c>
      <c r="C595" s="1" t="s">
        <v>5227</v>
      </c>
      <c r="D595" s="2">
        <v>1000</v>
      </c>
      <c r="E595" s="3">
        <v>83</v>
      </c>
      <c r="F595" t="s">
        <v>8220</v>
      </c>
      <c r="G595" t="s">
        <v>8235</v>
      </c>
      <c r="H595" t="s">
        <v>8248</v>
      </c>
      <c r="I595">
        <v>1451053313</v>
      </c>
      <c r="J595">
        <v>1448461313</v>
      </c>
      <c r="K595" t="b">
        <v>0</v>
      </c>
      <c r="L595">
        <v>8</v>
      </c>
      <c r="M595" t="b">
        <v>0</v>
      </c>
      <c r="N595" t="s">
        <v>8280</v>
      </c>
      <c r="O595" s="5">
        <f>ROUND(E595/D595*100,0)</f>
        <v>8</v>
      </c>
      <c r="P595">
        <f>IFERROR(ROUND(E595/L595,2),0)</f>
        <v>10.38</v>
      </c>
      <c r="Q595" s="6" t="s">
        <v>8331</v>
      </c>
      <c r="R595" t="s">
        <v>8332</v>
      </c>
      <c r="S595" s="9">
        <f>(((J595/60)/60)/24)+DATE(1970,1,1)</f>
        <v>42333.598530092597</v>
      </c>
      <c r="T595" s="9">
        <f>(((I595/60)/60)/24)+DATE(1970,1,1)</f>
        <v>42363.598530092597</v>
      </c>
    </row>
    <row r="596" spans="1:20" ht="48" x14ac:dyDescent="0.2">
      <c r="A596">
        <v>1118</v>
      </c>
      <c r="B596" s="4" t="s">
        <v>1119</v>
      </c>
      <c r="C596" s="1" t="s">
        <v>5228</v>
      </c>
      <c r="D596" s="2">
        <v>4500</v>
      </c>
      <c r="E596" s="3">
        <v>109</v>
      </c>
      <c r="F596" t="s">
        <v>8220</v>
      </c>
      <c r="G596" t="s">
        <v>8225</v>
      </c>
      <c r="H596" t="s">
        <v>8247</v>
      </c>
      <c r="I596">
        <v>1396666779</v>
      </c>
      <c r="J596">
        <v>1394078379</v>
      </c>
      <c r="K596" t="b">
        <v>0</v>
      </c>
      <c r="L596">
        <v>3</v>
      </c>
      <c r="M596" t="b">
        <v>0</v>
      </c>
      <c r="N596" t="s">
        <v>8280</v>
      </c>
      <c r="O596" s="5">
        <f>ROUND(E596/D596*100,0)</f>
        <v>2</v>
      </c>
      <c r="P596">
        <f>IFERROR(ROUND(E596/L596,2),0)</f>
        <v>36.33</v>
      </c>
      <c r="Q596" s="6" t="s">
        <v>8331</v>
      </c>
      <c r="R596" t="s">
        <v>8332</v>
      </c>
      <c r="S596" s="9">
        <f>(((J596/60)/60)/24)+DATE(1970,1,1)</f>
        <v>41704.16642361111</v>
      </c>
      <c r="T596" s="9">
        <f>(((I596/60)/60)/24)+DATE(1970,1,1)</f>
        <v>41734.124756944446</v>
      </c>
    </row>
    <row r="597" spans="1:20" ht="48" x14ac:dyDescent="0.2">
      <c r="A597">
        <v>1119</v>
      </c>
      <c r="B597" s="4" t="s">
        <v>1120</v>
      </c>
      <c r="C597" s="1" t="s">
        <v>5229</v>
      </c>
      <c r="D597" s="2">
        <v>2100</v>
      </c>
      <c r="E597" s="3">
        <v>5</v>
      </c>
      <c r="F597" t="s">
        <v>8220</v>
      </c>
      <c r="G597" t="s">
        <v>8223</v>
      </c>
      <c r="H597" t="s">
        <v>8245</v>
      </c>
      <c r="I597">
        <v>1396810864</v>
      </c>
      <c r="J597">
        <v>1395687664</v>
      </c>
      <c r="K597" t="b">
        <v>0</v>
      </c>
      <c r="L597">
        <v>1</v>
      </c>
      <c r="M597" t="b">
        <v>0</v>
      </c>
      <c r="N597" t="s">
        <v>8280</v>
      </c>
      <c r="O597" s="5">
        <f>ROUND(E597/D597*100,0)</f>
        <v>0</v>
      </c>
      <c r="P597">
        <f>IFERROR(ROUND(E597/L597,2),0)</f>
        <v>5</v>
      </c>
      <c r="Q597" s="6" t="s">
        <v>8331</v>
      </c>
      <c r="R597" t="s">
        <v>8332</v>
      </c>
      <c r="S597" s="9">
        <f>(((J597/60)/60)/24)+DATE(1970,1,1)</f>
        <v>41722.792407407411</v>
      </c>
      <c r="T597" s="9">
        <f>(((I597/60)/60)/24)+DATE(1970,1,1)</f>
        <v>41735.792407407411</v>
      </c>
    </row>
    <row r="598" spans="1:20" ht="32" x14ac:dyDescent="0.2">
      <c r="A598">
        <v>1120</v>
      </c>
      <c r="B598" s="4" t="s">
        <v>1121</v>
      </c>
      <c r="C598" s="1" t="s">
        <v>5230</v>
      </c>
      <c r="D598" s="2">
        <v>25000</v>
      </c>
      <c r="E598" s="3">
        <v>0</v>
      </c>
      <c r="F598" t="s">
        <v>8220</v>
      </c>
      <c r="G598" t="s">
        <v>8223</v>
      </c>
      <c r="H598" t="s">
        <v>8245</v>
      </c>
      <c r="I598">
        <v>1319835400</v>
      </c>
      <c r="J598">
        <v>1315947400</v>
      </c>
      <c r="K598" t="b">
        <v>0</v>
      </c>
      <c r="L598">
        <v>0</v>
      </c>
      <c r="M598" t="b">
        <v>0</v>
      </c>
      <c r="N598" t="s">
        <v>8280</v>
      </c>
      <c r="O598" s="5">
        <f>ROUND(E598/D598*100,0)</f>
        <v>0</v>
      </c>
      <c r="P598">
        <f>IFERROR(ROUND(E598/L598,2),0)</f>
        <v>0</v>
      </c>
      <c r="Q598" s="6" t="s">
        <v>8331</v>
      </c>
      <c r="R598" t="s">
        <v>8332</v>
      </c>
      <c r="S598" s="9">
        <f>(((J598/60)/60)/24)+DATE(1970,1,1)</f>
        <v>40799.872685185182</v>
      </c>
      <c r="T598" s="9">
        <f>(((I598/60)/60)/24)+DATE(1970,1,1)</f>
        <v>40844.872685185182</v>
      </c>
    </row>
    <row r="599" spans="1:20" ht="48" x14ac:dyDescent="0.2">
      <c r="A599">
        <v>1121</v>
      </c>
      <c r="B599" s="4" t="s">
        <v>1122</v>
      </c>
      <c r="C599" s="1" t="s">
        <v>5231</v>
      </c>
      <c r="D599" s="2">
        <v>250000</v>
      </c>
      <c r="E599" s="3">
        <v>29</v>
      </c>
      <c r="F599" t="s">
        <v>8220</v>
      </c>
      <c r="G599" t="s">
        <v>8223</v>
      </c>
      <c r="H599" t="s">
        <v>8245</v>
      </c>
      <c r="I599">
        <v>1457904316</v>
      </c>
      <c r="J599">
        <v>1455315916</v>
      </c>
      <c r="K599" t="b">
        <v>0</v>
      </c>
      <c r="L599">
        <v>5</v>
      </c>
      <c r="M599" t="b">
        <v>0</v>
      </c>
      <c r="N599" t="s">
        <v>8280</v>
      </c>
      <c r="O599" s="5">
        <f>ROUND(E599/D599*100,0)</f>
        <v>0</v>
      </c>
      <c r="P599">
        <f>IFERROR(ROUND(E599/L599,2),0)</f>
        <v>5.8</v>
      </c>
      <c r="Q599" s="6" t="s">
        <v>8331</v>
      </c>
      <c r="R599" t="s">
        <v>8332</v>
      </c>
      <c r="S599" s="9">
        <f>(((J599/60)/60)/24)+DATE(1970,1,1)</f>
        <v>42412.934212962966</v>
      </c>
      <c r="T599" s="9">
        <f>(((I599/60)/60)/24)+DATE(1970,1,1)</f>
        <v>42442.892546296294</v>
      </c>
    </row>
    <row r="600" spans="1:20" ht="48" x14ac:dyDescent="0.2">
      <c r="A600">
        <v>1122</v>
      </c>
      <c r="B600" s="4" t="s">
        <v>1123</v>
      </c>
      <c r="C600" s="1" t="s">
        <v>5232</v>
      </c>
      <c r="D600" s="2">
        <v>3200</v>
      </c>
      <c r="E600" s="3">
        <v>0</v>
      </c>
      <c r="F600" t="s">
        <v>8220</v>
      </c>
      <c r="G600" t="s">
        <v>8224</v>
      </c>
      <c r="H600" t="s">
        <v>8246</v>
      </c>
      <c r="I600">
        <v>1369932825</v>
      </c>
      <c r="J600">
        <v>1368723225</v>
      </c>
      <c r="K600" t="b">
        <v>0</v>
      </c>
      <c r="L600">
        <v>0</v>
      </c>
      <c r="M600" t="b">
        <v>0</v>
      </c>
      <c r="N600" t="s">
        <v>8280</v>
      </c>
      <c r="O600" s="5">
        <f>ROUND(E600/D600*100,0)</f>
        <v>0</v>
      </c>
      <c r="P600">
        <f>IFERROR(ROUND(E600/L600,2),0)</f>
        <v>0</v>
      </c>
      <c r="Q600" s="6" t="s">
        <v>8331</v>
      </c>
      <c r="R600" t="s">
        <v>8332</v>
      </c>
      <c r="S600" s="9">
        <f>(((J600/60)/60)/24)+DATE(1970,1,1)</f>
        <v>41410.703993055555</v>
      </c>
      <c r="T600" s="9">
        <f>(((I600/60)/60)/24)+DATE(1970,1,1)</f>
        <v>41424.703993055555</v>
      </c>
    </row>
    <row r="601" spans="1:20" ht="48" x14ac:dyDescent="0.2">
      <c r="A601">
        <v>1123</v>
      </c>
      <c r="B601" s="4" t="s">
        <v>1124</v>
      </c>
      <c r="C601" s="1" t="s">
        <v>5233</v>
      </c>
      <c r="D601" s="2">
        <v>5000</v>
      </c>
      <c r="E601" s="3">
        <v>11</v>
      </c>
      <c r="F601" t="s">
        <v>8220</v>
      </c>
      <c r="G601" t="s">
        <v>8223</v>
      </c>
      <c r="H601" t="s">
        <v>8245</v>
      </c>
      <c r="I601">
        <v>1397910848</v>
      </c>
      <c r="J601">
        <v>1395318848</v>
      </c>
      <c r="K601" t="b">
        <v>0</v>
      </c>
      <c r="L601">
        <v>3</v>
      </c>
      <c r="M601" t="b">
        <v>0</v>
      </c>
      <c r="N601" t="s">
        <v>8280</v>
      </c>
      <c r="O601" s="5">
        <f>ROUND(E601/D601*100,0)</f>
        <v>0</v>
      </c>
      <c r="P601">
        <f>IFERROR(ROUND(E601/L601,2),0)</f>
        <v>3.67</v>
      </c>
      <c r="Q601" s="6" t="s">
        <v>8331</v>
      </c>
      <c r="R601" t="s">
        <v>8332</v>
      </c>
      <c r="S601" s="9">
        <f>(((J601/60)/60)/24)+DATE(1970,1,1)</f>
        <v>41718.5237037037</v>
      </c>
      <c r="T601" s="9">
        <f>(((I601/60)/60)/24)+DATE(1970,1,1)</f>
        <v>41748.5237037037</v>
      </c>
    </row>
    <row r="602" spans="1:20" ht="32" x14ac:dyDescent="0.2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>ROUND(E602/D602*100,0)</f>
        <v>2</v>
      </c>
      <c r="P602">
        <f>IFERROR(ROUND(E602/L602,2),0)</f>
        <v>100</v>
      </c>
      <c r="Q602" s="6" t="s">
        <v>8317</v>
      </c>
      <c r="R602" t="s">
        <v>8318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8" x14ac:dyDescent="0.2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>ROUND(E603/D603*100,0)</f>
        <v>1</v>
      </c>
      <c r="P603">
        <f>IFERROR(ROUND(E603/L603,2),0)</f>
        <v>23.33</v>
      </c>
      <c r="Q603" s="6" t="s">
        <v>8317</v>
      </c>
      <c r="R603" t="s">
        <v>8318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8" x14ac:dyDescent="0.2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>ROUND(E604/D604*100,0)</f>
        <v>0</v>
      </c>
      <c r="P604">
        <f>IFERROR(ROUND(E604/L604,2),0)</f>
        <v>0</v>
      </c>
      <c r="Q604" s="6" t="s">
        <v>8317</v>
      </c>
      <c r="R604" t="s">
        <v>8318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8" x14ac:dyDescent="0.2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>ROUND(E605/D605*100,0)</f>
        <v>4</v>
      </c>
      <c r="P605">
        <f>IFERROR(ROUND(E605/L605,2),0)</f>
        <v>45.39</v>
      </c>
      <c r="Q605" s="6" t="s">
        <v>8317</v>
      </c>
      <c r="R605" t="s">
        <v>8318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8" x14ac:dyDescent="0.2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>ROUND(E606/D606*100,0)</f>
        <v>0</v>
      </c>
      <c r="P606">
        <f>IFERROR(ROUND(E606/L606,2),0)</f>
        <v>0</v>
      </c>
      <c r="Q606" s="6" t="s">
        <v>8317</v>
      </c>
      <c r="R606" t="s">
        <v>8318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32" x14ac:dyDescent="0.2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>ROUND(E607/D607*100,0)</f>
        <v>3</v>
      </c>
      <c r="P607">
        <f>IFERROR(ROUND(E607/L607,2),0)</f>
        <v>16.38</v>
      </c>
      <c r="Q607" s="6" t="s">
        <v>8317</v>
      </c>
      <c r="R607" t="s">
        <v>8318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48" x14ac:dyDescent="0.2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>ROUND(E608/D608*100,0)</f>
        <v>0</v>
      </c>
      <c r="P608">
        <f>IFERROR(ROUND(E608/L608,2),0)</f>
        <v>10</v>
      </c>
      <c r="Q608" s="6" t="s">
        <v>8317</v>
      </c>
      <c r="R608" t="s">
        <v>8318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8" x14ac:dyDescent="0.2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>ROUND(E609/D609*100,0)</f>
        <v>0</v>
      </c>
      <c r="P609">
        <f>IFERROR(ROUND(E609/L609,2),0)</f>
        <v>0</v>
      </c>
      <c r="Q609" s="6" t="s">
        <v>8317</v>
      </c>
      <c r="R609" t="s">
        <v>8318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8" x14ac:dyDescent="0.2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>ROUND(E610/D610*100,0)</f>
        <v>1</v>
      </c>
      <c r="P610">
        <f>IFERROR(ROUND(E610/L610,2),0)</f>
        <v>292.2</v>
      </c>
      <c r="Q610" s="6" t="s">
        <v>8317</v>
      </c>
      <c r="R610" t="s">
        <v>8318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8" x14ac:dyDescent="0.2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>ROUND(E611/D611*100,0)</f>
        <v>1</v>
      </c>
      <c r="P611">
        <f>IFERROR(ROUND(E611/L611,2),0)</f>
        <v>5</v>
      </c>
      <c r="Q611" s="6" t="s">
        <v>8317</v>
      </c>
      <c r="R611" t="s">
        <v>8318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48" x14ac:dyDescent="0.2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>ROUND(E612/D612*100,0)</f>
        <v>0</v>
      </c>
      <c r="P612">
        <f>IFERROR(ROUND(E612/L612,2),0)</f>
        <v>0</v>
      </c>
      <c r="Q612" s="6" t="s">
        <v>8317</v>
      </c>
      <c r="R612" t="s">
        <v>8318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8" x14ac:dyDescent="0.2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>ROUND(E613/D613*100,0)</f>
        <v>0</v>
      </c>
      <c r="P613">
        <f>IFERROR(ROUND(E613/L613,2),0)</f>
        <v>0</v>
      </c>
      <c r="Q613" s="6" t="s">
        <v>8317</v>
      </c>
      <c r="R613" t="s">
        <v>8318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32" x14ac:dyDescent="0.2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>ROUND(E614/D614*100,0)</f>
        <v>0</v>
      </c>
      <c r="P614">
        <f>IFERROR(ROUND(E614/L614,2),0)</f>
        <v>0</v>
      </c>
      <c r="Q614" s="6" t="s">
        <v>8317</v>
      </c>
      <c r="R614" t="s">
        <v>8318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8" x14ac:dyDescent="0.2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>ROUND(E615/D615*100,0)</f>
        <v>21</v>
      </c>
      <c r="P615">
        <f>IFERROR(ROUND(E615/L615,2),0)</f>
        <v>105.93</v>
      </c>
      <c r="Q615" s="6" t="s">
        <v>8317</v>
      </c>
      <c r="R615" t="s">
        <v>8318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8" x14ac:dyDescent="0.2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>ROUND(E616/D616*100,0)</f>
        <v>0</v>
      </c>
      <c r="P616">
        <f>IFERROR(ROUND(E616/L616,2),0)</f>
        <v>0</v>
      </c>
      <c r="Q616" s="6" t="s">
        <v>8317</v>
      </c>
      <c r="R616" t="s">
        <v>8318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8" x14ac:dyDescent="0.2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>ROUND(E617/D617*100,0)</f>
        <v>0</v>
      </c>
      <c r="P617">
        <f>IFERROR(ROUND(E617/L617,2),0)</f>
        <v>0</v>
      </c>
      <c r="Q617" s="6" t="s">
        <v>8317</v>
      </c>
      <c r="R617" t="s">
        <v>8318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8" x14ac:dyDescent="0.2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>ROUND(E618/D618*100,0)</f>
        <v>0</v>
      </c>
      <c r="P618">
        <f>IFERROR(ROUND(E618/L618,2),0)</f>
        <v>0</v>
      </c>
      <c r="Q618" s="6" t="s">
        <v>8317</v>
      </c>
      <c r="R618" t="s">
        <v>8318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48" x14ac:dyDescent="0.2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>ROUND(E619/D619*100,0)</f>
        <v>3</v>
      </c>
      <c r="P619">
        <f>IFERROR(ROUND(E619/L619,2),0)</f>
        <v>20</v>
      </c>
      <c r="Q619" s="6" t="s">
        <v>8317</v>
      </c>
      <c r="R619" t="s">
        <v>8318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8" x14ac:dyDescent="0.2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>ROUND(E620/D620*100,0)</f>
        <v>0</v>
      </c>
      <c r="P620">
        <f>IFERROR(ROUND(E620/L620,2),0)</f>
        <v>0</v>
      </c>
      <c r="Q620" s="6" t="s">
        <v>8317</v>
      </c>
      <c r="R620" t="s">
        <v>8318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32" x14ac:dyDescent="0.2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>ROUND(E621/D621*100,0)</f>
        <v>0</v>
      </c>
      <c r="P621">
        <f>IFERROR(ROUND(E621/L621,2),0)</f>
        <v>1</v>
      </c>
      <c r="Q621" s="6" t="s">
        <v>8317</v>
      </c>
      <c r="R621" t="s">
        <v>8318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48" x14ac:dyDescent="0.2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>ROUND(E622/D622*100,0)</f>
        <v>1</v>
      </c>
      <c r="P622">
        <f>IFERROR(ROUND(E622/L622,2),0)</f>
        <v>300</v>
      </c>
      <c r="Q622" s="6" t="s">
        <v>8317</v>
      </c>
      <c r="R622" t="s">
        <v>8318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8" x14ac:dyDescent="0.2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>ROUND(E623/D623*100,0)</f>
        <v>1</v>
      </c>
      <c r="P623">
        <f>IFERROR(ROUND(E623/L623,2),0)</f>
        <v>87</v>
      </c>
      <c r="Q623" s="6" t="s">
        <v>8317</v>
      </c>
      <c r="R623" t="s">
        <v>8318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8" x14ac:dyDescent="0.2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>ROUND(E624/D624*100,0)</f>
        <v>6</v>
      </c>
      <c r="P624">
        <f>IFERROR(ROUND(E624/L624,2),0)</f>
        <v>37.89</v>
      </c>
      <c r="Q624" s="6" t="s">
        <v>8317</v>
      </c>
      <c r="R624" t="s">
        <v>8318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48" x14ac:dyDescent="0.2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>ROUND(E625/D625*100,0)</f>
        <v>0</v>
      </c>
      <c r="P625">
        <f>IFERROR(ROUND(E625/L625,2),0)</f>
        <v>0</v>
      </c>
      <c r="Q625" s="6" t="s">
        <v>8317</v>
      </c>
      <c r="R625" t="s">
        <v>8318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8" x14ac:dyDescent="0.2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>ROUND(E626/D626*100,0)</f>
        <v>0</v>
      </c>
      <c r="P626">
        <f>IFERROR(ROUND(E626/L626,2),0)</f>
        <v>0</v>
      </c>
      <c r="Q626" s="6" t="s">
        <v>8317</v>
      </c>
      <c r="R626" t="s">
        <v>8318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8" x14ac:dyDescent="0.2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>ROUND(E627/D627*100,0)</f>
        <v>0</v>
      </c>
      <c r="P627">
        <f>IFERROR(ROUND(E627/L627,2),0)</f>
        <v>0</v>
      </c>
      <c r="Q627" s="6" t="s">
        <v>8317</v>
      </c>
      <c r="R627" t="s">
        <v>8318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8" x14ac:dyDescent="0.2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>ROUND(E628/D628*100,0)</f>
        <v>17</v>
      </c>
      <c r="P628">
        <f>IFERROR(ROUND(E628/L628,2),0)</f>
        <v>111.41</v>
      </c>
      <c r="Q628" s="6" t="s">
        <v>8317</v>
      </c>
      <c r="R628" t="s">
        <v>8318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8" x14ac:dyDescent="0.2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>ROUND(E629/D629*100,0)</f>
        <v>0</v>
      </c>
      <c r="P629">
        <f>IFERROR(ROUND(E629/L629,2),0)</f>
        <v>90</v>
      </c>
      <c r="Q629" s="6" t="s">
        <v>8317</v>
      </c>
      <c r="R629" t="s">
        <v>8318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48" x14ac:dyDescent="0.2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>ROUND(E630/D630*100,0)</f>
        <v>0</v>
      </c>
      <c r="P630">
        <f>IFERROR(ROUND(E630/L630,2),0)</f>
        <v>0</v>
      </c>
      <c r="Q630" s="6" t="s">
        <v>8317</v>
      </c>
      <c r="R630" t="s">
        <v>8318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8" x14ac:dyDescent="0.2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>ROUND(E631/D631*100,0)</f>
        <v>0</v>
      </c>
      <c r="P631">
        <f>IFERROR(ROUND(E631/L631,2),0)</f>
        <v>116.67</v>
      </c>
      <c r="Q631" s="6" t="s">
        <v>8317</v>
      </c>
      <c r="R631" t="s">
        <v>8318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48" x14ac:dyDescent="0.2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>ROUND(E632/D632*100,0)</f>
        <v>0</v>
      </c>
      <c r="P632">
        <f>IFERROR(ROUND(E632/L632,2),0)</f>
        <v>10</v>
      </c>
      <c r="Q632" s="6" t="s">
        <v>8317</v>
      </c>
      <c r="R632" t="s">
        <v>8318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32" x14ac:dyDescent="0.2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>ROUND(E633/D633*100,0)</f>
        <v>1</v>
      </c>
      <c r="P633">
        <f>IFERROR(ROUND(E633/L633,2),0)</f>
        <v>76.67</v>
      </c>
      <c r="Q633" s="6" t="s">
        <v>8317</v>
      </c>
      <c r="R633" t="s">
        <v>8318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32" x14ac:dyDescent="0.2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>ROUND(E634/D634*100,0)</f>
        <v>0</v>
      </c>
      <c r="P634">
        <f>IFERROR(ROUND(E634/L634,2),0)</f>
        <v>0</v>
      </c>
      <c r="Q634" s="6" t="s">
        <v>8317</v>
      </c>
      <c r="R634" t="s">
        <v>8318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8" x14ac:dyDescent="0.2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>ROUND(E635/D635*100,0)</f>
        <v>12</v>
      </c>
      <c r="P635">
        <f>IFERROR(ROUND(E635/L635,2),0)</f>
        <v>49.8</v>
      </c>
      <c r="Q635" s="6" t="s">
        <v>8317</v>
      </c>
      <c r="R635" t="s">
        <v>8318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32" x14ac:dyDescent="0.2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>ROUND(E636/D636*100,0)</f>
        <v>0</v>
      </c>
      <c r="P636">
        <f>IFERROR(ROUND(E636/L636,2),0)</f>
        <v>1</v>
      </c>
      <c r="Q636" s="6" t="s">
        <v>8317</v>
      </c>
      <c r="R636" t="s">
        <v>8318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32" x14ac:dyDescent="0.2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>ROUND(E637/D637*100,0)</f>
        <v>0</v>
      </c>
      <c r="P637">
        <f>IFERROR(ROUND(E637/L637,2),0)</f>
        <v>2</v>
      </c>
      <c r="Q637" s="6" t="s">
        <v>8317</v>
      </c>
      <c r="R637" t="s">
        <v>8318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32" x14ac:dyDescent="0.2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>ROUND(E638/D638*100,0)</f>
        <v>0</v>
      </c>
      <c r="P638">
        <f>IFERROR(ROUND(E638/L638,2),0)</f>
        <v>4</v>
      </c>
      <c r="Q638" s="6" t="s">
        <v>8317</v>
      </c>
      <c r="R638" t="s">
        <v>8318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8" x14ac:dyDescent="0.2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>ROUND(E639/D639*100,0)</f>
        <v>0</v>
      </c>
      <c r="P639">
        <f>IFERROR(ROUND(E639/L639,2),0)</f>
        <v>0</v>
      </c>
      <c r="Q639" s="6" t="s">
        <v>8317</v>
      </c>
      <c r="R639" t="s">
        <v>8318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ht="16" x14ac:dyDescent="0.2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>ROUND(E640/D640*100,0)</f>
        <v>0</v>
      </c>
      <c r="P640">
        <f>IFERROR(ROUND(E640/L640,2),0)</f>
        <v>3</v>
      </c>
      <c r="Q640" s="6" t="s">
        <v>8317</v>
      </c>
      <c r="R640" t="s">
        <v>8318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32" x14ac:dyDescent="0.2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>ROUND(E641/D641*100,0)</f>
        <v>0</v>
      </c>
      <c r="P641">
        <f>IFERROR(ROUND(E641/L641,2),0)</f>
        <v>1</v>
      </c>
      <c r="Q641" s="6" t="s">
        <v>8317</v>
      </c>
      <c r="R641" t="s">
        <v>8318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8" x14ac:dyDescent="0.2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>ROUND(E642/D642*100,0)</f>
        <v>144</v>
      </c>
      <c r="P642">
        <f>IFERROR(ROUND(E642/L642,2),0)</f>
        <v>50.5</v>
      </c>
      <c r="Q642" s="6" t="s">
        <v>8317</v>
      </c>
      <c r="R642" t="s">
        <v>8319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8" x14ac:dyDescent="0.2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>ROUND(E643/D643*100,0)</f>
        <v>119</v>
      </c>
      <c r="P643">
        <f>IFERROR(ROUND(E643/L643,2),0)</f>
        <v>151.32</v>
      </c>
      <c r="Q643" s="6" t="s">
        <v>8317</v>
      </c>
      <c r="R643" t="s">
        <v>8319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8" x14ac:dyDescent="0.2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>ROUND(E644/D644*100,0)</f>
        <v>1460</v>
      </c>
      <c r="P644">
        <f>IFERROR(ROUND(E644/L644,2),0)</f>
        <v>134.36000000000001</v>
      </c>
      <c r="Q644" s="6" t="s">
        <v>8317</v>
      </c>
      <c r="R644" t="s">
        <v>8319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32" x14ac:dyDescent="0.2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>ROUND(E645/D645*100,0)</f>
        <v>106</v>
      </c>
      <c r="P645">
        <f>IFERROR(ROUND(E645/L645,2),0)</f>
        <v>174.03</v>
      </c>
      <c r="Q645" s="6" t="s">
        <v>8317</v>
      </c>
      <c r="R645" t="s">
        <v>8319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8" x14ac:dyDescent="0.2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>ROUND(E646/D646*100,0)</f>
        <v>300</v>
      </c>
      <c r="P646">
        <f>IFERROR(ROUND(E646/L646,2),0)</f>
        <v>73.489999999999995</v>
      </c>
      <c r="Q646" s="6" t="s">
        <v>8317</v>
      </c>
      <c r="R646" t="s">
        <v>8319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32" x14ac:dyDescent="0.2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>ROUND(E647/D647*100,0)</f>
        <v>279</v>
      </c>
      <c r="P647">
        <f>IFERROR(ROUND(E647/L647,2),0)</f>
        <v>23.52</v>
      </c>
      <c r="Q647" s="6" t="s">
        <v>8317</v>
      </c>
      <c r="R647" t="s">
        <v>8319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8" x14ac:dyDescent="0.2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>ROUND(E648/D648*100,0)</f>
        <v>132</v>
      </c>
      <c r="P648">
        <f>IFERROR(ROUND(E648/L648,2),0)</f>
        <v>39.07</v>
      </c>
      <c r="Q648" s="6" t="s">
        <v>8317</v>
      </c>
      <c r="R648" t="s">
        <v>8319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48" x14ac:dyDescent="0.2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>ROUND(E649/D649*100,0)</f>
        <v>107</v>
      </c>
      <c r="P649">
        <f>IFERROR(ROUND(E649/L649,2),0)</f>
        <v>125.94</v>
      </c>
      <c r="Q649" s="6" t="s">
        <v>8317</v>
      </c>
      <c r="R649" t="s">
        <v>8319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32" x14ac:dyDescent="0.2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>ROUND(E650/D650*100,0)</f>
        <v>127</v>
      </c>
      <c r="P650">
        <f>IFERROR(ROUND(E650/L650,2),0)</f>
        <v>1644</v>
      </c>
      <c r="Q650" s="6" t="s">
        <v>8317</v>
      </c>
      <c r="R650" t="s">
        <v>8319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8" x14ac:dyDescent="0.2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>ROUND(E651/D651*100,0)</f>
        <v>140</v>
      </c>
      <c r="P651">
        <f>IFERROR(ROUND(E651/L651,2),0)</f>
        <v>42.67</v>
      </c>
      <c r="Q651" s="6" t="s">
        <v>8317</v>
      </c>
      <c r="R651" t="s">
        <v>8319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8" x14ac:dyDescent="0.2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>ROUND(E652/D652*100,0)</f>
        <v>112</v>
      </c>
      <c r="P652">
        <f>IFERROR(ROUND(E652/L652,2),0)</f>
        <v>35.130000000000003</v>
      </c>
      <c r="Q652" s="6" t="s">
        <v>8317</v>
      </c>
      <c r="R652" t="s">
        <v>8319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8" x14ac:dyDescent="0.2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>ROUND(E653/D653*100,0)</f>
        <v>101</v>
      </c>
      <c r="P653">
        <f>IFERROR(ROUND(E653/L653,2),0)</f>
        <v>239.35</v>
      </c>
      <c r="Q653" s="6" t="s">
        <v>8317</v>
      </c>
      <c r="R653" t="s">
        <v>8319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48" x14ac:dyDescent="0.2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>ROUND(E654/D654*100,0)</f>
        <v>100</v>
      </c>
      <c r="P654">
        <f>IFERROR(ROUND(E654/L654,2),0)</f>
        <v>107.64</v>
      </c>
      <c r="Q654" s="6" t="s">
        <v>8317</v>
      </c>
      <c r="R654" t="s">
        <v>8319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48" x14ac:dyDescent="0.2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>ROUND(E655/D655*100,0)</f>
        <v>141</v>
      </c>
      <c r="P655">
        <f>IFERROR(ROUND(E655/L655,2),0)</f>
        <v>95.83</v>
      </c>
      <c r="Q655" s="6" t="s">
        <v>8317</v>
      </c>
      <c r="R655" t="s">
        <v>8319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8" x14ac:dyDescent="0.2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>ROUND(E656/D656*100,0)</f>
        <v>267</v>
      </c>
      <c r="P656">
        <f>IFERROR(ROUND(E656/L656,2),0)</f>
        <v>31.66</v>
      </c>
      <c r="Q656" s="6" t="s">
        <v>8317</v>
      </c>
      <c r="R656" t="s">
        <v>8319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48" x14ac:dyDescent="0.2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>ROUND(E657/D657*100,0)</f>
        <v>147</v>
      </c>
      <c r="P657">
        <f>IFERROR(ROUND(E657/L657,2),0)</f>
        <v>42.89</v>
      </c>
      <c r="Q657" s="6" t="s">
        <v>8317</v>
      </c>
      <c r="R657" t="s">
        <v>8319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8" x14ac:dyDescent="0.2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>ROUND(E658/D658*100,0)</f>
        <v>214</v>
      </c>
      <c r="P658">
        <f>IFERROR(ROUND(E658/L658,2),0)</f>
        <v>122.74</v>
      </c>
      <c r="Q658" s="6" t="s">
        <v>8317</v>
      </c>
      <c r="R658" t="s">
        <v>8319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8" x14ac:dyDescent="0.2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>ROUND(E659/D659*100,0)</f>
        <v>126</v>
      </c>
      <c r="P659">
        <f>IFERROR(ROUND(E659/L659,2),0)</f>
        <v>190.45</v>
      </c>
      <c r="Q659" s="6" t="s">
        <v>8317</v>
      </c>
      <c r="R659" t="s">
        <v>8319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48" x14ac:dyDescent="0.2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>ROUND(E660/D660*100,0)</f>
        <v>104</v>
      </c>
      <c r="P660">
        <f>IFERROR(ROUND(E660/L660,2),0)</f>
        <v>109.34</v>
      </c>
      <c r="Q660" s="6" t="s">
        <v>8317</v>
      </c>
      <c r="R660" t="s">
        <v>8319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ht="16" x14ac:dyDescent="0.2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>ROUND(E661/D661*100,0)</f>
        <v>101</v>
      </c>
      <c r="P661">
        <f>IFERROR(ROUND(E661/L661,2),0)</f>
        <v>143.66999999999999</v>
      </c>
      <c r="Q661" s="6" t="s">
        <v>8317</v>
      </c>
      <c r="R661" t="s">
        <v>8319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32" x14ac:dyDescent="0.2">
      <c r="A662">
        <v>2121</v>
      </c>
      <c r="B662" s="4" t="s">
        <v>2122</v>
      </c>
      <c r="C662" s="1" t="s">
        <v>6231</v>
      </c>
      <c r="D662" s="2">
        <v>50000</v>
      </c>
      <c r="E662" s="3">
        <v>284</v>
      </c>
      <c r="F662" t="s">
        <v>8220</v>
      </c>
      <c r="G662" t="s">
        <v>8239</v>
      </c>
      <c r="H662" t="s">
        <v>8256</v>
      </c>
      <c r="I662">
        <v>1484156948</v>
      </c>
      <c r="J662">
        <v>1481564948</v>
      </c>
      <c r="K662" t="b">
        <v>0</v>
      </c>
      <c r="L662">
        <v>10</v>
      </c>
      <c r="M662" t="b">
        <v>0</v>
      </c>
      <c r="N662" t="s">
        <v>8280</v>
      </c>
      <c r="O662" s="5">
        <f>ROUND(E662/D662*100,0)</f>
        <v>1</v>
      </c>
      <c r="P662">
        <f>IFERROR(ROUND(E662/L662,2),0)</f>
        <v>28.4</v>
      </c>
      <c r="Q662" s="6" t="s">
        <v>8331</v>
      </c>
      <c r="R662" t="s">
        <v>8332</v>
      </c>
      <c r="S662" s="9">
        <f>(((J662/60)/60)/24)+DATE(1970,1,1)</f>
        <v>42716.7424537037</v>
      </c>
      <c r="T662" s="9">
        <f>(((I662/60)/60)/24)+DATE(1970,1,1)</f>
        <v>42746.7424537037</v>
      </c>
    </row>
    <row r="663" spans="1:20" ht="32" x14ac:dyDescent="0.2">
      <c r="A663">
        <v>2122</v>
      </c>
      <c r="B663" s="4" t="s">
        <v>2123</v>
      </c>
      <c r="C663" s="1" t="s">
        <v>6232</v>
      </c>
      <c r="D663" s="2">
        <v>80000</v>
      </c>
      <c r="E663" s="3">
        <v>310</v>
      </c>
      <c r="F663" t="s">
        <v>8220</v>
      </c>
      <c r="G663" t="s">
        <v>8237</v>
      </c>
      <c r="H663" t="s">
        <v>8255</v>
      </c>
      <c r="I663">
        <v>1483773169</v>
      </c>
      <c r="J663">
        <v>1481181169</v>
      </c>
      <c r="K663" t="b">
        <v>0</v>
      </c>
      <c r="L663">
        <v>3</v>
      </c>
      <c r="M663" t="b">
        <v>0</v>
      </c>
      <c r="N663" t="s">
        <v>8280</v>
      </c>
      <c r="O663" s="5">
        <f>ROUND(E663/D663*100,0)</f>
        <v>0</v>
      </c>
      <c r="P663">
        <f>IFERROR(ROUND(E663/L663,2),0)</f>
        <v>103.33</v>
      </c>
      <c r="Q663" s="6" t="s">
        <v>8331</v>
      </c>
      <c r="R663" t="s">
        <v>8332</v>
      </c>
      <c r="S663" s="9">
        <f>(((J663/60)/60)/24)+DATE(1970,1,1)</f>
        <v>42712.300567129627</v>
      </c>
      <c r="T663" s="9">
        <f>(((I663/60)/60)/24)+DATE(1970,1,1)</f>
        <v>42742.300567129627</v>
      </c>
    </row>
    <row r="664" spans="1:20" ht="64" x14ac:dyDescent="0.2">
      <c r="A664">
        <v>2123</v>
      </c>
      <c r="B664" s="4" t="s">
        <v>2124</v>
      </c>
      <c r="C664" s="1" t="s">
        <v>6233</v>
      </c>
      <c r="D664" s="2">
        <v>500</v>
      </c>
      <c r="E664" s="3">
        <v>50</v>
      </c>
      <c r="F664" t="s">
        <v>8220</v>
      </c>
      <c r="G664" t="s">
        <v>8223</v>
      </c>
      <c r="H664" t="s">
        <v>8245</v>
      </c>
      <c r="I664">
        <v>1268636340</v>
      </c>
      <c r="J664">
        <v>1263982307</v>
      </c>
      <c r="K664" t="b">
        <v>0</v>
      </c>
      <c r="L664">
        <v>5</v>
      </c>
      <c r="M664" t="b">
        <v>0</v>
      </c>
      <c r="N664" t="s">
        <v>8280</v>
      </c>
      <c r="O664" s="5">
        <f>ROUND(E664/D664*100,0)</f>
        <v>10</v>
      </c>
      <c r="P664">
        <f>IFERROR(ROUND(E664/L664,2),0)</f>
        <v>10</v>
      </c>
      <c r="Q664" s="6" t="s">
        <v>8331</v>
      </c>
      <c r="R664" t="s">
        <v>8332</v>
      </c>
      <c r="S664" s="9">
        <f>(((J664/60)/60)/24)+DATE(1970,1,1)</f>
        <v>40198.424849537041</v>
      </c>
      <c r="T664" s="9">
        <f>(((I664/60)/60)/24)+DATE(1970,1,1)</f>
        <v>40252.290972222225</v>
      </c>
    </row>
    <row r="665" spans="1:20" ht="48" x14ac:dyDescent="0.2">
      <c r="A665">
        <v>2124</v>
      </c>
      <c r="B665" s="4" t="s">
        <v>2125</v>
      </c>
      <c r="C665" s="1" t="s">
        <v>6234</v>
      </c>
      <c r="D665" s="2">
        <v>1100</v>
      </c>
      <c r="E665" s="3">
        <v>115</v>
      </c>
      <c r="F665" t="s">
        <v>8220</v>
      </c>
      <c r="G665" t="s">
        <v>8223</v>
      </c>
      <c r="H665" t="s">
        <v>8245</v>
      </c>
      <c r="I665">
        <v>1291093200</v>
      </c>
      <c r="J665">
        <v>1286930435</v>
      </c>
      <c r="K665" t="b">
        <v>0</v>
      </c>
      <c r="L665">
        <v>5</v>
      </c>
      <c r="M665" t="b">
        <v>0</v>
      </c>
      <c r="N665" t="s">
        <v>8280</v>
      </c>
      <c r="O665" s="5">
        <f>ROUND(E665/D665*100,0)</f>
        <v>10</v>
      </c>
      <c r="P665">
        <f>IFERROR(ROUND(E665/L665,2),0)</f>
        <v>23</v>
      </c>
      <c r="Q665" s="6" t="s">
        <v>8331</v>
      </c>
      <c r="R665" t="s">
        <v>8332</v>
      </c>
      <c r="S665" s="9">
        <f>(((J665/60)/60)/24)+DATE(1970,1,1)</f>
        <v>40464.028182870366</v>
      </c>
      <c r="T665" s="9">
        <f>(((I665/60)/60)/24)+DATE(1970,1,1)</f>
        <v>40512.208333333336</v>
      </c>
    </row>
    <row r="666" spans="1:20" ht="48" x14ac:dyDescent="0.2">
      <c r="A666">
        <v>2125</v>
      </c>
      <c r="B666" s="4" t="s">
        <v>2126</v>
      </c>
      <c r="C666" s="1" t="s">
        <v>6235</v>
      </c>
      <c r="D666" s="2">
        <v>60000</v>
      </c>
      <c r="E666" s="3">
        <v>852</v>
      </c>
      <c r="F666" t="s">
        <v>8220</v>
      </c>
      <c r="G666" t="s">
        <v>8223</v>
      </c>
      <c r="H666" t="s">
        <v>8245</v>
      </c>
      <c r="I666">
        <v>1438734833</v>
      </c>
      <c r="J666">
        <v>1436142833</v>
      </c>
      <c r="K666" t="b">
        <v>0</v>
      </c>
      <c r="L666">
        <v>27</v>
      </c>
      <c r="M666" t="b">
        <v>0</v>
      </c>
      <c r="N666" t="s">
        <v>8280</v>
      </c>
      <c r="O666" s="5">
        <f>ROUND(E666/D666*100,0)</f>
        <v>1</v>
      </c>
      <c r="P666">
        <f>IFERROR(ROUND(E666/L666,2),0)</f>
        <v>31.56</v>
      </c>
      <c r="Q666" s="6" t="s">
        <v>8331</v>
      </c>
      <c r="R666" t="s">
        <v>8332</v>
      </c>
      <c r="S666" s="9">
        <f>(((J666/60)/60)/24)+DATE(1970,1,1)</f>
        <v>42191.023530092592</v>
      </c>
      <c r="T666" s="9">
        <f>(((I666/60)/60)/24)+DATE(1970,1,1)</f>
        <v>42221.023530092592</v>
      </c>
    </row>
    <row r="667" spans="1:20" ht="48" x14ac:dyDescent="0.2">
      <c r="A667">
        <v>2126</v>
      </c>
      <c r="B667" s="4" t="s">
        <v>2127</v>
      </c>
      <c r="C667" s="1" t="s">
        <v>6236</v>
      </c>
      <c r="D667" s="2">
        <v>20000</v>
      </c>
      <c r="E667" s="3">
        <v>10</v>
      </c>
      <c r="F667" t="s">
        <v>8220</v>
      </c>
      <c r="G667" t="s">
        <v>8223</v>
      </c>
      <c r="H667" t="s">
        <v>8245</v>
      </c>
      <c r="I667">
        <v>1418080887</v>
      </c>
      <c r="J667">
        <v>1415488887</v>
      </c>
      <c r="K667" t="b">
        <v>0</v>
      </c>
      <c r="L667">
        <v>2</v>
      </c>
      <c r="M667" t="b">
        <v>0</v>
      </c>
      <c r="N667" t="s">
        <v>8280</v>
      </c>
      <c r="O667" s="5">
        <f>ROUND(E667/D667*100,0)</f>
        <v>0</v>
      </c>
      <c r="P667">
        <f>IFERROR(ROUND(E667/L667,2),0)</f>
        <v>5</v>
      </c>
      <c r="Q667" s="6" t="s">
        <v>8331</v>
      </c>
      <c r="R667" t="s">
        <v>8332</v>
      </c>
      <c r="S667" s="9">
        <f>(((J667/60)/60)/24)+DATE(1970,1,1)</f>
        <v>41951.973229166666</v>
      </c>
      <c r="T667" s="9">
        <f>(((I667/60)/60)/24)+DATE(1970,1,1)</f>
        <v>41981.973229166666</v>
      </c>
    </row>
    <row r="668" spans="1:20" ht="16" x14ac:dyDescent="0.2">
      <c r="A668">
        <v>2127</v>
      </c>
      <c r="B668" s="4" t="s">
        <v>2128</v>
      </c>
      <c r="C668" s="1" t="s">
        <v>6237</v>
      </c>
      <c r="D668" s="2">
        <v>28000</v>
      </c>
      <c r="E668" s="3">
        <v>8076</v>
      </c>
      <c r="F668" t="s">
        <v>8220</v>
      </c>
      <c r="G668" t="s">
        <v>8224</v>
      </c>
      <c r="H668" t="s">
        <v>8246</v>
      </c>
      <c r="I668">
        <v>1426158463</v>
      </c>
      <c r="J668">
        <v>1423570063</v>
      </c>
      <c r="K668" t="b">
        <v>0</v>
      </c>
      <c r="L668">
        <v>236</v>
      </c>
      <c r="M668" t="b">
        <v>0</v>
      </c>
      <c r="N668" t="s">
        <v>8280</v>
      </c>
      <c r="O668" s="5">
        <f>ROUND(E668/D668*100,0)</f>
        <v>29</v>
      </c>
      <c r="P668">
        <f>IFERROR(ROUND(E668/L668,2),0)</f>
        <v>34.22</v>
      </c>
      <c r="Q668" s="6" t="s">
        <v>8331</v>
      </c>
      <c r="R668" t="s">
        <v>8332</v>
      </c>
      <c r="S668" s="9">
        <f>(((J668/60)/60)/24)+DATE(1970,1,1)</f>
        <v>42045.50535879629</v>
      </c>
      <c r="T668" s="9">
        <f>(((I668/60)/60)/24)+DATE(1970,1,1)</f>
        <v>42075.463692129633</v>
      </c>
    </row>
    <row r="669" spans="1:20" ht="48" x14ac:dyDescent="0.2">
      <c r="A669">
        <v>2128</v>
      </c>
      <c r="B669" s="4" t="s">
        <v>2129</v>
      </c>
      <c r="C669" s="1" t="s">
        <v>6238</v>
      </c>
      <c r="D669" s="2">
        <v>15000</v>
      </c>
      <c r="E669" s="3">
        <v>25</v>
      </c>
      <c r="F669" t="s">
        <v>8220</v>
      </c>
      <c r="G669" t="s">
        <v>8228</v>
      </c>
      <c r="H669" t="s">
        <v>8250</v>
      </c>
      <c r="I669">
        <v>1411324369</v>
      </c>
      <c r="J669">
        <v>1406140369</v>
      </c>
      <c r="K669" t="b">
        <v>0</v>
      </c>
      <c r="L669">
        <v>1</v>
      </c>
      <c r="M669" t="b">
        <v>0</v>
      </c>
      <c r="N669" t="s">
        <v>8280</v>
      </c>
      <c r="O669" s="5">
        <f>ROUND(E669/D669*100,0)</f>
        <v>0</v>
      </c>
      <c r="P669">
        <f>IFERROR(ROUND(E669/L669,2),0)</f>
        <v>25</v>
      </c>
      <c r="Q669" s="6" t="s">
        <v>8331</v>
      </c>
      <c r="R669" t="s">
        <v>8332</v>
      </c>
      <c r="S669" s="9">
        <f>(((J669/60)/60)/24)+DATE(1970,1,1)</f>
        <v>41843.772789351853</v>
      </c>
      <c r="T669" s="9">
        <f>(((I669/60)/60)/24)+DATE(1970,1,1)</f>
        <v>41903.772789351853</v>
      </c>
    </row>
    <row r="670" spans="1:20" ht="48" x14ac:dyDescent="0.2">
      <c r="A670">
        <v>2129</v>
      </c>
      <c r="B670" s="4" t="s">
        <v>2130</v>
      </c>
      <c r="C670" s="1" t="s">
        <v>6239</v>
      </c>
      <c r="D670" s="2">
        <v>2000</v>
      </c>
      <c r="E670" s="3">
        <v>236</v>
      </c>
      <c r="F670" t="s">
        <v>8220</v>
      </c>
      <c r="G670" t="s">
        <v>8223</v>
      </c>
      <c r="H670" t="s">
        <v>8245</v>
      </c>
      <c r="I670">
        <v>1457570100</v>
      </c>
      <c r="J670">
        <v>1454978100</v>
      </c>
      <c r="K670" t="b">
        <v>0</v>
      </c>
      <c r="L670">
        <v>12</v>
      </c>
      <c r="M670" t="b">
        <v>0</v>
      </c>
      <c r="N670" t="s">
        <v>8280</v>
      </c>
      <c r="O670" s="5">
        <f>ROUND(E670/D670*100,0)</f>
        <v>12</v>
      </c>
      <c r="P670">
        <f>IFERROR(ROUND(E670/L670,2),0)</f>
        <v>19.670000000000002</v>
      </c>
      <c r="Q670" s="6" t="s">
        <v>8331</v>
      </c>
      <c r="R670" t="s">
        <v>8332</v>
      </c>
      <c r="S670" s="9">
        <f>(((J670/60)/60)/24)+DATE(1970,1,1)</f>
        <v>42409.024305555555</v>
      </c>
      <c r="T670" s="9">
        <f>(((I670/60)/60)/24)+DATE(1970,1,1)</f>
        <v>42439.024305555555</v>
      </c>
    </row>
    <row r="671" spans="1:20" ht="32" x14ac:dyDescent="0.2">
      <c r="A671">
        <v>2130</v>
      </c>
      <c r="B671" s="4" t="s">
        <v>2131</v>
      </c>
      <c r="C671" s="1" t="s">
        <v>6240</v>
      </c>
      <c r="D671" s="2">
        <v>42000</v>
      </c>
      <c r="E671" s="3">
        <v>85</v>
      </c>
      <c r="F671" t="s">
        <v>8220</v>
      </c>
      <c r="G671" t="s">
        <v>8223</v>
      </c>
      <c r="H671" t="s">
        <v>8245</v>
      </c>
      <c r="I671">
        <v>1408154663</v>
      </c>
      <c r="J671">
        <v>1405130663</v>
      </c>
      <c r="K671" t="b">
        <v>0</v>
      </c>
      <c r="L671">
        <v>4</v>
      </c>
      <c r="M671" t="b">
        <v>0</v>
      </c>
      <c r="N671" t="s">
        <v>8280</v>
      </c>
      <c r="O671" s="5">
        <f>ROUND(E671/D671*100,0)</f>
        <v>0</v>
      </c>
      <c r="P671">
        <f>IFERROR(ROUND(E671/L671,2),0)</f>
        <v>21.25</v>
      </c>
      <c r="Q671" s="6" t="s">
        <v>8331</v>
      </c>
      <c r="R671" t="s">
        <v>8332</v>
      </c>
      <c r="S671" s="9">
        <f>(((J671/60)/60)/24)+DATE(1970,1,1)</f>
        <v>41832.086377314816</v>
      </c>
      <c r="T671" s="9">
        <f>(((I671/60)/60)/24)+DATE(1970,1,1)</f>
        <v>41867.086377314816</v>
      </c>
    </row>
    <row r="672" spans="1:20" ht="48" x14ac:dyDescent="0.2">
      <c r="A672">
        <v>2131</v>
      </c>
      <c r="B672" s="4" t="s">
        <v>2132</v>
      </c>
      <c r="C672" s="1" t="s">
        <v>6241</v>
      </c>
      <c r="D672" s="2">
        <v>500</v>
      </c>
      <c r="E672" s="3">
        <v>25</v>
      </c>
      <c r="F672" t="s">
        <v>8220</v>
      </c>
      <c r="G672" t="s">
        <v>8223</v>
      </c>
      <c r="H672" t="s">
        <v>8245</v>
      </c>
      <c r="I672">
        <v>1436677091</v>
      </c>
      <c r="J672">
        <v>1434085091</v>
      </c>
      <c r="K672" t="b">
        <v>0</v>
      </c>
      <c r="L672">
        <v>3</v>
      </c>
      <c r="M672" t="b">
        <v>0</v>
      </c>
      <c r="N672" t="s">
        <v>8280</v>
      </c>
      <c r="O672" s="5">
        <f>ROUND(E672/D672*100,0)</f>
        <v>5</v>
      </c>
      <c r="P672">
        <f>IFERROR(ROUND(E672/L672,2),0)</f>
        <v>8.33</v>
      </c>
      <c r="Q672" s="6" t="s">
        <v>8331</v>
      </c>
      <c r="R672" t="s">
        <v>8332</v>
      </c>
      <c r="S672" s="9">
        <f>(((J672/60)/60)/24)+DATE(1970,1,1)</f>
        <v>42167.207071759258</v>
      </c>
      <c r="T672" s="9">
        <f>(((I672/60)/60)/24)+DATE(1970,1,1)</f>
        <v>42197.207071759258</v>
      </c>
    </row>
    <row r="673" spans="1:20" ht="48" x14ac:dyDescent="0.2">
      <c r="A673">
        <v>2132</v>
      </c>
      <c r="B673" s="4" t="s">
        <v>2133</v>
      </c>
      <c r="C673" s="1" t="s">
        <v>6242</v>
      </c>
      <c r="D673" s="2">
        <v>100000</v>
      </c>
      <c r="E673" s="3">
        <v>2112.9899999999998</v>
      </c>
      <c r="F673" t="s">
        <v>8220</v>
      </c>
      <c r="G673" t="s">
        <v>8223</v>
      </c>
      <c r="H673" t="s">
        <v>8245</v>
      </c>
      <c r="I673">
        <v>1391427692</v>
      </c>
      <c r="J673">
        <v>1388835692</v>
      </c>
      <c r="K673" t="b">
        <v>0</v>
      </c>
      <c r="L673">
        <v>99</v>
      </c>
      <c r="M673" t="b">
        <v>0</v>
      </c>
      <c r="N673" t="s">
        <v>8280</v>
      </c>
      <c r="O673" s="5">
        <f>ROUND(E673/D673*100,0)</f>
        <v>2</v>
      </c>
      <c r="P673">
        <f>IFERROR(ROUND(E673/L673,2),0)</f>
        <v>21.34</v>
      </c>
      <c r="Q673" s="6" t="s">
        <v>8331</v>
      </c>
      <c r="R673" t="s">
        <v>8332</v>
      </c>
      <c r="S673" s="9">
        <f>(((J673/60)/60)/24)+DATE(1970,1,1)</f>
        <v>41643.487175925926</v>
      </c>
      <c r="T673" s="9">
        <f>(((I673/60)/60)/24)+DATE(1970,1,1)</f>
        <v>41673.487175925926</v>
      </c>
    </row>
    <row r="674" spans="1:20" ht="48" x14ac:dyDescent="0.2">
      <c r="A674">
        <v>2133</v>
      </c>
      <c r="B674" s="4" t="s">
        <v>2134</v>
      </c>
      <c r="C674" s="1" t="s">
        <v>6243</v>
      </c>
      <c r="D674" s="2">
        <v>1000</v>
      </c>
      <c r="E674" s="3">
        <v>16</v>
      </c>
      <c r="F674" t="s">
        <v>8220</v>
      </c>
      <c r="G674" t="s">
        <v>8223</v>
      </c>
      <c r="H674" t="s">
        <v>8245</v>
      </c>
      <c r="I674">
        <v>1303628340</v>
      </c>
      <c r="J674">
        <v>1300328399</v>
      </c>
      <c r="K674" t="b">
        <v>0</v>
      </c>
      <c r="L674">
        <v>3</v>
      </c>
      <c r="M674" t="b">
        <v>0</v>
      </c>
      <c r="N674" t="s">
        <v>8280</v>
      </c>
      <c r="O674" s="5">
        <f>ROUND(E674/D674*100,0)</f>
        <v>2</v>
      </c>
      <c r="P674">
        <f>IFERROR(ROUND(E674/L674,2),0)</f>
        <v>5.33</v>
      </c>
      <c r="Q674" s="6" t="s">
        <v>8331</v>
      </c>
      <c r="R674" t="s">
        <v>8332</v>
      </c>
      <c r="S674" s="9">
        <f>(((J674/60)/60)/24)+DATE(1970,1,1)</f>
        <v>40619.097210648149</v>
      </c>
      <c r="T674" s="9">
        <f>(((I674/60)/60)/24)+DATE(1970,1,1)</f>
        <v>40657.290972222225</v>
      </c>
    </row>
    <row r="675" spans="1:20" ht="48" x14ac:dyDescent="0.2">
      <c r="A675">
        <v>2134</v>
      </c>
      <c r="B675" s="4" t="s">
        <v>2135</v>
      </c>
      <c r="C675" s="1" t="s">
        <v>6244</v>
      </c>
      <c r="D675" s="2">
        <v>6000</v>
      </c>
      <c r="E675" s="3">
        <v>104</v>
      </c>
      <c r="F675" t="s">
        <v>8220</v>
      </c>
      <c r="G675" t="s">
        <v>8223</v>
      </c>
      <c r="H675" t="s">
        <v>8245</v>
      </c>
      <c r="I675">
        <v>1367097391</v>
      </c>
      <c r="J675">
        <v>1364505391</v>
      </c>
      <c r="K675" t="b">
        <v>0</v>
      </c>
      <c r="L675">
        <v>3</v>
      </c>
      <c r="M675" t="b">
        <v>0</v>
      </c>
      <c r="N675" t="s">
        <v>8280</v>
      </c>
      <c r="O675" s="5">
        <f>ROUND(E675/D675*100,0)</f>
        <v>2</v>
      </c>
      <c r="P675">
        <f>IFERROR(ROUND(E675/L675,2),0)</f>
        <v>34.67</v>
      </c>
      <c r="Q675" s="6" t="s">
        <v>8331</v>
      </c>
      <c r="R675" t="s">
        <v>8332</v>
      </c>
      <c r="S675" s="9">
        <f>(((J675/60)/60)/24)+DATE(1970,1,1)</f>
        <v>41361.886469907404</v>
      </c>
      <c r="T675" s="9">
        <f>(((I675/60)/60)/24)+DATE(1970,1,1)</f>
        <v>41391.886469907404</v>
      </c>
    </row>
    <row r="676" spans="1:20" ht="48" x14ac:dyDescent="0.2">
      <c r="A676">
        <v>2135</v>
      </c>
      <c r="B676" s="4" t="s">
        <v>2136</v>
      </c>
      <c r="C676" s="1" t="s">
        <v>6245</v>
      </c>
      <c r="D676" s="2">
        <v>5000</v>
      </c>
      <c r="E676" s="3">
        <v>478</v>
      </c>
      <c r="F676" t="s">
        <v>8220</v>
      </c>
      <c r="G676" t="s">
        <v>8223</v>
      </c>
      <c r="H676" t="s">
        <v>8245</v>
      </c>
      <c r="I676">
        <v>1349392033</v>
      </c>
      <c r="J676">
        <v>1346800033</v>
      </c>
      <c r="K676" t="b">
        <v>0</v>
      </c>
      <c r="L676">
        <v>22</v>
      </c>
      <c r="M676" t="b">
        <v>0</v>
      </c>
      <c r="N676" t="s">
        <v>8280</v>
      </c>
      <c r="O676" s="5">
        <f>ROUND(E676/D676*100,0)</f>
        <v>10</v>
      </c>
      <c r="P676">
        <f>IFERROR(ROUND(E676/L676,2),0)</f>
        <v>21.73</v>
      </c>
      <c r="Q676" s="6" t="s">
        <v>8331</v>
      </c>
      <c r="R676" t="s">
        <v>8332</v>
      </c>
      <c r="S676" s="9">
        <f>(((J676/60)/60)/24)+DATE(1970,1,1)</f>
        <v>41156.963344907403</v>
      </c>
      <c r="T676" s="9">
        <f>(((I676/60)/60)/24)+DATE(1970,1,1)</f>
        <v>41186.963344907403</v>
      </c>
    </row>
    <row r="677" spans="1:20" ht="48" x14ac:dyDescent="0.2">
      <c r="A677">
        <v>2136</v>
      </c>
      <c r="B677" s="4" t="s">
        <v>2137</v>
      </c>
      <c r="C677" s="1" t="s">
        <v>6246</v>
      </c>
      <c r="D677" s="2">
        <v>80000</v>
      </c>
      <c r="E677" s="3">
        <v>47.69</v>
      </c>
      <c r="F677" t="s">
        <v>8220</v>
      </c>
      <c r="G677" t="s">
        <v>8223</v>
      </c>
      <c r="H677" t="s">
        <v>8245</v>
      </c>
      <c r="I677">
        <v>1382184786</v>
      </c>
      <c r="J677">
        <v>1379592786</v>
      </c>
      <c r="K677" t="b">
        <v>0</v>
      </c>
      <c r="L677">
        <v>4</v>
      </c>
      <c r="M677" t="b">
        <v>0</v>
      </c>
      <c r="N677" t="s">
        <v>8280</v>
      </c>
      <c r="O677" s="5">
        <f>ROUND(E677/D677*100,0)</f>
        <v>0</v>
      </c>
      <c r="P677">
        <f>IFERROR(ROUND(E677/L677,2),0)</f>
        <v>11.92</v>
      </c>
      <c r="Q677" s="6" t="s">
        <v>8331</v>
      </c>
      <c r="R677" t="s">
        <v>8332</v>
      </c>
      <c r="S677" s="9">
        <f>(((J677/60)/60)/24)+DATE(1970,1,1)</f>
        <v>41536.509097222224</v>
      </c>
      <c r="T677" s="9">
        <f>(((I677/60)/60)/24)+DATE(1970,1,1)</f>
        <v>41566.509097222224</v>
      </c>
    </row>
    <row r="678" spans="1:20" ht="48" x14ac:dyDescent="0.2">
      <c r="A678">
        <v>2137</v>
      </c>
      <c r="B678" s="4" t="s">
        <v>2138</v>
      </c>
      <c r="C678" s="1" t="s">
        <v>6247</v>
      </c>
      <c r="D678" s="2">
        <v>50000</v>
      </c>
      <c r="E678" s="3">
        <v>14203</v>
      </c>
      <c r="F678" t="s">
        <v>8220</v>
      </c>
      <c r="G678" t="s">
        <v>8228</v>
      </c>
      <c r="H678" t="s">
        <v>8250</v>
      </c>
      <c r="I678">
        <v>1417804229</v>
      </c>
      <c r="J678">
        <v>1415212229</v>
      </c>
      <c r="K678" t="b">
        <v>0</v>
      </c>
      <c r="L678">
        <v>534</v>
      </c>
      <c r="M678" t="b">
        <v>0</v>
      </c>
      <c r="N678" t="s">
        <v>8280</v>
      </c>
      <c r="O678" s="5">
        <f>ROUND(E678/D678*100,0)</f>
        <v>28</v>
      </c>
      <c r="P678">
        <f>IFERROR(ROUND(E678/L678,2),0)</f>
        <v>26.6</v>
      </c>
      <c r="Q678" s="6" t="s">
        <v>8331</v>
      </c>
      <c r="R678" t="s">
        <v>8332</v>
      </c>
      <c r="S678" s="9">
        <f>(((J678/60)/60)/24)+DATE(1970,1,1)</f>
        <v>41948.771168981482</v>
      </c>
      <c r="T678" s="9">
        <f>(((I678/60)/60)/24)+DATE(1970,1,1)</f>
        <v>41978.771168981482</v>
      </c>
    </row>
    <row r="679" spans="1:20" ht="32" x14ac:dyDescent="0.2">
      <c r="A679">
        <v>2138</v>
      </c>
      <c r="B679" s="4" t="s">
        <v>2139</v>
      </c>
      <c r="C679" s="1" t="s">
        <v>6248</v>
      </c>
      <c r="D679" s="2">
        <v>1000</v>
      </c>
      <c r="E679" s="3">
        <v>128</v>
      </c>
      <c r="F679" t="s">
        <v>8220</v>
      </c>
      <c r="G679" t="s">
        <v>8224</v>
      </c>
      <c r="H679" t="s">
        <v>8246</v>
      </c>
      <c r="I679">
        <v>1383959939</v>
      </c>
      <c r="J679">
        <v>1381364339</v>
      </c>
      <c r="K679" t="b">
        <v>0</v>
      </c>
      <c r="L679">
        <v>12</v>
      </c>
      <c r="M679" t="b">
        <v>0</v>
      </c>
      <c r="N679" t="s">
        <v>8280</v>
      </c>
      <c r="O679" s="5">
        <f>ROUND(E679/D679*100,0)</f>
        <v>13</v>
      </c>
      <c r="P679">
        <f>IFERROR(ROUND(E679/L679,2),0)</f>
        <v>10.67</v>
      </c>
      <c r="Q679" s="6" t="s">
        <v>8331</v>
      </c>
      <c r="R679" t="s">
        <v>8332</v>
      </c>
      <c r="S679" s="9">
        <f>(((J679/60)/60)/24)+DATE(1970,1,1)</f>
        <v>41557.013182870374</v>
      </c>
      <c r="T679" s="9">
        <f>(((I679/60)/60)/24)+DATE(1970,1,1)</f>
        <v>41587.054849537039</v>
      </c>
    </row>
    <row r="680" spans="1:20" ht="48" x14ac:dyDescent="0.2">
      <c r="A680">
        <v>2139</v>
      </c>
      <c r="B680" s="4" t="s">
        <v>2140</v>
      </c>
      <c r="C680" s="1" t="s">
        <v>6249</v>
      </c>
      <c r="D680" s="2">
        <v>30000</v>
      </c>
      <c r="E680" s="3">
        <v>1626</v>
      </c>
      <c r="F680" t="s">
        <v>8220</v>
      </c>
      <c r="G680" t="s">
        <v>8223</v>
      </c>
      <c r="H680" t="s">
        <v>8245</v>
      </c>
      <c r="I680">
        <v>1478196008</v>
      </c>
      <c r="J680">
        <v>1475604008</v>
      </c>
      <c r="K680" t="b">
        <v>0</v>
      </c>
      <c r="L680">
        <v>56</v>
      </c>
      <c r="M680" t="b">
        <v>0</v>
      </c>
      <c r="N680" t="s">
        <v>8280</v>
      </c>
      <c r="O680" s="5">
        <f>ROUND(E680/D680*100,0)</f>
        <v>5</v>
      </c>
      <c r="P680">
        <f>IFERROR(ROUND(E680/L680,2),0)</f>
        <v>29.04</v>
      </c>
      <c r="Q680" s="6" t="s">
        <v>8331</v>
      </c>
      <c r="R680" t="s">
        <v>8332</v>
      </c>
      <c r="S680" s="9">
        <f>(((J680/60)/60)/24)+DATE(1970,1,1)</f>
        <v>42647.750092592592</v>
      </c>
      <c r="T680" s="9">
        <f>(((I680/60)/60)/24)+DATE(1970,1,1)</f>
        <v>42677.750092592592</v>
      </c>
    </row>
    <row r="681" spans="1:20" ht="48" x14ac:dyDescent="0.2">
      <c r="A681">
        <v>2140</v>
      </c>
      <c r="B681" s="4" t="s">
        <v>2141</v>
      </c>
      <c r="C681" s="1" t="s">
        <v>6250</v>
      </c>
      <c r="D681" s="2">
        <v>500000</v>
      </c>
      <c r="E681" s="3">
        <v>560</v>
      </c>
      <c r="F681" t="s">
        <v>8220</v>
      </c>
      <c r="G681" t="s">
        <v>8223</v>
      </c>
      <c r="H681" t="s">
        <v>8245</v>
      </c>
      <c r="I681">
        <v>1357934424</v>
      </c>
      <c r="J681">
        <v>1355342424</v>
      </c>
      <c r="K681" t="b">
        <v>0</v>
      </c>
      <c r="L681">
        <v>11</v>
      </c>
      <c r="M681" t="b">
        <v>0</v>
      </c>
      <c r="N681" t="s">
        <v>8280</v>
      </c>
      <c r="O681" s="5">
        <f>ROUND(E681/D681*100,0)</f>
        <v>0</v>
      </c>
      <c r="P681">
        <f>IFERROR(ROUND(E681/L681,2),0)</f>
        <v>50.91</v>
      </c>
      <c r="Q681" s="6" t="s">
        <v>8331</v>
      </c>
      <c r="R681" t="s">
        <v>8332</v>
      </c>
      <c r="S681" s="9">
        <f>(((J681/60)/60)/24)+DATE(1970,1,1)</f>
        <v>41255.833611111113</v>
      </c>
      <c r="T681" s="9">
        <f>(((I681/60)/60)/24)+DATE(1970,1,1)</f>
        <v>41285.833611111113</v>
      </c>
    </row>
    <row r="682" spans="1:20" ht="48" x14ac:dyDescent="0.2">
      <c r="A682">
        <v>2141</v>
      </c>
      <c r="B682" s="4" t="s">
        <v>2142</v>
      </c>
      <c r="C682" s="1" t="s">
        <v>6251</v>
      </c>
      <c r="D682" s="2">
        <v>15000</v>
      </c>
      <c r="E682" s="3">
        <v>0</v>
      </c>
      <c r="F682" t="s">
        <v>8220</v>
      </c>
      <c r="G682" t="s">
        <v>8223</v>
      </c>
      <c r="H682" t="s">
        <v>8245</v>
      </c>
      <c r="I682">
        <v>1415947159</v>
      </c>
      <c r="J682">
        <v>1413351559</v>
      </c>
      <c r="K682" t="b">
        <v>0</v>
      </c>
      <c r="L682">
        <v>0</v>
      </c>
      <c r="M682" t="b">
        <v>0</v>
      </c>
      <c r="N682" t="s">
        <v>8280</v>
      </c>
      <c r="O682" s="5">
        <f>ROUND(E682/D682*100,0)</f>
        <v>0</v>
      </c>
      <c r="P682">
        <f>IFERROR(ROUND(E682/L682,2),0)</f>
        <v>0</v>
      </c>
      <c r="Q682" s="6" t="s">
        <v>8331</v>
      </c>
      <c r="R682" t="s">
        <v>8332</v>
      </c>
      <c r="S682" s="9">
        <f>(((J682/60)/60)/24)+DATE(1970,1,1)</f>
        <v>41927.235636574071</v>
      </c>
      <c r="T682" s="9">
        <f>(((I682/60)/60)/24)+DATE(1970,1,1)</f>
        <v>41957.277303240742</v>
      </c>
    </row>
    <row r="683" spans="1:20" ht="48" x14ac:dyDescent="0.2">
      <c r="A683">
        <v>2142</v>
      </c>
      <c r="B683" s="4" t="s">
        <v>2143</v>
      </c>
      <c r="C683" s="1" t="s">
        <v>6252</v>
      </c>
      <c r="D683" s="2">
        <v>10500</v>
      </c>
      <c r="E683" s="3">
        <v>601</v>
      </c>
      <c r="F683" t="s">
        <v>8220</v>
      </c>
      <c r="G683" t="s">
        <v>8235</v>
      </c>
      <c r="H683" t="s">
        <v>8248</v>
      </c>
      <c r="I683">
        <v>1451494210</v>
      </c>
      <c r="J683">
        <v>1449075010</v>
      </c>
      <c r="K683" t="b">
        <v>0</v>
      </c>
      <c r="L683">
        <v>12</v>
      </c>
      <c r="M683" t="b">
        <v>0</v>
      </c>
      <c r="N683" t="s">
        <v>8280</v>
      </c>
      <c r="O683" s="5">
        <f>ROUND(E683/D683*100,0)</f>
        <v>6</v>
      </c>
      <c r="P683">
        <f>IFERROR(ROUND(E683/L683,2),0)</f>
        <v>50.08</v>
      </c>
      <c r="Q683" s="6" t="s">
        <v>8331</v>
      </c>
      <c r="R683" t="s">
        <v>8332</v>
      </c>
      <c r="S683" s="9">
        <f>(((J683/60)/60)/24)+DATE(1970,1,1)</f>
        <v>42340.701504629629</v>
      </c>
      <c r="T683" s="9">
        <f>(((I683/60)/60)/24)+DATE(1970,1,1)</f>
        <v>42368.701504629629</v>
      </c>
    </row>
    <row r="684" spans="1:20" ht="48" x14ac:dyDescent="0.2">
      <c r="A684">
        <v>2143</v>
      </c>
      <c r="B684" s="4" t="s">
        <v>2144</v>
      </c>
      <c r="C684" s="1" t="s">
        <v>6253</v>
      </c>
      <c r="D684" s="2">
        <v>2000</v>
      </c>
      <c r="E684" s="3">
        <v>225</v>
      </c>
      <c r="F684" t="s">
        <v>8220</v>
      </c>
      <c r="G684" t="s">
        <v>8223</v>
      </c>
      <c r="H684" t="s">
        <v>8245</v>
      </c>
      <c r="I684">
        <v>1279738800</v>
      </c>
      <c r="J684">
        <v>1275599812</v>
      </c>
      <c r="K684" t="b">
        <v>0</v>
      </c>
      <c r="L684">
        <v>5</v>
      </c>
      <c r="M684" t="b">
        <v>0</v>
      </c>
      <c r="N684" t="s">
        <v>8280</v>
      </c>
      <c r="O684" s="5">
        <f>ROUND(E684/D684*100,0)</f>
        <v>11</v>
      </c>
      <c r="P684">
        <f>IFERROR(ROUND(E684/L684,2),0)</f>
        <v>45</v>
      </c>
      <c r="Q684" s="6" t="s">
        <v>8331</v>
      </c>
      <c r="R684" t="s">
        <v>8332</v>
      </c>
      <c r="S684" s="9">
        <f>(((J684/60)/60)/24)+DATE(1970,1,1)</f>
        <v>40332.886712962965</v>
      </c>
      <c r="T684" s="9">
        <f>(((I684/60)/60)/24)+DATE(1970,1,1)</f>
        <v>40380.791666666664</v>
      </c>
    </row>
    <row r="685" spans="1:20" ht="32" x14ac:dyDescent="0.2">
      <c r="A685">
        <v>2144</v>
      </c>
      <c r="B685" s="4" t="s">
        <v>2145</v>
      </c>
      <c r="C685" s="1" t="s">
        <v>6254</v>
      </c>
      <c r="D685" s="2">
        <v>35500</v>
      </c>
      <c r="E685" s="3">
        <v>607</v>
      </c>
      <c r="F685" t="s">
        <v>8220</v>
      </c>
      <c r="G685" t="s">
        <v>8223</v>
      </c>
      <c r="H685" t="s">
        <v>8245</v>
      </c>
      <c r="I685">
        <v>1379164040</v>
      </c>
      <c r="J685">
        <v>1376399240</v>
      </c>
      <c r="K685" t="b">
        <v>0</v>
      </c>
      <c r="L685">
        <v>24</v>
      </c>
      <c r="M685" t="b">
        <v>0</v>
      </c>
      <c r="N685" t="s">
        <v>8280</v>
      </c>
      <c r="O685" s="5">
        <f>ROUND(E685/D685*100,0)</f>
        <v>2</v>
      </c>
      <c r="P685">
        <f>IFERROR(ROUND(E685/L685,2),0)</f>
        <v>25.29</v>
      </c>
      <c r="Q685" s="6" t="s">
        <v>8331</v>
      </c>
      <c r="R685" t="s">
        <v>8332</v>
      </c>
      <c r="S685" s="9">
        <f>(((J685/60)/60)/24)+DATE(1970,1,1)</f>
        <v>41499.546759259261</v>
      </c>
      <c r="T685" s="9">
        <f>(((I685/60)/60)/24)+DATE(1970,1,1)</f>
        <v>41531.546759259261</v>
      </c>
    </row>
    <row r="686" spans="1:20" ht="48" x14ac:dyDescent="0.2">
      <c r="A686">
        <v>2145</v>
      </c>
      <c r="B686" s="4" t="s">
        <v>2146</v>
      </c>
      <c r="C686" s="1" t="s">
        <v>6255</v>
      </c>
      <c r="D686" s="2">
        <v>15000</v>
      </c>
      <c r="E686" s="3">
        <v>4565</v>
      </c>
      <c r="F686" t="s">
        <v>8220</v>
      </c>
      <c r="G686" t="s">
        <v>8223</v>
      </c>
      <c r="H686" t="s">
        <v>8245</v>
      </c>
      <c r="I686">
        <v>1385534514</v>
      </c>
      <c r="J686">
        <v>1382938914</v>
      </c>
      <c r="K686" t="b">
        <v>0</v>
      </c>
      <c r="L686">
        <v>89</v>
      </c>
      <c r="M686" t="b">
        <v>0</v>
      </c>
      <c r="N686" t="s">
        <v>8280</v>
      </c>
      <c r="O686" s="5">
        <f>ROUND(E686/D686*100,0)</f>
        <v>30</v>
      </c>
      <c r="P686">
        <f>IFERROR(ROUND(E686/L686,2),0)</f>
        <v>51.29</v>
      </c>
      <c r="Q686" s="6" t="s">
        <v>8331</v>
      </c>
      <c r="R686" t="s">
        <v>8332</v>
      </c>
      <c r="S686" s="9">
        <f>(((J686/60)/60)/24)+DATE(1970,1,1)</f>
        <v>41575.237430555557</v>
      </c>
      <c r="T686" s="9">
        <f>(((I686/60)/60)/24)+DATE(1970,1,1)</f>
        <v>41605.279097222221</v>
      </c>
    </row>
    <row r="687" spans="1:20" ht="48" x14ac:dyDescent="0.2">
      <c r="A687">
        <v>2146</v>
      </c>
      <c r="B687" s="4" t="s">
        <v>2147</v>
      </c>
      <c r="C687" s="1" t="s">
        <v>6256</v>
      </c>
      <c r="D687" s="2">
        <v>5000</v>
      </c>
      <c r="E687" s="3">
        <v>1</v>
      </c>
      <c r="F687" t="s">
        <v>8220</v>
      </c>
      <c r="G687" t="s">
        <v>8223</v>
      </c>
      <c r="H687" t="s">
        <v>8245</v>
      </c>
      <c r="I687">
        <v>1455207510</v>
      </c>
      <c r="J687">
        <v>1453997910</v>
      </c>
      <c r="K687" t="b">
        <v>0</v>
      </c>
      <c r="L687">
        <v>1</v>
      </c>
      <c r="M687" t="b">
        <v>0</v>
      </c>
      <c r="N687" t="s">
        <v>8280</v>
      </c>
      <c r="O687" s="5">
        <f>ROUND(E687/D687*100,0)</f>
        <v>0</v>
      </c>
      <c r="P687">
        <f>IFERROR(ROUND(E687/L687,2),0)</f>
        <v>1</v>
      </c>
      <c r="Q687" s="6" t="s">
        <v>8331</v>
      </c>
      <c r="R687" t="s">
        <v>8332</v>
      </c>
      <c r="S687" s="9">
        <f>(((J687/60)/60)/24)+DATE(1970,1,1)</f>
        <v>42397.679513888885</v>
      </c>
      <c r="T687" s="9">
        <f>(((I687/60)/60)/24)+DATE(1970,1,1)</f>
        <v>42411.679513888885</v>
      </c>
    </row>
    <row r="688" spans="1:20" ht="16" x14ac:dyDescent="0.2">
      <c r="A688">
        <v>2147</v>
      </c>
      <c r="B688" s="4" t="s">
        <v>2148</v>
      </c>
      <c r="C688" s="1" t="s">
        <v>6257</v>
      </c>
      <c r="D688" s="2">
        <v>390000</v>
      </c>
      <c r="E688" s="3">
        <v>2716</v>
      </c>
      <c r="F688" t="s">
        <v>8220</v>
      </c>
      <c r="G688" t="s">
        <v>8223</v>
      </c>
      <c r="H688" t="s">
        <v>8245</v>
      </c>
      <c r="I688">
        <v>1416125148</v>
      </c>
      <c r="J688">
        <v>1413356748</v>
      </c>
      <c r="K688" t="b">
        <v>0</v>
      </c>
      <c r="L688">
        <v>55</v>
      </c>
      <c r="M688" t="b">
        <v>0</v>
      </c>
      <c r="N688" t="s">
        <v>8280</v>
      </c>
      <c r="O688" s="5">
        <f>ROUND(E688/D688*100,0)</f>
        <v>1</v>
      </c>
      <c r="P688">
        <f>IFERROR(ROUND(E688/L688,2),0)</f>
        <v>49.38</v>
      </c>
      <c r="Q688" s="6" t="s">
        <v>8331</v>
      </c>
      <c r="R688" t="s">
        <v>8332</v>
      </c>
      <c r="S688" s="9">
        <f>(((J688/60)/60)/24)+DATE(1970,1,1)</f>
        <v>41927.295694444445</v>
      </c>
      <c r="T688" s="9">
        <f>(((I688/60)/60)/24)+DATE(1970,1,1)</f>
        <v>41959.337361111116</v>
      </c>
    </row>
    <row r="689" spans="1:20" ht="48" x14ac:dyDescent="0.2">
      <c r="A689">
        <v>2148</v>
      </c>
      <c r="B689" s="4" t="s">
        <v>2149</v>
      </c>
      <c r="C689" s="1" t="s">
        <v>6258</v>
      </c>
      <c r="D689" s="2">
        <v>100</v>
      </c>
      <c r="E689" s="3">
        <v>2</v>
      </c>
      <c r="F689" t="s">
        <v>8220</v>
      </c>
      <c r="G689" t="s">
        <v>8224</v>
      </c>
      <c r="H689" t="s">
        <v>8246</v>
      </c>
      <c r="I689">
        <v>1427992582</v>
      </c>
      <c r="J689">
        <v>1425404182</v>
      </c>
      <c r="K689" t="b">
        <v>0</v>
      </c>
      <c r="L689">
        <v>2</v>
      </c>
      <c r="M689" t="b">
        <v>0</v>
      </c>
      <c r="N689" t="s">
        <v>8280</v>
      </c>
      <c r="O689" s="5">
        <f>ROUND(E689/D689*100,0)</f>
        <v>2</v>
      </c>
      <c r="P689">
        <f>IFERROR(ROUND(E689/L689,2),0)</f>
        <v>1</v>
      </c>
      <c r="Q689" s="6" t="s">
        <v>8331</v>
      </c>
      <c r="R689" t="s">
        <v>8332</v>
      </c>
      <c r="S689" s="9">
        <f>(((J689/60)/60)/24)+DATE(1970,1,1)</f>
        <v>42066.733587962968</v>
      </c>
      <c r="T689" s="9">
        <f>(((I689/60)/60)/24)+DATE(1970,1,1)</f>
        <v>42096.691921296297</v>
      </c>
    </row>
    <row r="690" spans="1:20" ht="48" x14ac:dyDescent="0.2">
      <c r="A690">
        <v>2149</v>
      </c>
      <c r="B690" s="4" t="s">
        <v>2150</v>
      </c>
      <c r="C690" s="1" t="s">
        <v>6259</v>
      </c>
      <c r="D690" s="2">
        <v>2000</v>
      </c>
      <c r="E690" s="3">
        <v>0</v>
      </c>
      <c r="F690" t="s">
        <v>8220</v>
      </c>
      <c r="G690" t="s">
        <v>8223</v>
      </c>
      <c r="H690" t="s">
        <v>8245</v>
      </c>
      <c r="I690">
        <v>1280534400</v>
      </c>
      <c r="J690">
        <v>1277512556</v>
      </c>
      <c r="K690" t="b">
        <v>0</v>
      </c>
      <c r="L690">
        <v>0</v>
      </c>
      <c r="M690" t="b">
        <v>0</v>
      </c>
      <c r="N690" t="s">
        <v>8280</v>
      </c>
      <c r="O690" s="5">
        <f>ROUND(E690/D690*100,0)</f>
        <v>0</v>
      </c>
      <c r="P690">
        <f>IFERROR(ROUND(E690/L690,2),0)</f>
        <v>0</v>
      </c>
      <c r="Q690" s="6" t="s">
        <v>8331</v>
      </c>
      <c r="R690" t="s">
        <v>8332</v>
      </c>
      <c r="S690" s="9">
        <f>(((J690/60)/60)/24)+DATE(1970,1,1)</f>
        <v>40355.024953703702</v>
      </c>
      <c r="T690" s="9">
        <f>(((I690/60)/60)/24)+DATE(1970,1,1)</f>
        <v>40390</v>
      </c>
    </row>
    <row r="691" spans="1:20" ht="16" x14ac:dyDescent="0.2">
      <c r="A691">
        <v>2150</v>
      </c>
      <c r="B691" s="4" t="s">
        <v>2151</v>
      </c>
      <c r="C691" s="1" t="s">
        <v>6260</v>
      </c>
      <c r="D691" s="2">
        <v>50000</v>
      </c>
      <c r="E691" s="3">
        <v>405</v>
      </c>
      <c r="F691" t="s">
        <v>8220</v>
      </c>
      <c r="G691" t="s">
        <v>8233</v>
      </c>
      <c r="H691" t="s">
        <v>8253</v>
      </c>
      <c r="I691">
        <v>1468392599</v>
      </c>
      <c r="J691">
        <v>1465800599</v>
      </c>
      <c r="K691" t="b">
        <v>0</v>
      </c>
      <c r="L691">
        <v>4</v>
      </c>
      <c r="M691" t="b">
        <v>0</v>
      </c>
      <c r="N691" t="s">
        <v>8280</v>
      </c>
      <c r="O691" s="5">
        <f>ROUND(E691/D691*100,0)</f>
        <v>1</v>
      </c>
      <c r="P691">
        <f>IFERROR(ROUND(E691/L691,2),0)</f>
        <v>101.25</v>
      </c>
      <c r="Q691" s="6" t="s">
        <v>8331</v>
      </c>
      <c r="R691" t="s">
        <v>8332</v>
      </c>
      <c r="S691" s="9">
        <f>(((J691/60)/60)/24)+DATE(1970,1,1)</f>
        <v>42534.284710648149</v>
      </c>
      <c r="T691" s="9">
        <f>(((I691/60)/60)/24)+DATE(1970,1,1)</f>
        <v>42564.284710648149</v>
      </c>
    </row>
    <row r="692" spans="1:20" ht="48" x14ac:dyDescent="0.2">
      <c r="A692">
        <v>2151</v>
      </c>
      <c r="B692" s="4" t="s">
        <v>2152</v>
      </c>
      <c r="C692" s="1" t="s">
        <v>6261</v>
      </c>
      <c r="D692" s="2">
        <v>45000</v>
      </c>
      <c r="E692" s="3">
        <v>118</v>
      </c>
      <c r="F692" t="s">
        <v>8220</v>
      </c>
      <c r="G692" t="s">
        <v>8223</v>
      </c>
      <c r="H692" t="s">
        <v>8245</v>
      </c>
      <c r="I692">
        <v>1467231614</v>
      </c>
      <c r="J692">
        <v>1464639614</v>
      </c>
      <c r="K692" t="b">
        <v>0</v>
      </c>
      <c r="L692">
        <v>6</v>
      </c>
      <c r="M692" t="b">
        <v>0</v>
      </c>
      <c r="N692" t="s">
        <v>8280</v>
      </c>
      <c r="O692" s="5">
        <f>ROUND(E692/D692*100,0)</f>
        <v>0</v>
      </c>
      <c r="P692">
        <f>IFERROR(ROUND(E692/L692,2),0)</f>
        <v>19.670000000000002</v>
      </c>
      <c r="Q692" s="6" t="s">
        <v>8331</v>
      </c>
      <c r="R692" t="s">
        <v>8332</v>
      </c>
      <c r="S692" s="9">
        <f>(((J692/60)/60)/24)+DATE(1970,1,1)</f>
        <v>42520.847384259265</v>
      </c>
      <c r="T692" s="9">
        <f>(((I692/60)/60)/24)+DATE(1970,1,1)</f>
        <v>42550.847384259265</v>
      </c>
    </row>
    <row r="693" spans="1:20" ht="48" x14ac:dyDescent="0.2">
      <c r="A693">
        <v>2152</v>
      </c>
      <c r="B693" s="4" t="s">
        <v>2153</v>
      </c>
      <c r="C693" s="1" t="s">
        <v>6262</v>
      </c>
      <c r="D693" s="2">
        <v>30000</v>
      </c>
      <c r="E693" s="3">
        <v>50</v>
      </c>
      <c r="F693" t="s">
        <v>8220</v>
      </c>
      <c r="G693" t="s">
        <v>8223</v>
      </c>
      <c r="H693" t="s">
        <v>8245</v>
      </c>
      <c r="I693">
        <v>1394909909</v>
      </c>
      <c r="J693">
        <v>1392321509</v>
      </c>
      <c r="K693" t="b">
        <v>0</v>
      </c>
      <c r="L693">
        <v>4</v>
      </c>
      <c r="M693" t="b">
        <v>0</v>
      </c>
      <c r="N693" t="s">
        <v>8280</v>
      </c>
      <c r="O693" s="5">
        <f>ROUND(E693/D693*100,0)</f>
        <v>0</v>
      </c>
      <c r="P693">
        <f>IFERROR(ROUND(E693/L693,2),0)</f>
        <v>12.5</v>
      </c>
      <c r="Q693" s="6" t="s">
        <v>8331</v>
      </c>
      <c r="R693" t="s">
        <v>8332</v>
      </c>
      <c r="S693" s="9">
        <f>(((J693/60)/60)/24)+DATE(1970,1,1)</f>
        <v>41683.832280092596</v>
      </c>
      <c r="T693" s="9">
        <f>(((I693/60)/60)/24)+DATE(1970,1,1)</f>
        <v>41713.790613425925</v>
      </c>
    </row>
    <row r="694" spans="1:20" ht="48" x14ac:dyDescent="0.2">
      <c r="A694">
        <v>2153</v>
      </c>
      <c r="B694" s="4" t="s">
        <v>2154</v>
      </c>
      <c r="C694" s="1" t="s">
        <v>6263</v>
      </c>
      <c r="D694" s="2">
        <v>372625</v>
      </c>
      <c r="E694" s="3">
        <v>34</v>
      </c>
      <c r="F694" t="s">
        <v>8220</v>
      </c>
      <c r="G694" t="s">
        <v>8223</v>
      </c>
      <c r="H694" t="s">
        <v>8245</v>
      </c>
      <c r="I694">
        <v>1420876740</v>
      </c>
      <c r="J694">
        <v>1417470718</v>
      </c>
      <c r="K694" t="b">
        <v>0</v>
      </c>
      <c r="L694">
        <v>4</v>
      </c>
      <c r="M694" t="b">
        <v>0</v>
      </c>
      <c r="N694" t="s">
        <v>8280</v>
      </c>
      <c r="O694" s="5">
        <f>ROUND(E694/D694*100,0)</f>
        <v>0</v>
      </c>
      <c r="P694">
        <f>IFERROR(ROUND(E694/L694,2),0)</f>
        <v>8.5</v>
      </c>
      <c r="Q694" s="6" t="s">
        <v>8331</v>
      </c>
      <c r="R694" t="s">
        <v>8332</v>
      </c>
      <c r="S694" s="9">
        <f>(((J694/60)/60)/24)+DATE(1970,1,1)</f>
        <v>41974.911087962959</v>
      </c>
      <c r="T694" s="9">
        <f>(((I694/60)/60)/24)+DATE(1970,1,1)</f>
        <v>42014.332638888889</v>
      </c>
    </row>
    <row r="695" spans="1:20" ht="32" x14ac:dyDescent="0.2">
      <c r="A695">
        <v>2154</v>
      </c>
      <c r="B695" s="4" t="s">
        <v>2155</v>
      </c>
      <c r="C695" s="1" t="s">
        <v>6264</v>
      </c>
      <c r="D695" s="2">
        <v>250</v>
      </c>
      <c r="E695" s="3">
        <v>2</v>
      </c>
      <c r="F695" t="s">
        <v>8220</v>
      </c>
      <c r="G695" t="s">
        <v>8223</v>
      </c>
      <c r="H695" t="s">
        <v>8245</v>
      </c>
      <c r="I695">
        <v>1390921827</v>
      </c>
      <c r="J695">
        <v>1389193827</v>
      </c>
      <c r="K695" t="b">
        <v>0</v>
      </c>
      <c r="L695">
        <v>2</v>
      </c>
      <c r="M695" t="b">
        <v>0</v>
      </c>
      <c r="N695" t="s">
        <v>8280</v>
      </c>
      <c r="O695" s="5">
        <f>ROUND(E695/D695*100,0)</f>
        <v>1</v>
      </c>
      <c r="P695">
        <f>IFERROR(ROUND(E695/L695,2),0)</f>
        <v>1</v>
      </c>
      <c r="Q695" s="6" t="s">
        <v>8331</v>
      </c>
      <c r="R695" t="s">
        <v>8332</v>
      </c>
      <c r="S695" s="9">
        <f>(((J695/60)/60)/24)+DATE(1970,1,1)</f>
        <v>41647.632256944446</v>
      </c>
      <c r="T695" s="9">
        <f>(((I695/60)/60)/24)+DATE(1970,1,1)</f>
        <v>41667.632256944446</v>
      </c>
    </row>
    <row r="696" spans="1:20" ht="48" x14ac:dyDescent="0.2">
      <c r="A696">
        <v>2155</v>
      </c>
      <c r="B696" s="4" t="s">
        <v>2156</v>
      </c>
      <c r="C696" s="1" t="s">
        <v>6265</v>
      </c>
      <c r="D696" s="2">
        <v>5000</v>
      </c>
      <c r="E696" s="3">
        <v>115</v>
      </c>
      <c r="F696" t="s">
        <v>8220</v>
      </c>
      <c r="G696" t="s">
        <v>8224</v>
      </c>
      <c r="H696" t="s">
        <v>8246</v>
      </c>
      <c r="I696">
        <v>1459443385</v>
      </c>
      <c r="J696">
        <v>1456854985</v>
      </c>
      <c r="K696" t="b">
        <v>0</v>
      </c>
      <c r="L696">
        <v>5</v>
      </c>
      <c r="M696" t="b">
        <v>0</v>
      </c>
      <c r="N696" t="s">
        <v>8280</v>
      </c>
      <c r="O696" s="5">
        <f>ROUND(E696/D696*100,0)</f>
        <v>2</v>
      </c>
      <c r="P696">
        <f>IFERROR(ROUND(E696/L696,2),0)</f>
        <v>23</v>
      </c>
      <c r="Q696" s="6" t="s">
        <v>8331</v>
      </c>
      <c r="R696" t="s">
        <v>8332</v>
      </c>
      <c r="S696" s="9">
        <f>(((J696/60)/60)/24)+DATE(1970,1,1)</f>
        <v>42430.747511574074</v>
      </c>
      <c r="T696" s="9">
        <f>(((I696/60)/60)/24)+DATE(1970,1,1)</f>
        <v>42460.70584490741</v>
      </c>
    </row>
    <row r="697" spans="1:20" ht="32" x14ac:dyDescent="0.2">
      <c r="A697">
        <v>2156</v>
      </c>
      <c r="B697" s="4" t="s">
        <v>2157</v>
      </c>
      <c r="C697" s="1" t="s">
        <v>6266</v>
      </c>
      <c r="D697" s="2">
        <v>56000</v>
      </c>
      <c r="E697" s="3">
        <v>1493</v>
      </c>
      <c r="F697" t="s">
        <v>8220</v>
      </c>
      <c r="G697" t="s">
        <v>8223</v>
      </c>
      <c r="H697" t="s">
        <v>8245</v>
      </c>
      <c r="I697">
        <v>1379363406</v>
      </c>
      <c r="J697">
        <v>1375475406</v>
      </c>
      <c r="K697" t="b">
        <v>0</v>
      </c>
      <c r="L697">
        <v>83</v>
      </c>
      <c r="M697" t="b">
        <v>0</v>
      </c>
      <c r="N697" t="s">
        <v>8280</v>
      </c>
      <c r="O697" s="5">
        <f>ROUND(E697/D697*100,0)</f>
        <v>3</v>
      </c>
      <c r="P697">
        <f>IFERROR(ROUND(E697/L697,2),0)</f>
        <v>17.989999999999998</v>
      </c>
      <c r="Q697" s="6" t="s">
        <v>8331</v>
      </c>
      <c r="R697" t="s">
        <v>8332</v>
      </c>
      <c r="S697" s="9">
        <f>(((J697/60)/60)/24)+DATE(1970,1,1)</f>
        <v>41488.85423611111</v>
      </c>
      <c r="T697" s="9">
        <f>(((I697/60)/60)/24)+DATE(1970,1,1)</f>
        <v>41533.85423611111</v>
      </c>
    </row>
    <row r="698" spans="1:20" ht="32" x14ac:dyDescent="0.2">
      <c r="A698">
        <v>2157</v>
      </c>
      <c r="B698" s="4" t="s">
        <v>2158</v>
      </c>
      <c r="C698" s="1" t="s">
        <v>6267</v>
      </c>
      <c r="D698" s="2">
        <v>75000</v>
      </c>
      <c r="E698" s="3">
        <v>21144</v>
      </c>
      <c r="F698" t="s">
        <v>8220</v>
      </c>
      <c r="G698" t="s">
        <v>8223</v>
      </c>
      <c r="H698" t="s">
        <v>8245</v>
      </c>
      <c r="I698">
        <v>1482479940</v>
      </c>
      <c r="J698">
        <v>1479684783</v>
      </c>
      <c r="K698" t="b">
        <v>0</v>
      </c>
      <c r="L698">
        <v>57</v>
      </c>
      <c r="M698" t="b">
        <v>0</v>
      </c>
      <c r="N698" t="s">
        <v>8280</v>
      </c>
      <c r="O698" s="5">
        <f>ROUND(E698/D698*100,0)</f>
        <v>28</v>
      </c>
      <c r="P698">
        <f>IFERROR(ROUND(E698/L698,2),0)</f>
        <v>370.95</v>
      </c>
      <c r="Q698" s="6" t="s">
        <v>8331</v>
      </c>
      <c r="R698" t="s">
        <v>8332</v>
      </c>
      <c r="S698" s="9">
        <f>(((J698/60)/60)/24)+DATE(1970,1,1)</f>
        <v>42694.98128472222</v>
      </c>
      <c r="T698" s="9">
        <f>(((I698/60)/60)/24)+DATE(1970,1,1)</f>
        <v>42727.332638888889</v>
      </c>
    </row>
    <row r="699" spans="1:20" ht="48" x14ac:dyDescent="0.2">
      <c r="A699">
        <v>2158</v>
      </c>
      <c r="B699" s="4" t="s">
        <v>2159</v>
      </c>
      <c r="C699" s="1" t="s">
        <v>6268</v>
      </c>
      <c r="D699" s="2">
        <v>300000</v>
      </c>
      <c r="E699" s="3">
        <v>19770.11</v>
      </c>
      <c r="F699" t="s">
        <v>8220</v>
      </c>
      <c r="G699" t="s">
        <v>8223</v>
      </c>
      <c r="H699" t="s">
        <v>8245</v>
      </c>
      <c r="I699">
        <v>1360009774</v>
      </c>
      <c r="J699">
        <v>1356121774</v>
      </c>
      <c r="K699" t="b">
        <v>0</v>
      </c>
      <c r="L699">
        <v>311</v>
      </c>
      <c r="M699" t="b">
        <v>0</v>
      </c>
      <c r="N699" t="s">
        <v>8280</v>
      </c>
      <c r="O699" s="5">
        <f>ROUND(E699/D699*100,0)</f>
        <v>7</v>
      </c>
      <c r="P699">
        <f>IFERROR(ROUND(E699/L699,2),0)</f>
        <v>63.57</v>
      </c>
      <c r="Q699" s="6" t="s">
        <v>8331</v>
      </c>
      <c r="R699" t="s">
        <v>8332</v>
      </c>
      <c r="S699" s="9">
        <f>(((J699/60)/60)/24)+DATE(1970,1,1)</f>
        <v>41264.853865740741</v>
      </c>
      <c r="T699" s="9">
        <f>(((I699/60)/60)/24)+DATE(1970,1,1)</f>
        <v>41309.853865740741</v>
      </c>
    </row>
    <row r="700" spans="1:20" ht="64" x14ac:dyDescent="0.2">
      <c r="A700">
        <v>2159</v>
      </c>
      <c r="B700" s="4" t="s">
        <v>2160</v>
      </c>
      <c r="C700" s="1" t="s">
        <v>6269</v>
      </c>
      <c r="D700" s="2">
        <v>3600</v>
      </c>
      <c r="E700" s="3">
        <v>26</v>
      </c>
      <c r="F700" t="s">
        <v>8220</v>
      </c>
      <c r="G700" t="s">
        <v>8223</v>
      </c>
      <c r="H700" t="s">
        <v>8245</v>
      </c>
      <c r="I700">
        <v>1310837574</v>
      </c>
      <c r="J700">
        <v>1308245574</v>
      </c>
      <c r="K700" t="b">
        <v>0</v>
      </c>
      <c r="L700">
        <v>2</v>
      </c>
      <c r="M700" t="b">
        <v>0</v>
      </c>
      <c r="N700" t="s">
        <v>8280</v>
      </c>
      <c r="O700" s="5">
        <f>ROUND(E700/D700*100,0)</f>
        <v>1</v>
      </c>
      <c r="P700">
        <f>IFERROR(ROUND(E700/L700,2),0)</f>
        <v>13</v>
      </c>
      <c r="Q700" s="6" t="s">
        <v>8331</v>
      </c>
      <c r="R700" t="s">
        <v>8332</v>
      </c>
      <c r="S700" s="9">
        <f>(((J700/60)/60)/24)+DATE(1970,1,1)</f>
        <v>40710.731180555551</v>
      </c>
      <c r="T700" s="9">
        <f>(((I700/60)/60)/24)+DATE(1970,1,1)</f>
        <v>40740.731180555551</v>
      </c>
    </row>
    <row r="701" spans="1:20" ht="48" x14ac:dyDescent="0.2">
      <c r="A701">
        <v>2160</v>
      </c>
      <c r="B701" s="4" t="s">
        <v>2161</v>
      </c>
      <c r="C701" s="1" t="s">
        <v>6270</v>
      </c>
      <c r="D701" s="2">
        <v>10000</v>
      </c>
      <c r="E701" s="3">
        <v>85</v>
      </c>
      <c r="F701" t="s">
        <v>8220</v>
      </c>
      <c r="G701" t="s">
        <v>8223</v>
      </c>
      <c r="H701" t="s">
        <v>8245</v>
      </c>
      <c r="I701">
        <v>1337447105</v>
      </c>
      <c r="J701">
        <v>1334855105</v>
      </c>
      <c r="K701" t="b">
        <v>0</v>
      </c>
      <c r="L701">
        <v>16</v>
      </c>
      <c r="M701" t="b">
        <v>0</v>
      </c>
      <c r="N701" t="s">
        <v>8280</v>
      </c>
      <c r="O701" s="5">
        <f>ROUND(E701/D701*100,0)</f>
        <v>1</v>
      </c>
      <c r="P701">
        <f>IFERROR(ROUND(E701/L701,2),0)</f>
        <v>5.31</v>
      </c>
      <c r="Q701" s="6" t="s">
        <v>8331</v>
      </c>
      <c r="R701" t="s">
        <v>8332</v>
      </c>
      <c r="S701" s="9">
        <f>(((J701/60)/60)/24)+DATE(1970,1,1)</f>
        <v>41018.711863425924</v>
      </c>
      <c r="T701" s="9">
        <f>(((I701/60)/60)/24)+DATE(1970,1,1)</f>
        <v>41048.711863425924</v>
      </c>
    </row>
    <row r="702" spans="1:20" ht="48" x14ac:dyDescent="0.2">
      <c r="A702">
        <v>1404</v>
      </c>
      <c r="B702" s="4" t="s">
        <v>1405</v>
      </c>
      <c r="C702" s="1" t="s">
        <v>5514</v>
      </c>
      <c r="D702" s="2">
        <v>14500</v>
      </c>
      <c r="E702" s="3">
        <v>241</v>
      </c>
      <c r="F702" t="s">
        <v>8220</v>
      </c>
      <c r="G702" t="s">
        <v>8224</v>
      </c>
      <c r="H702" t="s">
        <v>8246</v>
      </c>
      <c r="I702">
        <v>1424607285</v>
      </c>
      <c r="J702">
        <v>1422447285</v>
      </c>
      <c r="K702" t="b">
        <v>1</v>
      </c>
      <c r="L702">
        <v>5</v>
      </c>
      <c r="M702" t="b">
        <v>0</v>
      </c>
      <c r="N702" t="s">
        <v>8285</v>
      </c>
      <c r="O702" s="5">
        <f>ROUND(E702/D702*100,0)</f>
        <v>2</v>
      </c>
      <c r="P702">
        <f>IFERROR(ROUND(E702/L702,2),0)</f>
        <v>48.2</v>
      </c>
      <c r="Q702" s="6" t="s">
        <v>8320</v>
      </c>
      <c r="R702" t="s">
        <v>8339</v>
      </c>
      <c r="S702" s="9">
        <f>(((J702/60)/60)/24)+DATE(1970,1,1)</f>
        <v>42032.510243055556</v>
      </c>
      <c r="T702" s="9">
        <f>(((I702/60)/60)/24)+DATE(1970,1,1)</f>
        <v>42057.510243055556</v>
      </c>
    </row>
    <row r="703" spans="1:20" ht="32" x14ac:dyDescent="0.2">
      <c r="A703">
        <v>1405</v>
      </c>
      <c r="B703" s="4" t="s">
        <v>1406</v>
      </c>
      <c r="C703" s="1" t="s">
        <v>5515</v>
      </c>
      <c r="D703" s="2">
        <v>25000</v>
      </c>
      <c r="E703" s="3">
        <v>105</v>
      </c>
      <c r="F703" t="s">
        <v>8220</v>
      </c>
      <c r="G703" t="s">
        <v>8223</v>
      </c>
      <c r="H703" t="s">
        <v>8245</v>
      </c>
      <c r="I703">
        <v>1417195201</v>
      </c>
      <c r="J703">
        <v>1414599601</v>
      </c>
      <c r="K703" t="b">
        <v>1</v>
      </c>
      <c r="L703">
        <v>17</v>
      </c>
      <c r="M703" t="b">
        <v>0</v>
      </c>
      <c r="N703" t="s">
        <v>8285</v>
      </c>
      <c r="O703" s="5">
        <f>ROUND(E703/D703*100,0)</f>
        <v>0</v>
      </c>
      <c r="P703">
        <f>IFERROR(ROUND(E703/L703,2),0)</f>
        <v>6.18</v>
      </c>
      <c r="Q703" s="6" t="s">
        <v>8320</v>
      </c>
      <c r="R703" t="s">
        <v>8339</v>
      </c>
      <c r="S703" s="9">
        <f>(((J703/60)/60)/24)+DATE(1970,1,1)</f>
        <v>41941.680567129632</v>
      </c>
      <c r="T703" s="9">
        <f>(((I703/60)/60)/24)+DATE(1970,1,1)</f>
        <v>41971.722233796296</v>
      </c>
    </row>
    <row r="704" spans="1:20" ht="16" x14ac:dyDescent="0.2">
      <c r="A704">
        <v>1406</v>
      </c>
      <c r="B704" s="4" t="s">
        <v>1407</v>
      </c>
      <c r="C704" s="1" t="s">
        <v>5516</v>
      </c>
      <c r="D704" s="2">
        <v>12000</v>
      </c>
      <c r="E704" s="3">
        <v>15</v>
      </c>
      <c r="F704" t="s">
        <v>8220</v>
      </c>
      <c r="G704" t="s">
        <v>8236</v>
      </c>
      <c r="H704" t="s">
        <v>8248</v>
      </c>
      <c r="I704">
        <v>1449914400</v>
      </c>
      <c r="J704">
        <v>1445336607</v>
      </c>
      <c r="K704" t="b">
        <v>0</v>
      </c>
      <c r="L704">
        <v>3</v>
      </c>
      <c r="M704" t="b">
        <v>0</v>
      </c>
      <c r="N704" t="s">
        <v>8285</v>
      </c>
      <c r="O704" s="5">
        <f>ROUND(E704/D704*100,0)</f>
        <v>0</v>
      </c>
      <c r="P704">
        <f>IFERROR(ROUND(E704/L704,2),0)</f>
        <v>5</v>
      </c>
      <c r="Q704" s="6" t="s">
        <v>8320</v>
      </c>
      <c r="R704" t="s">
        <v>8339</v>
      </c>
      <c r="S704" s="9">
        <f>(((J704/60)/60)/24)+DATE(1970,1,1)</f>
        <v>42297.432951388888</v>
      </c>
      <c r="T704" s="9">
        <f>(((I704/60)/60)/24)+DATE(1970,1,1)</f>
        <v>42350.416666666672</v>
      </c>
    </row>
    <row r="705" spans="1:20" ht="48" x14ac:dyDescent="0.2">
      <c r="A705">
        <v>1407</v>
      </c>
      <c r="B705" s="4" t="s">
        <v>1408</v>
      </c>
      <c r="C705" s="1" t="s">
        <v>5517</v>
      </c>
      <c r="D705" s="2">
        <v>3000</v>
      </c>
      <c r="E705" s="3">
        <v>15</v>
      </c>
      <c r="F705" t="s">
        <v>8220</v>
      </c>
      <c r="G705" t="s">
        <v>8223</v>
      </c>
      <c r="H705" t="s">
        <v>8245</v>
      </c>
      <c r="I705">
        <v>1407847978</v>
      </c>
      <c r="J705">
        <v>1405687978</v>
      </c>
      <c r="K705" t="b">
        <v>0</v>
      </c>
      <c r="L705">
        <v>2</v>
      </c>
      <c r="M705" t="b">
        <v>0</v>
      </c>
      <c r="N705" t="s">
        <v>8285</v>
      </c>
      <c r="O705" s="5">
        <f>ROUND(E705/D705*100,0)</f>
        <v>1</v>
      </c>
      <c r="P705">
        <f>IFERROR(ROUND(E705/L705,2),0)</f>
        <v>7.5</v>
      </c>
      <c r="Q705" s="6" t="s">
        <v>8320</v>
      </c>
      <c r="R705" t="s">
        <v>8339</v>
      </c>
      <c r="S705" s="9">
        <f>(((J705/60)/60)/24)+DATE(1970,1,1)</f>
        <v>41838.536782407406</v>
      </c>
      <c r="T705" s="9">
        <f>(((I705/60)/60)/24)+DATE(1970,1,1)</f>
        <v>41863.536782407406</v>
      </c>
    </row>
    <row r="706" spans="1:20" ht="48" x14ac:dyDescent="0.2">
      <c r="A706">
        <v>1408</v>
      </c>
      <c r="B706" s="4" t="s">
        <v>1409</v>
      </c>
      <c r="C706" s="1" t="s">
        <v>5518</v>
      </c>
      <c r="D706" s="2">
        <v>1000</v>
      </c>
      <c r="E706" s="3">
        <v>72</v>
      </c>
      <c r="F706" t="s">
        <v>8220</v>
      </c>
      <c r="G706" t="s">
        <v>8224</v>
      </c>
      <c r="H706" t="s">
        <v>8246</v>
      </c>
      <c r="I706">
        <v>1447451756</v>
      </c>
      <c r="J706">
        <v>1444856156</v>
      </c>
      <c r="K706" t="b">
        <v>0</v>
      </c>
      <c r="L706">
        <v>6</v>
      </c>
      <c r="M706" t="b">
        <v>0</v>
      </c>
      <c r="N706" t="s">
        <v>8285</v>
      </c>
      <c r="O706" s="5">
        <f>ROUND(E706/D706*100,0)</f>
        <v>7</v>
      </c>
      <c r="P706">
        <f>IFERROR(ROUND(E706/L706,2),0)</f>
        <v>12</v>
      </c>
      <c r="Q706" s="6" t="s">
        <v>8320</v>
      </c>
      <c r="R706" t="s">
        <v>8339</v>
      </c>
      <c r="S706" s="9">
        <f>(((J706/60)/60)/24)+DATE(1970,1,1)</f>
        <v>42291.872175925921</v>
      </c>
      <c r="T706" s="9">
        <f>(((I706/60)/60)/24)+DATE(1970,1,1)</f>
        <v>42321.913842592592</v>
      </c>
    </row>
    <row r="707" spans="1:20" ht="48" x14ac:dyDescent="0.2">
      <c r="A707">
        <v>1409</v>
      </c>
      <c r="B707" s="4" t="s">
        <v>1410</v>
      </c>
      <c r="C707" s="1" t="s">
        <v>5519</v>
      </c>
      <c r="D707" s="2">
        <v>4000</v>
      </c>
      <c r="E707" s="3">
        <v>0</v>
      </c>
      <c r="F707" t="s">
        <v>8220</v>
      </c>
      <c r="G707" t="s">
        <v>8223</v>
      </c>
      <c r="H707" t="s">
        <v>8245</v>
      </c>
      <c r="I707">
        <v>1420085535</v>
      </c>
      <c r="J707">
        <v>1414897935</v>
      </c>
      <c r="K707" t="b">
        <v>0</v>
      </c>
      <c r="L707">
        <v>0</v>
      </c>
      <c r="M707" t="b">
        <v>0</v>
      </c>
      <c r="N707" t="s">
        <v>8285</v>
      </c>
      <c r="O707" s="5">
        <f>ROUND(E707/D707*100,0)</f>
        <v>0</v>
      </c>
      <c r="P707">
        <f>IFERROR(ROUND(E707/L707,2),0)</f>
        <v>0</v>
      </c>
      <c r="Q707" s="6" t="s">
        <v>8320</v>
      </c>
      <c r="R707" t="s">
        <v>8339</v>
      </c>
      <c r="S707" s="9">
        <f>(((J707/60)/60)/24)+DATE(1970,1,1)</f>
        <v>41945.133506944447</v>
      </c>
      <c r="T707" s="9">
        <f>(((I707/60)/60)/24)+DATE(1970,1,1)</f>
        <v>42005.175173611111</v>
      </c>
    </row>
    <row r="708" spans="1:20" ht="48" x14ac:dyDescent="0.2">
      <c r="A708">
        <v>1410</v>
      </c>
      <c r="B708" s="4" t="s">
        <v>1411</v>
      </c>
      <c r="C708" s="1" t="s">
        <v>5520</v>
      </c>
      <c r="D708" s="2">
        <v>6000</v>
      </c>
      <c r="E708" s="3">
        <v>1</v>
      </c>
      <c r="F708" t="s">
        <v>8220</v>
      </c>
      <c r="G708" t="s">
        <v>8236</v>
      </c>
      <c r="H708" t="s">
        <v>8248</v>
      </c>
      <c r="I708">
        <v>1464939520</v>
      </c>
      <c r="J708">
        <v>1461051520</v>
      </c>
      <c r="K708" t="b">
        <v>0</v>
      </c>
      <c r="L708">
        <v>1</v>
      </c>
      <c r="M708" t="b">
        <v>0</v>
      </c>
      <c r="N708" t="s">
        <v>8285</v>
      </c>
      <c r="O708" s="5">
        <f>ROUND(E708/D708*100,0)</f>
        <v>0</v>
      </c>
      <c r="P708">
        <f>IFERROR(ROUND(E708/L708,2),0)</f>
        <v>1</v>
      </c>
      <c r="Q708" s="6" t="s">
        <v>8320</v>
      </c>
      <c r="R708" t="s">
        <v>8339</v>
      </c>
      <c r="S708" s="9">
        <f>(((J708/60)/60)/24)+DATE(1970,1,1)</f>
        <v>42479.318518518514</v>
      </c>
      <c r="T708" s="9">
        <f>(((I708/60)/60)/24)+DATE(1970,1,1)</f>
        <v>42524.318518518514</v>
      </c>
    </row>
    <row r="709" spans="1:20" ht="48" x14ac:dyDescent="0.2">
      <c r="A709">
        <v>1411</v>
      </c>
      <c r="B709" s="4" t="s">
        <v>1412</v>
      </c>
      <c r="C709" s="1" t="s">
        <v>5521</v>
      </c>
      <c r="D709" s="2">
        <v>3000</v>
      </c>
      <c r="E709" s="3">
        <v>7</v>
      </c>
      <c r="F709" t="s">
        <v>8220</v>
      </c>
      <c r="G709" t="s">
        <v>8224</v>
      </c>
      <c r="H709" t="s">
        <v>8246</v>
      </c>
      <c r="I709">
        <v>1423185900</v>
      </c>
      <c r="J709">
        <v>1420766700</v>
      </c>
      <c r="K709" t="b">
        <v>0</v>
      </c>
      <c r="L709">
        <v>3</v>
      </c>
      <c r="M709" t="b">
        <v>0</v>
      </c>
      <c r="N709" t="s">
        <v>8285</v>
      </c>
      <c r="O709" s="5">
        <f>ROUND(E709/D709*100,0)</f>
        <v>0</v>
      </c>
      <c r="P709">
        <f>IFERROR(ROUND(E709/L709,2),0)</f>
        <v>2.33</v>
      </c>
      <c r="Q709" s="6" t="s">
        <v>8320</v>
      </c>
      <c r="R709" t="s">
        <v>8339</v>
      </c>
      <c r="S709" s="9">
        <f>(((J709/60)/60)/24)+DATE(1970,1,1)</f>
        <v>42013.059027777781</v>
      </c>
      <c r="T709" s="9">
        <f>(((I709/60)/60)/24)+DATE(1970,1,1)</f>
        <v>42041.059027777781</v>
      </c>
    </row>
    <row r="710" spans="1:20" ht="32" x14ac:dyDescent="0.2">
      <c r="A710">
        <v>1412</v>
      </c>
      <c r="B710" s="4" t="s">
        <v>1413</v>
      </c>
      <c r="C710" s="1" t="s">
        <v>5522</v>
      </c>
      <c r="D710" s="2">
        <v>7000</v>
      </c>
      <c r="E710" s="3">
        <v>320</v>
      </c>
      <c r="F710" t="s">
        <v>8220</v>
      </c>
      <c r="G710" t="s">
        <v>8223</v>
      </c>
      <c r="H710" t="s">
        <v>8245</v>
      </c>
      <c r="I710">
        <v>1417656699</v>
      </c>
      <c r="J710">
        <v>1415064699</v>
      </c>
      <c r="K710" t="b">
        <v>0</v>
      </c>
      <c r="L710">
        <v>13</v>
      </c>
      <c r="M710" t="b">
        <v>0</v>
      </c>
      <c r="N710" t="s">
        <v>8285</v>
      </c>
      <c r="O710" s="5">
        <f>ROUND(E710/D710*100,0)</f>
        <v>5</v>
      </c>
      <c r="P710">
        <f>IFERROR(ROUND(E710/L710,2),0)</f>
        <v>24.62</v>
      </c>
      <c r="Q710" s="6" t="s">
        <v>8320</v>
      </c>
      <c r="R710" t="s">
        <v>8339</v>
      </c>
      <c r="S710" s="9">
        <f>(((J710/60)/60)/24)+DATE(1970,1,1)</f>
        <v>41947.063645833332</v>
      </c>
      <c r="T710" s="9">
        <f>(((I710/60)/60)/24)+DATE(1970,1,1)</f>
        <v>41977.063645833332</v>
      </c>
    </row>
    <row r="711" spans="1:20" ht="48" x14ac:dyDescent="0.2">
      <c r="A711">
        <v>1413</v>
      </c>
      <c r="B711" s="4" t="s">
        <v>1414</v>
      </c>
      <c r="C711" s="1" t="s">
        <v>5523</v>
      </c>
      <c r="D711" s="2">
        <v>2000</v>
      </c>
      <c r="E711" s="3">
        <v>100</v>
      </c>
      <c r="F711" t="s">
        <v>8220</v>
      </c>
      <c r="G711" t="s">
        <v>8236</v>
      </c>
      <c r="H711" t="s">
        <v>8248</v>
      </c>
      <c r="I711">
        <v>1455964170</v>
      </c>
      <c r="J711">
        <v>1450780170</v>
      </c>
      <c r="K711" t="b">
        <v>0</v>
      </c>
      <c r="L711">
        <v>1</v>
      </c>
      <c r="M711" t="b">
        <v>0</v>
      </c>
      <c r="N711" t="s">
        <v>8285</v>
      </c>
      <c r="O711" s="5">
        <f>ROUND(E711/D711*100,0)</f>
        <v>5</v>
      </c>
      <c r="P711">
        <f>IFERROR(ROUND(E711/L711,2),0)</f>
        <v>100</v>
      </c>
      <c r="Q711" s="6" t="s">
        <v>8320</v>
      </c>
      <c r="R711" t="s">
        <v>8339</v>
      </c>
      <c r="S711" s="9">
        <f>(((J711/60)/60)/24)+DATE(1970,1,1)</f>
        <v>42360.437152777777</v>
      </c>
      <c r="T711" s="9">
        <f>(((I711/60)/60)/24)+DATE(1970,1,1)</f>
        <v>42420.437152777777</v>
      </c>
    </row>
    <row r="712" spans="1:20" ht="48" x14ac:dyDescent="0.2">
      <c r="A712">
        <v>1414</v>
      </c>
      <c r="B712" s="4" t="s">
        <v>1415</v>
      </c>
      <c r="C712" s="1" t="s">
        <v>5524</v>
      </c>
      <c r="D712" s="2">
        <v>500</v>
      </c>
      <c r="E712" s="3">
        <v>1</v>
      </c>
      <c r="F712" t="s">
        <v>8220</v>
      </c>
      <c r="G712" t="s">
        <v>8223</v>
      </c>
      <c r="H712" t="s">
        <v>8245</v>
      </c>
      <c r="I712">
        <v>1483423467</v>
      </c>
      <c r="J712">
        <v>1480831467</v>
      </c>
      <c r="K712" t="b">
        <v>0</v>
      </c>
      <c r="L712">
        <v>1</v>
      </c>
      <c r="M712" t="b">
        <v>0</v>
      </c>
      <c r="N712" t="s">
        <v>8285</v>
      </c>
      <c r="O712" s="5">
        <f>ROUND(E712/D712*100,0)</f>
        <v>0</v>
      </c>
      <c r="P712">
        <f>IFERROR(ROUND(E712/L712,2),0)</f>
        <v>1</v>
      </c>
      <c r="Q712" s="6" t="s">
        <v>8320</v>
      </c>
      <c r="R712" t="s">
        <v>8339</v>
      </c>
      <c r="S712" s="9">
        <f>(((J712/60)/60)/24)+DATE(1970,1,1)</f>
        <v>42708.25309027778</v>
      </c>
      <c r="T712" s="9">
        <f>(((I712/60)/60)/24)+DATE(1970,1,1)</f>
        <v>42738.25309027778</v>
      </c>
    </row>
    <row r="713" spans="1:20" ht="48" x14ac:dyDescent="0.2">
      <c r="A713">
        <v>1415</v>
      </c>
      <c r="B713" s="4" t="s">
        <v>1416</v>
      </c>
      <c r="C713" s="1" t="s">
        <v>5525</v>
      </c>
      <c r="D713" s="2">
        <v>4400</v>
      </c>
      <c r="E713" s="3">
        <v>800</v>
      </c>
      <c r="F713" t="s">
        <v>8220</v>
      </c>
      <c r="G713" t="s">
        <v>8223</v>
      </c>
      <c r="H713" t="s">
        <v>8245</v>
      </c>
      <c r="I713">
        <v>1439741591</v>
      </c>
      <c r="J713">
        <v>1436285591</v>
      </c>
      <c r="K713" t="b">
        <v>0</v>
      </c>
      <c r="L713">
        <v>9</v>
      </c>
      <c r="M713" t="b">
        <v>0</v>
      </c>
      <c r="N713" t="s">
        <v>8285</v>
      </c>
      <c r="O713" s="5">
        <f>ROUND(E713/D713*100,0)</f>
        <v>18</v>
      </c>
      <c r="P713">
        <f>IFERROR(ROUND(E713/L713,2),0)</f>
        <v>88.89</v>
      </c>
      <c r="Q713" s="6" t="s">
        <v>8320</v>
      </c>
      <c r="R713" t="s">
        <v>8339</v>
      </c>
      <c r="S713" s="9">
        <f>(((J713/60)/60)/24)+DATE(1970,1,1)</f>
        <v>42192.675821759258</v>
      </c>
      <c r="T713" s="9">
        <f>(((I713/60)/60)/24)+DATE(1970,1,1)</f>
        <v>42232.675821759258</v>
      </c>
    </row>
    <row r="714" spans="1:20" ht="48" x14ac:dyDescent="0.2">
      <c r="A714">
        <v>1416</v>
      </c>
      <c r="B714" s="4" t="s">
        <v>1417</v>
      </c>
      <c r="C714" s="1" t="s">
        <v>5526</v>
      </c>
      <c r="D714" s="2">
        <v>50000</v>
      </c>
      <c r="E714" s="3">
        <v>0</v>
      </c>
      <c r="F714" t="s">
        <v>8220</v>
      </c>
      <c r="G714" t="s">
        <v>8223</v>
      </c>
      <c r="H714" t="s">
        <v>8245</v>
      </c>
      <c r="I714">
        <v>1448147619</v>
      </c>
      <c r="J714">
        <v>1445552019</v>
      </c>
      <c r="K714" t="b">
        <v>0</v>
      </c>
      <c r="L714">
        <v>0</v>
      </c>
      <c r="M714" t="b">
        <v>0</v>
      </c>
      <c r="N714" t="s">
        <v>8285</v>
      </c>
      <c r="O714" s="5">
        <f>ROUND(E714/D714*100,0)</f>
        <v>0</v>
      </c>
      <c r="P714">
        <f>IFERROR(ROUND(E714/L714,2),0)</f>
        <v>0</v>
      </c>
      <c r="Q714" s="6" t="s">
        <v>8320</v>
      </c>
      <c r="R714" t="s">
        <v>8339</v>
      </c>
      <c r="S714" s="9">
        <f>(((J714/60)/60)/24)+DATE(1970,1,1)</f>
        <v>42299.926145833335</v>
      </c>
      <c r="T714" s="9">
        <f>(((I714/60)/60)/24)+DATE(1970,1,1)</f>
        <v>42329.967812499999</v>
      </c>
    </row>
    <row r="715" spans="1:20" ht="48" x14ac:dyDescent="0.2">
      <c r="A715">
        <v>1417</v>
      </c>
      <c r="B715" s="4" t="s">
        <v>1418</v>
      </c>
      <c r="C715" s="1" t="s">
        <v>5527</v>
      </c>
      <c r="D715" s="2">
        <v>4500</v>
      </c>
      <c r="E715" s="3">
        <v>55</v>
      </c>
      <c r="F715" t="s">
        <v>8220</v>
      </c>
      <c r="G715" t="s">
        <v>8223</v>
      </c>
      <c r="H715" t="s">
        <v>8245</v>
      </c>
      <c r="I715">
        <v>1442315460</v>
      </c>
      <c r="J715">
        <v>1439696174</v>
      </c>
      <c r="K715" t="b">
        <v>0</v>
      </c>
      <c r="L715">
        <v>2</v>
      </c>
      <c r="M715" t="b">
        <v>0</v>
      </c>
      <c r="N715" t="s">
        <v>8285</v>
      </c>
      <c r="O715" s="5">
        <f>ROUND(E715/D715*100,0)</f>
        <v>1</v>
      </c>
      <c r="P715">
        <f>IFERROR(ROUND(E715/L715,2),0)</f>
        <v>27.5</v>
      </c>
      <c r="Q715" s="6" t="s">
        <v>8320</v>
      </c>
      <c r="R715" t="s">
        <v>8339</v>
      </c>
      <c r="S715" s="9">
        <f>(((J715/60)/60)/24)+DATE(1970,1,1)</f>
        <v>42232.15016203704</v>
      </c>
      <c r="T715" s="9">
        <f>(((I715/60)/60)/24)+DATE(1970,1,1)</f>
        <v>42262.465972222228</v>
      </c>
    </row>
    <row r="716" spans="1:20" ht="64" x14ac:dyDescent="0.2">
      <c r="A716">
        <v>1418</v>
      </c>
      <c r="B716" s="4" t="s">
        <v>1419</v>
      </c>
      <c r="C716" s="1" t="s">
        <v>5528</v>
      </c>
      <c r="D716" s="2">
        <v>3000</v>
      </c>
      <c r="E716" s="3">
        <v>6</v>
      </c>
      <c r="F716" t="s">
        <v>8220</v>
      </c>
      <c r="G716" t="s">
        <v>8226</v>
      </c>
      <c r="H716" t="s">
        <v>8248</v>
      </c>
      <c r="I716">
        <v>1456397834</v>
      </c>
      <c r="J716">
        <v>1453805834</v>
      </c>
      <c r="K716" t="b">
        <v>0</v>
      </c>
      <c r="L716">
        <v>1</v>
      </c>
      <c r="M716" t="b">
        <v>0</v>
      </c>
      <c r="N716" t="s">
        <v>8285</v>
      </c>
      <c r="O716" s="5">
        <f>ROUND(E716/D716*100,0)</f>
        <v>0</v>
      </c>
      <c r="P716">
        <f>IFERROR(ROUND(E716/L716,2),0)</f>
        <v>6</v>
      </c>
      <c r="Q716" s="6" t="s">
        <v>8320</v>
      </c>
      <c r="R716" t="s">
        <v>8339</v>
      </c>
      <c r="S716" s="9">
        <f>(((J716/60)/60)/24)+DATE(1970,1,1)</f>
        <v>42395.456412037034</v>
      </c>
      <c r="T716" s="9">
        <f>(((I716/60)/60)/24)+DATE(1970,1,1)</f>
        <v>42425.456412037034</v>
      </c>
    </row>
    <row r="717" spans="1:20" ht="48" x14ac:dyDescent="0.2">
      <c r="A717">
        <v>1419</v>
      </c>
      <c r="B717" s="4" t="s">
        <v>1420</v>
      </c>
      <c r="C717" s="1" t="s">
        <v>5529</v>
      </c>
      <c r="D717" s="2">
        <v>6300</v>
      </c>
      <c r="E717" s="3">
        <v>445</v>
      </c>
      <c r="F717" t="s">
        <v>8220</v>
      </c>
      <c r="G717" t="s">
        <v>8223</v>
      </c>
      <c r="H717" t="s">
        <v>8245</v>
      </c>
      <c r="I717">
        <v>1476010619</v>
      </c>
      <c r="J717">
        <v>1473418619</v>
      </c>
      <c r="K717" t="b">
        <v>0</v>
      </c>
      <c r="L717">
        <v>10</v>
      </c>
      <c r="M717" t="b">
        <v>0</v>
      </c>
      <c r="N717" t="s">
        <v>8285</v>
      </c>
      <c r="O717" s="5">
        <f>ROUND(E717/D717*100,0)</f>
        <v>7</v>
      </c>
      <c r="P717">
        <f>IFERROR(ROUND(E717/L717,2),0)</f>
        <v>44.5</v>
      </c>
      <c r="Q717" s="6" t="s">
        <v>8320</v>
      </c>
      <c r="R717" t="s">
        <v>8339</v>
      </c>
      <c r="S717" s="9">
        <f>(((J717/60)/60)/24)+DATE(1970,1,1)</f>
        <v>42622.456238425926</v>
      </c>
      <c r="T717" s="9">
        <f>(((I717/60)/60)/24)+DATE(1970,1,1)</f>
        <v>42652.456238425926</v>
      </c>
    </row>
    <row r="718" spans="1:20" ht="16" x14ac:dyDescent="0.2">
      <c r="A718">
        <v>1420</v>
      </c>
      <c r="B718" s="4" t="s">
        <v>1421</v>
      </c>
      <c r="C718" s="1" t="s">
        <v>5530</v>
      </c>
      <c r="D718" s="2">
        <v>110</v>
      </c>
      <c r="E718" s="3">
        <v>3</v>
      </c>
      <c r="F718" t="s">
        <v>8220</v>
      </c>
      <c r="G718" t="s">
        <v>8223</v>
      </c>
      <c r="H718" t="s">
        <v>8245</v>
      </c>
      <c r="I718">
        <v>1467129686</v>
      </c>
      <c r="J718">
        <v>1464969686</v>
      </c>
      <c r="K718" t="b">
        <v>0</v>
      </c>
      <c r="L718">
        <v>3</v>
      </c>
      <c r="M718" t="b">
        <v>0</v>
      </c>
      <c r="N718" t="s">
        <v>8285</v>
      </c>
      <c r="O718" s="5">
        <f>ROUND(E718/D718*100,0)</f>
        <v>3</v>
      </c>
      <c r="P718">
        <f>IFERROR(ROUND(E718/L718,2),0)</f>
        <v>1</v>
      </c>
      <c r="Q718" s="6" t="s">
        <v>8320</v>
      </c>
      <c r="R718" t="s">
        <v>8339</v>
      </c>
      <c r="S718" s="9">
        <f>(((J718/60)/60)/24)+DATE(1970,1,1)</f>
        <v>42524.667662037042</v>
      </c>
      <c r="T718" s="9">
        <f>(((I718/60)/60)/24)+DATE(1970,1,1)</f>
        <v>42549.667662037042</v>
      </c>
    </row>
    <row r="719" spans="1:20" ht="48" x14ac:dyDescent="0.2">
      <c r="A719">
        <v>1421</v>
      </c>
      <c r="B719" s="4" t="s">
        <v>1422</v>
      </c>
      <c r="C719" s="1" t="s">
        <v>5531</v>
      </c>
      <c r="D719" s="2">
        <v>200000</v>
      </c>
      <c r="E719" s="3">
        <v>200</v>
      </c>
      <c r="F719" t="s">
        <v>8220</v>
      </c>
      <c r="G719" t="s">
        <v>8234</v>
      </c>
      <c r="H719" t="s">
        <v>8254</v>
      </c>
      <c r="I719">
        <v>1423432709</v>
      </c>
      <c r="J719">
        <v>1420840709</v>
      </c>
      <c r="K719" t="b">
        <v>0</v>
      </c>
      <c r="L719">
        <v>2</v>
      </c>
      <c r="M719" t="b">
        <v>0</v>
      </c>
      <c r="N719" t="s">
        <v>8285</v>
      </c>
      <c r="O719" s="5">
        <f>ROUND(E719/D719*100,0)</f>
        <v>0</v>
      </c>
      <c r="P719">
        <f>IFERROR(ROUND(E719/L719,2),0)</f>
        <v>100</v>
      </c>
      <c r="Q719" s="6" t="s">
        <v>8320</v>
      </c>
      <c r="R719" t="s">
        <v>8339</v>
      </c>
      <c r="S719" s="9">
        <f>(((J719/60)/60)/24)+DATE(1970,1,1)</f>
        <v>42013.915613425925</v>
      </c>
      <c r="T719" s="9">
        <f>(((I719/60)/60)/24)+DATE(1970,1,1)</f>
        <v>42043.915613425925</v>
      </c>
    </row>
    <row r="720" spans="1:20" ht="48" x14ac:dyDescent="0.2">
      <c r="A720">
        <v>1422</v>
      </c>
      <c r="B720" s="4" t="s">
        <v>1423</v>
      </c>
      <c r="C720" s="1" t="s">
        <v>5532</v>
      </c>
      <c r="D720" s="2">
        <v>25000</v>
      </c>
      <c r="E720" s="3">
        <v>26</v>
      </c>
      <c r="F720" t="s">
        <v>8220</v>
      </c>
      <c r="G720" t="s">
        <v>8227</v>
      </c>
      <c r="H720" t="s">
        <v>8249</v>
      </c>
      <c r="I720">
        <v>1474436704</v>
      </c>
      <c r="J720">
        <v>1471844704</v>
      </c>
      <c r="K720" t="b">
        <v>0</v>
      </c>
      <c r="L720">
        <v>2</v>
      </c>
      <c r="M720" t="b">
        <v>0</v>
      </c>
      <c r="N720" t="s">
        <v>8285</v>
      </c>
      <c r="O720" s="5">
        <f>ROUND(E720/D720*100,0)</f>
        <v>0</v>
      </c>
      <c r="P720">
        <f>IFERROR(ROUND(E720/L720,2),0)</f>
        <v>13</v>
      </c>
      <c r="Q720" s="6" t="s">
        <v>8320</v>
      </c>
      <c r="R720" t="s">
        <v>8339</v>
      </c>
      <c r="S720" s="9">
        <f>(((J720/60)/60)/24)+DATE(1970,1,1)</f>
        <v>42604.239629629628</v>
      </c>
      <c r="T720" s="9">
        <f>(((I720/60)/60)/24)+DATE(1970,1,1)</f>
        <v>42634.239629629628</v>
      </c>
    </row>
    <row r="721" spans="1:20" ht="48" x14ac:dyDescent="0.2">
      <c r="A721">
        <v>1423</v>
      </c>
      <c r="B721" s="4" t="s">
        <v>1424</v>
      </c>
      <c r="C721" s="1" t="s">
        <v>5533</v>
      </c>
      <c r="D721" s="2">
        <v>30000</v>
      </c>
      <c r="E721" s="3">
        <v>100</v>
      </c>
      <c r="F721" t="s">
        <v>8220</v>
      </c>
      <c r="G721" t="s">
        <v>8225</v>
      </c>
      <c r="H721" t="s">
        <v>8247</v>
      </c>
      <c r="I721">
        <v>1451637531</v>
      </c>
      <c r="J721">
        <v>1449045531</v>
      </c>
      <c r="K721" t="b">
        <v>0</v>
      </c>
      <c r="L721">
        <v>1</v>
      </c>
      <c r="M721" t="b">
        <v>0</v>
      </c>
      <c r="N721" t="s">
        <v>8285</v>
      </c>
      <c r="O721" s="5">
        <f>ROUND(E721/D721*100,0)</f>
        <v>0</v>
      </c>
      <c r="P721">
        <f>IFERROR(ROUND(E721/L721,2),0)</f>
        <v>100</v>
      </c>
      <c r="Q721" s="6" t="s">
        <v>8320</v>
      </c>
      <c r="R721" t="s">
        <v>8339</v>
      </c>
      <c r="S721" s="9">
        <f>(((J721/60)/60)/24)+DATE(1970,1,1)</f>
        <v>42340.360312500001</v>
      </c>
      <c r="T721" s="9">
        <f>(((I721/60)/60)/24)+DATE(1970,1,1)</f>
        <v>42370.360312500001</v>
      </c>
    </row>
    <row r="722" spans="1:20" ht="48" x14ac:dyDescent="0.2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>ROUND(E722/D722*100,0)</f>
        <v>144</v>
      </c>
      <c r="P722">
        <f>IFERROR(ROUND(E722/L722,2),0)</f>
        <v>66.709999999999994</v>
      </c>
      <c r="Q722" s="6" t="s">
        <v>8320</v>
      </c>
      <c r="R722" t="s">
        <v>8321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48" x14ac:dyDescent="0.2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>ROUND(E723/D723*100,0)</f>
        <v>122</v>
      </c>
      <c r="P723">
        <f>IFERROR(ROUND(E723/L723,2),0)</f>
        <v>84.14</v>
      </c>
      <c r="Q723" s="6" t="s">
        <v>8320</v>
      </c>
      <c r="R723" t="s">
        <v>8321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8" x14ac:dyDescent="0.2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>ROUND(E724/D724*100,0)</f>
        <v>132</v>
      </c>
      <c r="P724">
        <f>IFERROR(ROUND(E724/L724,2),0)</f>
        <v>215.73</v>
      </c>
      <c r="Q724" s="6" t="s">
        <v>8320</v>
      </c>
      <c r="R724" t="s">
        <v>8321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32" x14ac:dyDescent="0.2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>ROUND(E725/D725*100,0)</f>
        <v>109</v>
      </c>
      <c r="P725">
        <f>IFERROR(ROUND(E725/L725,2),0)</f>
        <v>54.69</v>
      </c>
      <c r="Q725" s="6" t="s">
        <v>8320</v>
      </c>
      <c r="R725" t="s">
        <v>8321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48" x14ac:dyDescent="0.2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>ROUND(E726/D726*100,0)</f>
        <v>105</v>
      </c>
      <c r="P726">
        <f>IFERROR(ROUND(E726/L726,2),0)</f>
        <v>51.63</v>
      </c>
      <c r="Q726" s="6" t="s">
        <v>8320</v>
      </c>
      <c r="R726" t="s">
        <v>8321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8" x14ac:dyDescent="0.2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>ROUND(E727/D727*100,0)</f>
        <v>100</v>
      </c>
      <c r="P727">
        <f>IFERROR(ROUND(E727/L727,2),0)</f>
        <v>143.36000000000001</v>
      </c>
      <c r="Q727" s="6" t="s">
        <v>8320</v>
      </c>
      <c r="R727" t="s">
        <v>8321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8" x14ac:dyDescent="0.2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>ROUND(E728/D728*100,0)</f>
        <v>101</v>
      </c>
      <c r="P728">
        <f>IFERROR(ROUND(E728/L728,2),0)</f>
        <v>72.430000000000007</v>
      </c>
      <c r="Q728" s="6" t="s">
        <v>8320</v>
      </c>
      <c r="R728" t="s">
        <v>8321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48" x14ac:dyDescent="0.2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>ROUND(E729/D729*100,0)</f>
        <v>156</v>
      </c>
      <c r="P729">
        <f>IFERROR(ROUND(E729/L729,2),0)</f>
        <v>36.53</v>
      </c>
      <c r="Q729" s="6" t="s">
        <v>8320</v>
      </c>
      <c r="R729" t="s">
        <v>8321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48" x14ac:dyDescent="0.2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>ROUND(E730/D730*100,0)</f>
        <v>106</v>
      </c>
      <c r="P730">
        <f>IFERROR(ROUND(E730/L730,2),0)</f>
        <v>60.9</v>
      </c>
      <c r="Q730" s="6" t="s">
        <v>8320</v>
      </c>
      <c r="R730" t="s">
        <v>8321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8" x14ac:dyDescent="0.2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>ROUND(E731/D731*100,0)</f>
        <v>131</v>
      </c>
      <c r="P731">
        <f>IFERROR(ROUND(E731/L731,2),0)</f>
        <v>43.55</v>
      </c>
      <c r="Q731" s="6" t="s">
        <v>8320</v>
      </c>
      <c r="R731" t="s">
        <v>8321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ht="32" x14ac:dyDescent="0.2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>ROUND(E732/D732*100,0)</f>
        <v>132</v>
      </c>
      <c r="P732">
        <f>IFERROR(ROUND(E732/L732,2),0)</f>
        <v>99.77</v>
      </c>
      <c r="Q732" s="6" t="s">
        <v>8320</v>
      </c>
      <c r="R732" t="s">
        <v>8321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48" x14ac:dyDescent="0.2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>ROUND(E733/D733*100,0)</f>
        <v>126</v>
      </c>
      <c r="P733">
        <f>IFERROR(ROUND(E733/L733,2),0)</f>
        <v>88.73</v>
      </c>
      <c r="Q733" s="6" t="s">
        <v>8320</v>
      </c>
      <c r="R733" t="s">
        <v>8321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8" x14ac:dyDescent="0.2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>ROUND(E734/D734*100,0)</f>
        <v>160</v>
      </c>
      <c r="P734">
        <f>IFERROR(ROUND(E734/L734,2),0)</f>
        <v>4.92</v>
      </c>
      <c r="Q734" s="6" t="s">
        <v>8320</v>
      </c>
      <c r="R734" t="s">
        <v>8321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48" x14ac:dyDescent="0.2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>ROUND(E735/D735*100,0)</f>
        <v>120</v>
      </c>
      <c r="P735">
        <f>IFERROR(ROUND(E735/L735,2),0)</f>
        <v>17.82</v>
      </c>
      <c r="Q735" s="6" t="s">
        <v>8320</v>
      </c>
      <c r="R735" t="s">
        <v>8321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32" x14ac:dyDescent="0.2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>ROUND(E736/D736*100,0)</f>
        <v>126</v>
      </c>
      <c r="P736">
        <f>IFERROR(ROUND(E736/L736,2),0)</f>
        <v>187.19</v>
      </c>
      <c r="Q736" s="6" t="s">
        <v>8320</v>
      </c>
      <c r="R736" t="s">
        <v>8321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8" x14ac:dyDescent="0.2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>ROUND(E737/D737*100,0)</f>
        <v>114</v>
      </c>
      <c r="P737">
        <f>IFERROR(ROUND(E737/L737,2),0)</f>
        <v>234.81</v>
      </c>
      <c r="Q737" s="6" t="s">
        <v>8320</v>
      </c>
      <c r="R737" t="s">
        <v>8321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8" x14ac:dyDescent="0.2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>ROUND(E738/D738*100,0)</f>
        <v>315</v>
      </c>
      <c r="P738">
        <f>IFERROR(ROUND(E738/L738,2),0)</f>
        <v>105.05</v>
      </c>
      <c r="Q738" s="6" t="s">
        <v>8320</v>
      </c>
      <c r="R738" t="s">
        <v>8321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8" x14ac:dyDescent="0.2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>ROUND(E739/D739*100,0)</f>
        <v>122</v>
      </c>
      <c r="P739">
        <f>IFERROR(ROUND(E739/L739,2),0)</f>
        <v>56.67</v>
      </c>
      <c r="Q739" s="6" t="s">
        <v>8320</v>
      </c>
      <c r="R739" t="s">
        <v>8321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32" x14ac:dyDescent="0.2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>ROUND(E740/D740*100,0)</f>
        <v>107</v>
      </c>
      <c r="P740">
        <f>IFERROR(ROUND(E740/L740,2),0)</f>
        <v>39.049999999999997</v>
      </c>
      <c r="Q740" s="6" t="s">
        <v>8320</v>
      </c>
      <c r="R740" t="s">
        <v>8321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8" x14ac:dyDescent="0.2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>ROUND(E741/D741*100,0)</f>
        <v>158</v>
      </c>
      <c r="P741">
        <f>IFERROR(ROUND(E741/L741,2),0)</f>
        <v>68.349999999999994</v>
      </c>
      <c r="Q741" s="6" t="s">
        <v>8320</v>
      </c>
      <c r="R741" t="s">
        <v>8321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48" x14ac:dyDescent="0.2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>ROUND(E742/D742*100,0)</f>
        <v>107</v>
      </c>
      <c r="P742">
        <f>IFERROR(ROUND(E742/L742,2),0)</f>
        <v>169.58</v>
      </c>
      <c r="Q742" s="6" t="s">
        <v>8320</v>
      </c>
      <c r="R742" t="s">
        <v>8321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32" x14ac:dyDescent="0.2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>ROUND(E743/D743*100,0)</f>
        <v>102</v>
      </c>
      <c r="P743">
        <f>IFERROR(ROUND(E743/L743,2),0)</f>
        <v>141.41999999999999</v>
      </c>
      <c r="Q743" s="6" t="s">
        <v>8320</v>
      </c>
      <c r="R743" t="s">
        <v>8321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48" x14ac:dyDescent="0.2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>ROUND(E744/D744*100,0)</f>
        <v>111</v>
      </c>
      <c r="P744">
        <f>IFERROR(ROUND(E744/L744,2),0)</f>
        <v>67.39</v>
      </c>
      <c r="Q744" s="6" t="s">
        <v>8320</v>
      </c>
      <c r="R744" t="s">
        <v>8321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8" x14ac:dyDescent="0.2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>ROUND(E745/D745*100,0)</f>
        <v>148</v>
      </c>
      <c r="P745">
        <f>IFERROR(ROUND(E745/L745,2),0)</f>
        <v>54.27</v>
      </c>
      <c r="Q745" s="6" t="s">
        <v>8320</v>
      </c>
      <c r="R745" t="s">
        <v>8321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32" x14ac:dyDescent="0.2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>ROUND(E746/D746*100,0)</f>
        <v>102</v>
      </c>
      <c r="P746">
        <f>IFERROR(ROUND(E746/L746,2),0)</f>
        <v>82.52</v>
      </c>
      <c r="Q746" s="6" t="s">
        <v>8320</v>
      </c>
      <c r="R746" t="s">
        <v>8321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48" x14ac:dyDescent="0.2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>ROUND(E747/D747*100,0)</f>
        <v>179</v>
      </c>
      <c r="P747">
        <f>IFERROR(ROUND(E747/L747,2),0)</f>
        <v>53.73</v>
      </c>
      <c r="Q747" s="6" t="s">
        <v>8320</v>
      </c>
      <c r="R747" t="s">
        <v>8321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ht="16" x14ac:dyDescent="0.2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>ROUND(E748/D748*100,0)</f>
        <v>111</v>
      </c>
      <c r="P748">
        <f>IFERROR(ROUND(E748/L748,2),0)</f>
        <v>34.21</v>
      </c>
      <c r="Q748" s="6" t="s">
        <v>8320</v>
      </c>
      <c r="R748" t="s">
        <v>8321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8" x14ac:dyDescent="0.2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>ROUND(E749/D749*100,0)</f>
        <v>100</v>
      </c>
      <c r="P749">
        <f>IFERROR(ROUND(E749/L749,2),0)</f>
        <v>127.33</v>
      </c>
      <c r="Q749" s="6" t="s">
        <v>8320</v>
      </c>
      <c r="R749" t="s">
        <v>8321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48" x14ac:dyDescent="0.2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>ROUND(E750/D750*100,0)</f>
        <v>100</v>
      </c>
      <c r="P750">
        <f>IFERROR(ROUND(E750/L750,2),0)</f>
        <v>45.57</v>
      </c>
      <c r="Q750" s="6" t="s">
        <v>8320</v>
      </c>
      <c r="R750" t="s">
        <v>8321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48" x14ac:dyDescent="0.2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>ROUND(E751/D751*100,0)</f>
        <v>106</v>
      </c>
      <c r="P751">
        <f>IFERROR(ROUND(E751/L751,2),0)</f>
        <v>95.96</v>
      </c>
      <c r="Q751" s="6" t="s">
        <v>8320</v>
      </c>
      <c r="R751" t="s">
        <v>8321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8" x14ac:dyDescent="0.2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>ROUND(E752/D752*100,0)</f>
        <v>103</v>
      </c>
      <c r="P752">
        <f>IFERROR(ROUND(E752/L752,2),0)</f>
        <v>77.27</v>
      </c>
      <c r="Q752" s="6" t="s">
        <v>8320</v>
      </c>
      <c r="R752" t="s">
        <v>8321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48" x14ac:dyDescent="0.2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>ROUND(E753/D753*100,0)</f>
        <v>119</v>
      </c>
      <c r="P753">
        <f>IFERROR(ROUND(E753/L753,2),0)</f>
        <v>57.34</v>
      </c>
      <c r="Q753" s="6" t="s">
        <v>8320</v>
      </c>
      <c r="R753" t="s">
        <v>8321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48" x14ac:dyDescent="0.2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>ROUND(E754/D754*100,0)</f>
        <v>112</v>
      </c>
      <c r="P754">
        <f>IFERROR(ROUND(E754/L754,2),0)</f>
        <v>53.19</v>
      </c>
      <c r="Q754" s="6" t="s">
        <v>8320</v>
      </c>
      <c r="R754" t="s">
        <v>8321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8" x14ac:dyDescent="0.2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>ROUND(E755/D755*100,0)</f>
        <v>128</v>
      </c>
      <c r="P755">
        <f>IFERROR(ROUND(E755/L755,2),0)</f>
        <v>492.31</v>
      </c>
      <c r="Q755" s="6" t="s">
        <v>8320</v>
      </c>
      <c r="R755" t="s">
        <v>8321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48" x14ac:dyDescent="0.2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>ROUND(E756/D756*100,0)</f>
        <v>104</v>
      </c>
      <c r="P756">
        <f>IFERROR(ROUND(E756/L756,2),0)</f>
        <v>42.35</v>
      </c>
      <c r="Q756" s="6" t="s">
        <v>8320</v>
      </c>
      <c r="R756" t="s">
        <v>8321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8" x14ac:dyDescent="0.2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>ROUND(E757/D757*100,0)</f>
        <v>102</v>
      </c>
      <c r="P757">
        <f>IFERROR(ROUND(E757/L757,2),0)</f>
        <v>37.47</v>
      </c>
      <c r="Q757" s="6" t="s">
        <v>8320</v>
      </c>
      <c r="R757" t="s">
        <v>8321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48" x14ac:dyDescent="0.2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>ROUND(E758/D758*100,0)</f>
        <v>118</v>
      </c>
      <c r="P758">
        <f>IFERROR(ROUND(E758/L758,2),0)</f>
        <v>37.450000000000003</v>
      </c>
      <c r="Q758" s="6" t="s">
        <v>8320</v>
      </c>
      <c r="R758" t="s">
        <v>8321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8" x14ac:dyDescent="0.2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>ROUND(E759/D759*100,0)</f>
        <v>238</v>
      </c>
      <c r="P759">
        <f>IFERROR(ROUND(E759/L759,2),0)</f>
        <v>33.06</v>
      </c>
      <c r="Q759" s="6" t="s">
        <v>8320</v>
      </c>
      <c r="R759" t="s">
        <v>8321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32" x14ac:dyDescent="0.2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>ROUND(E760/D760*100,0)</f>
        <v>102</v>
      </c>
      <c r="P760">
        <f>IFERROR(ROUND(E760/L760,2),0)</f>
        <v>134.21</v>
      </c>
      <c r="Q760" s="6" t="s">
        <v>8320</v>
      </c>
      <c r="R760" t="s">
        <v>8321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48" x14ac:dyDescent="0.2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>ROUND(E761/D761*100,0)</f>
        <v>102</v>
      </c>
      <c r="P761">
        <f>IFERROR(ROUND(E761/L761,2),0)</f>
        <v>51.47</v>
      </c>
      <c r="Q761" s="6" t="s">
        <v>8320</v>
      </c>
      <c r="R761" t="s">
        <v>8321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8" x14ac:dyDescent="0.2">
      <c r="A762">
        <v>1424</v>
      </c>
      <c r="B762" s="4" t="s">
        <v>1425</v>
      </c>
      <c r="C762" s="1" t="s">
        <v>5534</v>
      </c>
      <c r="D762" s="2">
        <v>7500</v>
      </c>
      <c r="E762" s="3">
        <v>1527</v>
      </c>
      <c r="F762" t="s">
        <v>8220</v>
      </c>
      <c r="G762" t="s">
        <v>8223</v>
      </c>
      <c r="H762" t="s">
        <v>8245</v>
      </c>
      <c r="I762">
        <v>1479233602</v>
      </c>
      <c r="J762">
        <v>1478106802</v>
      </c>
      <c r="K762" t="b">
        <v>0</v>
      </c>
      <c r="L762">
        <v>14</v>
      </c>
      <c r="M762" t="b">
        <v>0</v>
      </c>
      <c r="N762" t="s">
        <v>8285</v>
      </c>
      <c r="O762" s="5">
        <f>ROUND(E762/D762*100,0)</f>
        <v>20</v>
      </c>
      <c r="P762">
        <f>IFERROR(ROUND(E762/L762,2),0)</f>
        <v>109.07</v>
      </c>
      <c r="Q762" s="6" t="s">
        <v>8320</v>
      </c>
      <c r="R762" t="s">
        <v>8339</v>
      </c>
      <c r="S762" s="9">
        <f>(((J762/60)/60)/24)+DATE(1970,1,1)</f>
        <v>42676.717615740738</v>
      </c>
      <c r="T762" s="9">
        <f>(((I762/60)/60)/24)+DATE(1970,1,1)</f>
        <v>42689.759282407409</v>
      </c>
    </row>
    <row r="763" spans="1:20" ht="48" x14ac:dyDescent="0.2">
      <c r="A763">
        <v>1425</v>
      </c>
      <c r="B763" s="4" t="s">
        <v>1426</v>
      </c>
      <c r="C763" s="1" t="s">
        <v>5535</v>
      </c>
      <c r="D763" s="2">
        <v>13000</v>
      </c>
      <c r="E763" s="3">
        <v>0</v>
      </c>
      <c r="F763" t="s">
        <v>8220</v>
      </c>
      <c r="G763" t="s">
        <v>8223</v>
      </c>
      <c r="H763" t="s">
        <v>8245</v>
      </c>
      <c r="I763">
        <v>1430276959</v>
      </c>
      <c r="J763">
        <v>1427684959</v>
      </c>
      <c r="K763" t="b">
        <v>0</v>
      </c>
      <c r="L763">
        <v>0</v>
      </c>
      <c r="M763" t="b">
        <v>0</v>
      </c>
      <c r="N763" t="s">
        <v>8285</v>
      </c>
      <c r="O763" s="5">
        <f>ROUND(E763/D763*100,0)</f>
        <v>0</v>
      </c>
      <c r="P763">
        <f>IFERROR(ROUND(E763/L763,2),0)</f>
        <v>0</v>
      </c>
      <c r="Q763" s="6" t="s">
        <v>8320</v>
      </c>
      <c r="R763" t="s">
        <v>8339</v>
      </c>
      <c r="S763" s="9">
        <f>(((J763/60)/60)/24)+DATE(1970,1,1)</f>
        <v>42093.131469907406</v>
      </c>
      <c r="T763" s="9">
        <f>(((I763/60)/60)/24)+DATE(1970,1,1)</f>
        <v>42123.131469907406</v>
      </c>
    </row>
    <row r="764" spans="1:20" ht="48" x14ac:dyDescent="0.2">
      <c r="A764">
        <v>1426</v>
      </c>
      <c r="B764" s="4" t="s">
        <v>1427</v>
      </c>
      <c r="C764" s="1" t="s">
        <v>5536</v>
      </c>
      <c r="D764" s="2">
        <v>1000</v>
      </c>
      <c r="E764" s="3">
        <v>0</v>
      </c>
      <c r="F764" t="s">
        <v>8220</v>
      </c>
      <c r="G764" t="s">
        <v>8235</v>
      </c>
      <c r="H764" t="s">
        <v>8248</v>
      </c>
      <c r="I764">
        <v>1440408120</v>
      </c>
      <c r="J764">
        <v>1435224120</v>
      </c>
      <c r="K764" t="b">
        <v>0</v>
      </c>
      <c r="L764">
        <v>0</v>
      </c>
      <c r="M764" t="b">
        <v>0</v>
      </c>
      <c r="N764" t="s">
        <v>8285</v>
      </c>
      <c r="O764" s="5">
        <f>ROUND(E764/D764*100,0)</f>
        <v>0</v>
      </c>
      <c r="P764">
        <f>IFERROR(ROUND(E764/L764,2),0)</f>
        <v>0</v>
      </c>
      <c r="Q764" s="6" t="s">
        <v>8320</v>
      </c>
      <c r="R764" t="s">
        <v>8339</v>
      </c>
      <c r="S764" s="9">
        <f>(((J764/60)/60)/24)+DATE(1970,1,1)</f>
        <v>42180.390277777777</v>
      </c>
      <c r="T764" s="9">
        <f>(((I764/60)/60)/24)+DATE(1970,1,1)</f>
        <v>42240.390277777777</v>
      </c>
    </row>
    <row r="765" spans="1:20" ht="48" x14ac:dyDescent="0.2">
      <c r="A765">
        <v>1427</v>
      </c>
      <c r="B765" s="4" t="s">
        <v>1428</v>
      </c>
      <c r="C765" s="1" t="s">
        <v>5537</v>
      </c>
      <c r="D765" s="2">
        <v>5000</v>
      </c>
      <c r="E765" s="3">
        <v>419</v>
      </c>
      <c r="F765" t="s">
        <v>8220</v>
      </c>
      <c r="G765" t="s">
        <v>8235</v>
      </c>
      <c r="H765" t="s">
        <v>8248</v>
      </c>
      <c r="I765">
        <v>1474230385</v>
      </c>
      <c r="J765">
        <v>1471638385</v>
      </c>
      <c r="K765" t="b">
        <v>0</v>
      </c>
      <c r="L765">
        <v>4</v>
      </c>
      <c r="M765" t="b">
        <v>0</v>
      </c>
      <c r="N765" t="s">
        <v>8285</v>
      </c>
      <c r="O765" s="5">
        <f>ROUND(E765/D765*100,0)</f>
        <v>8</v>
      </c>
      <c r="P765">
        <f>IFERROR(ROUND(E765/L765,2),0)</f>
        <v>104.75</v>
      </c>
      <c r="Q765" s="6" t="s">
        <v>8320</v>
      </c>
      <c r="R765" t="s">
        <v>8339</v>
      </c>
      <c r="S765" s="9">
        <f>(((J765/60)/60)/24)+DATE(1970,1,1)</f>
        <v>42601.851678240739</v>
      </c>
      <c r="T765" s="9">
        <f>(((I765/60)/60)/24)+DATE(1970,1,1)</f>
        <v>42631.851678240739</v>
      </c>
    </row>
    <row r="766" spans="1:20" ht="48" x14ac:dyDescent="0.2">
      <c r="A766">
        <v>1428</v>
      </c>
      <c r="B766" s="4" t="s">
        <v>1429</v>
      </c>
      <c r="C766" s="1" t="s">
        <v>5538</v>
      </c>
      <c r="D766" s="2">
        <v>1000</v>
      </c>
      <c r="E766" s="3">
        <v>45</v>
      </c>
      <c r="F766" t="s">
        <v>8220</v>
      </c>
      <c r="G766" t="s">
        <v>8226</v>
      </c>
      <c r="H766" t="s">
        <v>8248</v>
      </c>
      <c r="I766">
        <v>1459584417</v>
      </c>
      <c r="J766">
        <v>1456996017</v>
      </c>
      <c r="K766" t="b">
        <v>0</v>
      </c>
      <c r="L766">
        <v>3</v>
      </c>
      <c r="M766" t="b">
        <v>0</v>
      </c>
      <c r="N766" t="s">
        <v>8285</v>
      </c>
      <c r="O766" s="5">
        <f>ROUND(E766/D766*100,0)</f>
        <v>5</v>
      </c>
      <c r="P766">
        <f>IFERROR(ROUND(E766/L766,2),0)</f>
        <v>15</v>
      </c>
      <c r="Q766" s="6" t="s">
        <v>8320</v>
      </c>
      <c r="R766" t="s">
        <v>8339</v>
      </c>
      <c r="S766" s="9">
        <f>(((J766/60)/60)/24)+DATE(1970,1,1)</f>
        <v>42432.379826388889</v>
      </c>
      <c r="T766" s="9">
        <f>(((I766/60)/60)/24)+DATE(1970,1,1)</f>
        <v>42462.338159722218</v>
      </c>
    </row>
    <row r="767" spans="1:20" ht="32" x14ac:dyDescent="0.2">
      <c r="A767">
        <v>1429</v>
      </c>
      <c r="B767" s="4" t="s">
        <v>1430</v>
      </c>
      <c r="C767" s="1" t="s">
        <v>5539</v>
      </c>
      <c r="D767" s="2">
        <v>10000</v>
      </c>
      <c r="E767" s="3">
        <v>0</v>
      </c>
      <c r="F767" t="s">
        <v>8220</v>
      </c>
      <c r="G767" t="s">
        <v>8223</v>
      </c>
      <c r="H767" t="s">
        <v>8245</v>
      </c>
      <c r="I767">
        <v>1428629242</v>
      </c>
      <c r="J767">
        <v>1426037242</v>
      </c>
      <c r="K767" t="b">
        <v>0</v>
      </c>
      <c r="L767">
        <v>0</v>
      </c>
      <c r="M767" t="b">
        <v>0</v>
      </c>
      <c r="N767" t="s">
        <v>8285</v>
      </c>
      <c r="O767" s="5">
        <f>ROUND(E767/D767*100,0)</f>
        <v>0</v>
      </c>
      <c r="P767">
        <f>IFERROR(ROUND(E767/L767,2),0)</f>
        <v>0</v>
      </c>
      <c r="Q767" s="6" t="s">
        <v>8320</v>
      </c>
      <c r="R767" t="s">
        <v>8339</v>
      </c>
      <c r="S767" s="9">
        <f>(((J767/60)/60)/24)+DATE(1970,1,1)</f>
        <v>42074.060671296291</v>
      </c>
      <c r="T767" s="9">
        <f>(((I767/60)/60)/24)+DATE(1970,1,1)</f>
        <v>42104.060671296291</v>
      </c>
    </row>
    <row r="768" spans="1:20" ht="48" x14ac:dyDescent="0.2">
      <c r="A768">
        <v>1430</v>
      </c>
      <c r="B768" s="4" t="s">
        <v>1431</v>
      </c>
      <c r="C768" s="1" t="s">
        <v>5540</v>
      </c>
      <c r="D768" s="2">
        <v>5000</v>
      </c>
      <c r="E768" s="3">
        <v>403</v>
      </c>
      <c r="F768" t="s">
        <v>8220</v>
      </c>
      <c r="G768" t="s">
        <v>8223</v>
      </c>
      <c r="H768" t="s">
        <v>8245</v>
      </c>
      <c r="I768">
        <v>1419017488</v>
      </c>
      <c r="J768">
        <v>1416339088</v>
      </c>
      <c r="K768" t="b">
        <v>0</v>
      </c>
      <c r="L768">
        <v>5</v>
      </c>
      <c r="M768" t="b">
        <v>0</v>
      </c>
      <c r="N768" t="s">
        <v>8285</v>
      </c>
      <c r="O768" s="5">
        <f>ROUND(E768/D768*100,0)</f>
        <v>8</v>
      </c>
      <c r="P768">
        <f>IFERROR(ROUND(E768/L768,2),0)</f>
        <v>80.599999999999994</v>
      </c>
      <c r="Q768" s="6" t="s">
        <v>8320</v>
      </c>
      <c r="R768" t="s">
        <v>8339</v>
      </c>
      <c r="S768" s="9">
        <f>(((J768/60)/60)/24)+DATE(1970,1,1)</f>
        <v>41961.813518518517</v>
      </c>
      <c r="T768" s="9">
        <f>(((I768/60)/60)/24)+DATE(1970,1,1)</f>
        <v>41992.813518518517</v>
      </c>
    </row>
    <row r="769" spans="1:20" ht="48" x14ac:dyDescent="0.2">
      <c r="A769">
        <v>1431</v>
      </c>
      <c r="B769" s="4" t="s">
        <v>1432</v>
      </c>
      <c r="C769" s="1" t="s">
        <v>5541</v>
      </c>
      <c r="D769" s="2">
        <v>17000</v>
      </c>
      <c r="E769" s="3">
        <v>5431</v>
      </c>
      <c r="F769" t="s">
        <v>8220</v>
      </c>
      <c r="G769" t="s">
        <v>8223</v>
      </c>
      <c r="H769" t="s">
        <v>8245</v>
      </c>
      <c r="I769">
        <v>1448517816</v>
      </c>
      <c r="J769">
        <v>1445922216</v>
      </c>
      <c r="K769" t="b">
        <v>0</v>
      </c>
      <c r="L769">
        <v>47</v>
      </c>
      <c r="M769" t="b">
        <v>0</v>
      </c>
      <c r="N769" t="s">
        <v>8285</v>
      </c>
      <c r="O769" s="5">
        <f>ROUND(E769/D769*100,0)</f>
        <v>32</v>
      </c>
      <c r="P769">
        <f>IFERROR(ROUND(E769/L769,2),0)</f>
        <v>115.55</v>
      </c>
      <c r="Q769" s="6" t="s">
        <v>8320</v>
      </c>
      <c r="R769" t="s">
        <v>8339</v>
      </c>
      <c r="S769" s="9">
        <f>(((J769/60)/60)/24)+DATE(1970,1,1)</f>
        <v>42304.210833333331</v>
      </c>
      <c r="T769" s="9">
        <f>(((I769/60)/60)/24)+DATE(1970,1,1)</f>
        <v>42334.252500000002</v>
      </c>
    </row>
    <row r="770" spans="1:20" ht="48" x14ac:dyDescent="0.2">
      <c r="A770">
        <v>1432</v>
      </c>
      <c r="B770" s="4" t="s">
        <v>1433</v>
      </c>
      <c r="C770" s="1" t="s">
        <v>5542</v>
      </c>
      <c r="D770" s="2">
        <v>40000</v>
      </c>
      <c r="E770" s="3">
        <v>0</v>
      </c>
      <c r="F770" t="s">
        <v>8220</v>
      </c>
      <c r="G770" t="s">
        <v>8223</v>
      </c>
      <c r="H770" t="s">
        <v>8245</v>
      </c>
      <c r="I770">
        <v>1437417828</v>
      </c>
      <c r="J770">
        <v>1434825828</v>
      </c>
      <c r="K770" t="b">
        <v>0</v>
      </c>
      <c r="L770">
        <v>0</v>
      </c>
      <c r="M770" t="b">
        <v>0</v>
      </c>
      <c r="N770" t="s">
        <v>8285</v>
      </c>
      <c r="O770" s="5">
        <f>ROUND(E770/D770*100,0)</f>
        <v>0</v>
      </c>
      <c r="P770">
        <f>IFERROR(ROUND(E770/L770,2),0)</f>
        <v>0</v>
      </c>
      <c r="Q770" s="6" t="s">
        <v>8320</v>
      </c>
      <c r="R770" t="s">
        <v>8339</v>
      </c>
      <c r="S770" s="9">
        <f>(((J770/60)/60)/24)+DATE(1970,1,1)</f>
        <v>42175.780416666668</v>
      </c>
      <c r="T770" s="9">
        <f>(((I770/60)/60)/24)+DATE(1970,1,1)</f>
        <v>42205.780416666668</v>
      </c>
    </row>
    <row r="771" spans="1:20" ht="48" x14ac:dyDescent="0.2">
      <c r="A771">
        <v>1433</v>
      </c>
      <c r="B771" s="4" t="s">
        <v>1434</v>
      </c>
      <c r="C771" s="1" t="s">
        <v>5543</v>
      </c>
      <c r="D771" s="2">
        <v>12000</v>
      </c>
      <c r="E771" s="3">
        <v>805</v>
      </c>
      <c r="F771" t="s">
        <v>8220</v>
      </c>
      <c r="G771" t="s">
        <v>8236</v>
      </c>
      <c r="H771" t="s">
        <v>8248</v>
      </c>
      <c r="I771">
        <v>1481367600</v>
      </c>
      <c r="J771">
        <v>1477839675</v>
      </c>
      <c r="K771" t="b">
        <v>0</v>
      </c>
      <c r="L771">
        <v>10</v>
      </c>
      <c r="M771" t="b">
        <v>0</v>
      </c>
      <c r="N771" t="s">
        <v>8285</v>
      </c>
      <c r="O771" s="5">
        <f>ROUND(E771/D771*100,0)</f>
        <v>7</v>
      </c>
      <c r="P771">
        <f>IFERROR(ROUND(E771/L771,2),0)</f>
        <v>80.5</v>
      </c>
      <c r="Q771" s="6" t="s">
        <v>8320</v>
      </c>
      <c r="R771" t="s">
        <v>8339</v>
      </c>
      <c r="S771" s="9">
        <f>(((J771/60)/60)/24)+DATE(1970,1,1)</f>
        <v>42673.625868055555</v>
      </c>
      <c r="T771" s="9">
        <f>(((I771/60)/60)/24)+DATE(1970,1,1)</f>
        <v>42714.458333333328</v>
      </c>
    </row>
    <row r="772" spans="1:20" ht="48" x14ac:dyDescent="0.2">
      <c r="A772">
        <v>1434</v>
      </c>
      <c r="B772" s="4" t="s">
        <v>1435</v>
      </c>
      <c r="C772" s="1" t="s">
        <v>5544</v>
      </c>
      <c r="D772" s="2">
        <v>82000</v>
      </c>
      <c r="E772" s="3">
        <v>8190</v>
      </c>
      <c r="F772" t="s">
        <v>8220</v>
      </c>
      <c r="G772" t="s">
        <v>8231</v>
      </c>
      <c r="H772" t="s">
        <v>8252</v>
      </c>
      <c r="I772">
        <v>1433775600</v>
      </c>
      <c r="J772">
        <v>1431973478</v>
      </c>
      <c r="K772" t="b">
        <v>0</v>
      </c>
      <c r="L772">
        <v>11</v>
      </c>
      <c r="M772" t="b">
        <v>0</v>
      </c>
      <c r="N772" t="s">
        <v>8285</v>
      </c>
      <c r="O772" s="5">
        <f>ROUND(E772/D772*100,0)</f>
        <v>10</v>
      </c>
      <c r="P772">
        <f>IFERROR(ROUND(E772/L772,2),0)</f>
        <v>744.55</v>
      </c>
      <c r="Q772" s="6" t="s">
        <v>8320</v>
      </c>
      <c r="R772" t="s">
        <v>8339</v>
      </c>
      <c r="S772" s="9">
        <f>(((J772/60)/60)/24)+DATE(1970,1,1)</f>
        <v>42142.767106481479</v>
      </c>
      <c r="T772" s="9">
        <f>(((I772/60)/60)/24)+DATE(1970,1,1)</f>
        <v>42163.625</v>
      </c>
    </row>
    <row r="773" spans="1:20" ht="32" x14ac:dyDescent="0.2">
      <c r="A773">
        <v>1435</v>
      </c>
      <c r="B773" s="4" t="s">
        <v>1436</v>
      </c>
      <c r="C773" s="1" t="s">
        <v>5545</v>
      </c>
      <c r="D773" s="2">
        <v>15000</v>
      </c>
      <c r="E773" s="3">
        <v>15</v>
      </c>
      <c r="F773" t="s">
        <v>8220</v>
      </c>
      <c r="G773" t="s">
        <v>8236</v>
      </c>
      <c r="H773" t="s">
        <v>8248</v>
      </c>
      <c r="I773">
        <v>1444589020</v>
      </c>
      <c r="J773">
        <v>1441997020</v>
      </c>
      <c r="K773" t="b">
        <v>0</v>
      </c>
      <c r="L773">
        <v>2</v>
      </c>
      <c r="M773" t="b">
        <v>0</v>
      </c>
      <c r="N773" t="s">
        <v>8285</v>
      </c>
      <c r="O773" s="5">
        <f>ROUND(E773/D773*100,0)</f>
        <v>0</v>
      </c>
      <c r="P773">
        <f>IFERROR(ROUND(E773/L773,2),0)</f>
        <v>7.5</v>
      </c>
      <c r="Q773" s="6" t="s">
        <v>8320</v>
      </c>
      <c r="R773" t="s">
        <v>8339</v>
      </c>
      <c r="S773" s="9">
        <f>(((J773/60)/60)/24)+DATE(1970,1,1)</f>
        <v>42258.780324074076</v>
      </c>
      <c r="T773" s="9">
        <f>(((I773/60)/60)/24)+DATE(1970,1,1)</f>
        <v>42288.780324074076</v>
      </c>
    </row>
    <row r="774" spans="1:20" ht="48" x14ac:dyDescent="0.2">
      <c r="A774">
        <v>1436</v>
      </c>
      <c r="B774" s="4" t="s">
        <v>1437</v>
      </c>
      <c r="C774" s="1" t="s">
        <v>5546</v>
      </c>
      <c r="D774" s="2">
        <v>10000</v>
      </c>
      <c r="E774" s="3">
        <v>77</v>
      </c>
      <c r="F774" t="s">
        <v>8220</v>
      </c>
      <c r="G774" t="s">
        <v>8235</v>
      </c>
      <c r="H774" t="s">
        <v>8248</v>
      </c>
      <c r="I774">
        <v>1456043057</v>
      </c>
      <c r="J774">
        <v>1453451057</v>
      </c>
      <c r="K774" t="b">
        <v>0</v>
      </c>
      <c r="L774">
        <v>2</v>
      </c>
      <c r="M774" t="b">
        <v>0</v>
      </c>
      <c r="N774" t="s">
        <v>8285</v>
      </c>
      <c r="O774" s="5">
        <f>ROUND(E774/D774*100,0)</f>
        <v>1</v>
      </c>
      <c r="P774">
        <f>IFERROR(ROUND(E774/L774,2),0)</f>
        <v>38.5</v>
      </c>
      <c r="Q774" s="6" t="s">
        <v>8320</v>
      </c>
      <c r="R774" t="s">
        <v>8339</v>
      </c>
      <c r="S774" s="9">
        <f>(((J774/60)/60)/24)+DATE(1970,1,1)</f>
        <v>42391.35019675926</v>
      </c>
      <c r="T774" s="9">
        <f>(((I774/60)/60)/24)+DATE(1970,1,1)</f>
        <v>42421.35019675926</v>
      </c>
    </row>
    <row r="775" spans="1:20" ht="48" x14ac:dyDescent="0.2">
      <c r="A775">
        <v>1437</v>
      </c>
      <c r="B775" s="4" t="s">
        <v>1438</v>
      </c>
      <c r="C775" s="1" t="s">
        <v>5547</v>
      </c>
      <c r="D775" s="2">
        <v>3000</v>
      </c>
      <c r="E775" s="3">
        <v>807</v>
      </c>
      <c r="F775" t="s">
        <v>8220</v>
      </c>
      <c r="G775" t="s">
        <v>8223</v>
      </c>
      <c r="H775" t="s">
        <v>8245</v>
      </c>
      <c r="I775">
        <v>1405227540</v>
      </c>
      <c r="J775">
        <v>1402058739</v>
      </c>
      <c r="K775" t="b">
        <v>0</v>
      </c>
      <c r="L775">
        <v>22</v>
      </c>
      <c r="M775" t="b">
        <v>0</v>
      </c>
      <c r="N775" t="s">
        <v>8285</v>
      </c>
      <c r="O775" s="5">
        <f>ROUND(E775/D775*100,0)</f>
        <v>27</v>
      </c>
      <c r="P775">
        <f>IFERROR(ROUND(E775/L775,2),0)</f>
        <v>36.68</v>
      </c>
      <c r="Q775" s="6" t="s">
        <v>8320</v>
      </c>
      <c r="R775" t="s">
        <v>8339</v>
      </c>
      <c r="S775" s="9">
        <f>(((J775/60)/60)/24)+DATE(1970,1,1)</f>
        <v>41796.531701388885</v>
      </c>
      <c r="T775" s="9">
        <f>(((I775/60)/60)/24)+DATE(1970,1,1)</f>
        <v>41833.207638888889</v>
      </c>
    </row>
    <row r="776" spans="1:20" ht="48" x14ac:dyDescent="0.2">
      <c r="A776">
        <v>1438</v>
      </c>
      <c r="B776" s="4" t="s">
        <v>1439</v>
      </c>
      <c r="C776" s="1" t="s">
        <v>5548</v>
      </c>
      <c r="D776" s="2">
        <v>20000</v>
      </c>
      <c r="E776" s="3">
        <v>600</v>
      </c>
      <c r="F776" t="s">
        <v>8220</v>
      </c>
      <c r="G776" t="s">
        <v>8231</v>
      </c>
      <c r="H776" t="s">
        <v>8252</v>
      </c>
      <c r="I776">
        <v>1461765300</v>
      </c>
      <c r="J776">
        <v>1459198499</v>
      </c>
      <c r="K776" t="b">
        <v>0</v>
      </c>
      <c r="L776">
        <v>8</v>
      </c>
      <c r="M776" t="b">
        <v>0</v>
      </c>
      <c r="N776" t="s">
        <v>8285</v>
      </c>
      <c r="O776" s="5">
        <f>ROUND(E776/D776*100,0)</f>
        <v>3</v>
      </c>
      <c r="P776">
        <f>IFERROR(ROUND(E776/L776,2),0)</f>
        <v>75</v>
      </c>
      <c r="Q776" s="6" t="s">
        <v>8320</v>
      </c>
      <c r="R776" t="s">
        <v>8339</v>
      </c>
      <c r="S776" s="9">
        <f>(((J776/60)/60)/24)+DATE(1970,1,1)</f>
        <v>42457.871516203704</v>
      </c>
      <c r="T776" s="9">
        <f>(((I776/60)/60)/24)+DATE(1970,1,1)</f>
        <v>42487.579861111109</v>
      </c>
    </row>
    <row r="777" spans="1:20" ht="48" x14ac:dyDescent="0.2">
      <c r="A777">
        <v>1439</v>
      </c>
      <c r="B777" s="4" t="s">
        <v>1440</v>
      </c>
      <c r="C777" s="1" t="s">
        <v>5549</v>
      </c>
      <c r="D777" s="2">
        <v>2725</v>
      </c>
      <c r="E777" s="3">
        <v>180</v>
      </c>
      <c r="F777" t="s">
        <v>8220</v>
      </c>
      <c r="G777" t="s">
        <v>8228</v>
      </c>
      <c r="H777" t="s">
        <v>8250</v>
      </c>
      <c r="I777">
        <v>1425758101</v>
      </c>
      <c r="J777">
        <v>1423166101</v>
      </c>
      <c r="K777" t="b">
        <v>0</v>
      </c>
      <c r="L777">
        <v>6</v>
      </c>
      <c r="M777" t="b">
        <v>0</v>
      </c>
      <c r="N777" t="s">
        <v>8285</v>
      </c>
      <c r="O777" s="5">
        <f>ROUND(E777/D777*100,0)</f>
        <v>7</v>
      </c>
      <c r="P777">
        <f>IFERROR(ROUND(E777/L777,2),0)</f>
        <v>30</v>
      </c>
      <c r="Q777" s="6" t="s">
        <v>8320</v>
      </c>
      <c r="R777" t="s">
        <v>8339</v>
      </c>
      <c r="S777" s="9">
        <f>(((J777/60)/60)/24)+DATE(1970,1,1)</f>
        <v>42040.829872685179</v>
      </c>
      <c r="T777" s="9">
        <f>(((I777/60)/60)/24)+DATE(1970,1,1)</f>
        <v>42070.829872685179</v>
      </c>
    </row>
    <row r="778" spans="1:20" ht="48" x14ac:dyDescent="0.2">
      <c r="A778">
        <v>1440</v>
      </c>
      <c r="B778" s="4" t="s">
        <v>1441</v>
      </c>
      <c r="C778" s="1" t="s">
        <v>5550</v>
      </c>
      <c r="D778" s="2">
        <v>13000</v>
      </c>
      <c r="E778" s="3">
        <v>1</v>
      </c>
      <c r="F778" t="s">
        <v>8220</v>
      </c>
      <c r="G778" t="s">
        <v>8236</v>
      </c>
      <c r="H778" t="s">
        <v>8248</v>
      </c>
      <c r="I778">
        <v>1464285463</v>
      </c>
      <c r="J778">
        <v>1461693463</v>
      </c>
      <c r="K778" t="b">
        <v>0</v>
      </c>
      <c r="L778">
        <v>1</v>
      </c>
      <c r="M778" t="b">
        <v>0</v>
      </c>
      <c r="N778" t="s">
        <v>8285</v>
      </c>
      <c r="O778" s="5">
        <f>ROUND(E778/D778*100,0)</f>
        <v>0</v>
      </c>
      <c r="P778">
        <f>IFERROR(ROUND(E778/L778,2),0)</f>
        <v>1</v>
      </c>
      <c r="Q778" s="6" t="s">
        <v>8320</v>
      </c>
      <c r="R778" t="s">
        <v>8339</v>
      </c>
      <c r="S778" s="9">
        <f>(((J778/60)/60)/24)+DATE(1970,1,1)</f>
        <v>42486.748414351852</v>
      </c>
      <c r="T778" s="9">
        <f>(((I778/60)/60)/24)+DATE(1970,1,1)</f>
        <v>42516.748414351852</v>
      </c>
    </row>
    <row r="779" spans="1:20" ht="48" x14ac:dyDescent="0.2">
      <c r="A779">
        <v>1441</v>
      </c>
      <c r="B779" s="4" t="s">
        <v>1442</v>
      </c>
      <c r="C779" s="1" t="s">
        <v>5551</v>
      </c>
      <c r="D779" s="2">
        <v>180000</v>
      </c>
      <c r="E779" s="3">
        <v>2020</v>
      </c>
      <c r="F779" t="s">
        <v>8220</v>
      </c>
      <c r="G779" t="s">
        <v>8224</v>
      </c>
      <c r="H779" t="s">
        <v>8246</v>
      </c>
      <c r="I779">
        <v>1441995769</v>
      </c>
      <c r="J779">
        <v>1436811769</v>
      </c>
      <c r="K779" t="b">
        <v>0</v>
      </c>
      <c r="L779">
        <v>3</v>
      </c>
      <c r="M779" t="b">
        <v>0</v>
      </c>
      <c r="N779" t="s">
        <v>8285</v>
      </c>
      <c r="O779" s="5">
        <f>ROUND(E779/D779*100,0)</f>
        <v>1</v>
      </c>
      <c r="P779">
        <f>IFERROR(ROUND(E779/L779,2),0)</f>
        <v>673.33</v>
      </c>
      <c r="Q779" s="6" t="s">
        <v>8320</v>
      </c>
      <c r="R779" t="s">
        <v>8339</v>
      </c>
      <c r="S779" s="9">
        <f>(((J779/60)/60)/24)+DATE(1970,1,1)</f>
        <v>42198.765844907408</v>
      </c>
      <c r="T779" s="9">
        <f>(((I779/60)/60)/24)+DATE(1970,1,1)</f>
        <v>42258.765844907408</v>
      </c>
    </row>
    <row r="780" spans="1:20" ht="48" x14ac:dyDescent="0.2">
      <c r="A780">
        <v>1442</v>
      </c>
      <c r="B780" s="4" t="s">
        <v>1443</v>
      </c>
      <c r="C780" s="1" t="s">
        <v>5552</v>
      </c>
      <c r="D780" s="2">
        <v>1500</v>
      </c>
      <c r="E780" s="3">
        <v>0</v>
      </c>
      <c r="F780" t="s">
        <v>8220</v>
      </c>
      <c r="G780" t="s">
        <v>8223</v>
      </c>
      <c r="H780" t="s">
        <v>8245</v>
      </c>
      <c r="I780">
        <v>1464190158</v>
      </c>
      <c r="J780">
        <v>1461598158</v>
      </c>
      <c r="K780" t="b">
        <v>0</v>
      </c>
      <c r="L780">
        <v>0</v>
      </c>
      <c r="M780" t="b">
        <v>0</v>
      </c>
      <c r="N780" t="s">
        <v>8285</v>
      </c>
      <c r="O780" s="5">
        <f>ROUND(E780/D780*100,0)</f>
        <v>0</v>
      </c>
      <c r="P780">
        <f>IFERROR(ROUND(E780/L780,2),0)</f>
        <v>0</v>
      </c>
      <c r="Q780" s="6" t="s">
        <v>8320</v>
      </c>
      <c r="R780" t="s">
        <v>8339</v>
      </c>
      <c r="S780" s="9">
        <f>(((J780/60)/60)/24)+DATE(1970,1,1)</f>
        <v>42485.64534722222</v>
      </c>
      <c r="T780" s="9">
        <f>(((I780/60)/60)/24)+DATE(1970,1,1)</f>
        <v>42515.64534722222</v>
      </c>
    </row>
    <row r="781" spans="1:20" ht="48" x14ac:dyDescent="0.2">
      <c r="A781">
        <v>1443</v>
      </c>
      <c r="B781" s="4" t="s">
        <v>1444</v>
      </c>
      <c r="C781" s="1" t="s">
        <v>5553</v>
      </c>
      <c r="D781" s="2">
        <v>13000</v>
      </c>
      <c r="E781" s="3">
        <v>0</v>
      </c>
      <c r="F781" t="s">
        <v>8220</v>
      </c>
      <c r="G781" t="s">
        <v>8229</v>
      </c>
      <c r="H781" t="s">
        <v>8248</v>
      </c>
      <c r="I781">
        <v>1483395209</v>
      </c>
      <c r="J781">
        <v>1480803209</v>
      </c>
      <c r="K781" t="b">
        <v>0</v>
      </c>
      <c r="L781">
        <v>0</v>
      </c>
      <c r="M781" t="b">
        <v>0</v>
      </c>
      <c r="N781" t="s">
        <v>8285</v>
      </c>
      <c r="O781" s="5">
        <f>ROUND(E781/D781*100,0)</f>
        <v>0</v>
      </c>
      <c r="P781">
        <f>IFERROR(ROUND(E781/L781,2),0)</f>
        <v>0</v>
      </c>
      <c r="Q781" s="6" t="s">
        <v>8320</v>
      </c>
      <c r="R781" t="s">
        <v>8339</v>
      </c>
      <c r="S781" s="9">
        <f>(((J781/60)/60)/24)+DATE(1970,1,1)</f>
        <v>42707.926030092596</v>
      </c>
      <c r="T781" s="9">
        <f>(((I781/60)/60)/24)+DATE(1970,1,1)</f>
        <v>42737.926030092596</v>
      </c>
    </row>
    <row r="782" spans="1:20" ht="32" x14ac:dyDescent="0.2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>ROUND(E782/D782*100,0)</f>
        <v>104</v>
      </c>
      <c r="P782">
        <f>IFERROR(ROUND(E782/L782,2),0)</f>
        <v>38.520000000000003</v>
      </c>
      <c r="Q782" s="6" t="s">
        <v>8323</v>
      </c>
      <c r="R782" t="s">
        <v>8324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48" x14ac:dyDescent="0.2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>ROUND(E783/D783*100,0)</f>
        <v>133</v>
      </c>
      <c r="P783">
        <f>IFERROR(ROUND(E783/L783,2),0)</f>
        <v>42.61</v>
      </c>
      <c r="Q783" s="6" t="s">
        <v>8323</v>
      </c>
      <c r="R783" t="s">
        <v>8324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48" x14ac:dyDescent="0.2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>ROUND(E784/D784*100,0)</f>
        <v>100</v>
      </c>
      <c r="P784">
        <f>IFERROR(ROUND(E784/L784,2),0)</f>
        <v>50</v>
      </c>
      <c r="Q784" s="6" t="s">
        <v>8323</v>
      </c>
      <c r="R784" t="s">
        <v>8324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8" x14ac:dyDescent="0.2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>ROUND(E785/D785*100,0)</f>
        <v>148</v>
      </c>
      <c r="P785">
        <f>IFERROR(ROUND(E785/L785,2),0)</f>
        <v>63.49</v>
      </c>
      <c r="Q785" s="6" t="s">
        <v>8323</v>
      </c>
      <c r="R785" t="s">
        <v>8324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8" x14ac:dyDescent="0.2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>ROUND(E786/D786*100,0)</f>
        <v>103</v>
      </c>
      <c r="P786">
        <f>IFERROR(ROUND(E786/L786,2),0)</f>
        <v>102.5</v>
      </c>
      <c r="Q786" s="6" t="s">
        <v>8323</v>
      </c>
      <c r="R786" t="s">
        <v>8324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48" x14ac:dyDescent="0.2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>ROUND(E787/D787*100,0)</f>
        <v>181</v>
      </c>
      <c r="P787">
        <f>IFERROR(ROUND(E787/L787,2),0)</f>
        <v>31.14</v>
      </c>
      <c r="Q787" s="6" t="s">
        <v>8323</v>
      </c>
      <c r="R787" t="s">
        <v>8324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48" x14ac:dyDescent="0.2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>ROUND(E788/D788*100,0)</f>
        <v>143</v>
      </c>
      <c r="P788">
        <f>IFERROR(ROUND(E788/L788,2),0)</f>
        <v>162.27000000000001</v>
      </c>
      <c r="Q788" s="6" t="s">
        <v>8323</v>
      </c>
      <c r="R788" t="s">
        <v>8324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8" x14ac:dyDescent="0.2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>ROUND(E789/D789*100,0)</f>
        <v>114</v>
      </c>
      <c r="P789">
        <f>IFERROR(ROUND(E789/L789,2),0)</f>
        <v>80.59</v>
      </c>
      <c r="Q789" s="6" t="s">
        <v>8323</v>
      </c>
      <c r="R789" t="s">
        <v>8324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8" x14ac:dyDescent="0.2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>ROUND(E790/D790*100,0)</f>
        <v>204</v>
      </c>
      <c r="P790">
        <f>IFERROR(ROUND(E790/L790,2),0)</f>
        <v>59.85</v>
      </c>
      <c r="Q790" s="6" t="s">
        <v>8323</v>
      </c>
      <c r="R790" t="s">
        <v>8324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8" x14ac:dyDescent="0.2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>ROUND(E791/D791*100,0)</f>
        <v>109</v>
      </c>
      <c r="P791">
        <f>IFERROR(ROUND(E791/L791,2),0)</f>
        <v>132.86000000000001</v>
      </c>
      <c r="Q791" s="6" t="s">
        <v>8323</v>
      </c>
      <c r="R791" t="s">
        <v>8324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8" x14ac:dyDescent="0.2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>ROUND(E792/D792*100,0)</f>
        <v>144</v>
      </c>
      <c r="P792">
        <f>IFERROR(ROUND(E792/L792,2),0)</f>
        <v>92.55</v>
      </c>
      <c r="Q792" s="6" t="s">
        <v>8323</v>
      </c>
      <c r="R792" t="s">
        <v>8324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8" x14ac:dyDescent="0.2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>ROUND(E793/D793*100,0)</f>
        <v>104</v>
      </c>
      <c r="P793">
        <f>IFERROR(ROUND(E793/L793,2),0)</f>
        <v>60.86</v>
      </c>
      <c r="Q793" s="6" t="s">
        <v>8323</v>
      </c>
      <c r="R793" t="s">
        <v>8324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32" x14ac:dyDescent="0.2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>ROUND(E794/D794*100,0)</f>
        <v>100</v>
      </c>
      <c r="P794">
        <f>IFERROR(ROUND(E794/L794,2),0)</f>
        <v>41.85</v>
      </c>
      <c r="Q794" s="6" t="s">
        <v>8323</v>
      </c>
      <c r="R794" t="s">
        <v>8324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8" x14ac:dyDescent="0.2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>ROUND(E795/D795*100,0)</f>
        <v>103</v>
      </c>
      <c r="P795">
        <f>IFERROR(ROUND(E795/L795,2),0)</f>
        <v>88.33</v>
      </c>
      <c r="Q795" s="6" t="s">
        <v>8323</v>
      </c>
      <c r="R795" t="s">
        <v>8324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8" x14ac:dyDescent="0.2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>ROUND(E796/D796*100,0)</f>
        <v>105</v>
      </c>
      <c r="P796">
        <f>IFERROR(ROUND(E796/L796,2),0)</f>
        <v>158.96</v>
      </c>
      <c r="Q796" s="6" t="s">
        <v>8323</v>
      </c>
      <c r="R796" t="s">
        <v>8324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8" x14ac:dyDescent="0.2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>ROUND(E797/D797*100,0)</f>
        <v>112</v>
      </c>
      <c r="P797">
        <f>IFERROR(ROUND(E797/L797,2),0)</f>
        <v>85.05</v>
      </c>
      <c r="Q797" s="6" t="s">
        <v>8323</v>
      </c>
      <c r="R797" t="s">
        <v>8324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64" x14ac:dyDescent="0.2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>ROUND(E798/D798*100,0)</f>
        <v>101</v>
      </c>
      <c r="P798">
        <f>IFERROR(ROUND(E798/L798,2),0)</f>
        <v>112.61</v>
      </c>
      <c r="Q798" s="6" t="s">
        <v>8323</v>
      </c>
      <c r="R798" t="s">
        <v>8324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8" x14ac:dyDescent="0.2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>ROUND(E799/D799*100,0)</f>
        <v>108</v>
      </c>
      <c r="P799">
        <f>IFERROR(ROUND(E799/L799,2),0)</f>
        <v>45.44</v>
      </c>
      <c r="Q799" s="6" t="s">
        <v>8323</v>
      </c>
      <c r="R799" t="s">
        <v>8324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48" x14ac:dyDescent="0.2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>ROUND(E800/D800*100,0)</f>
        <v>115</v>
      </c>
      <c r="P800">
        <f>IFERROR(ROUND(E800/L800,2),0)</f>
        <v>46.22</v>
      </c>
      <c r="Q800" s="6" t="s">
        <v>8323</v>
      </c>
      <c r="R800" t="s">
        <v>8324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48" x14ac:dyDescent="0.2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>ROUND(E801/D801*100,0)</f>
        <v>100</v>
      </c>
      <c r="P801">
        <f>IFERROR(ROUND(E801/L801,2),0)</f>
        <v>178.61</v>
      </c>
      <c r="Q801" s="6" t="s">
        <v>8323</v>
      </c>
      <c r="R801" t="s">
        <v>8324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48" x14ac:dyDescent="0.2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>ROUND(E802/D802*100,0)</f>
        <v>152</v>
      </c>
      <c r="P802">
        <f>IFERROR(ROUND(E802/L802,2),0)</f>
        <v>40.75</v>
      </c>
      <c r="Q802" s="6" t="s">
        <v>8323</v>
      </c>
      <c r="R802" t="s">
        <v>8324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48" x14ac:dyDescent="0.2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>ROUND(E803/D803*100,0)</f>
        <v>112</v>
      </c>
      <c r="P803">
        <f>IFERROR(ROUND(E803/L803,2),0)</f>
        <v>43.73</v>
      </c>
      <c r="Q803" s="6" t="s">
        <v>8323</v>
      </c>
      <c r="R803" t="s">
        <v>8324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48" x14ac:dyDescent="0.2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>ROUND(E804/D804*100,0)</f>
        <v>101</v>
      </c>
      <c r="P804">
        <f>IFERROR(ROUND(E804/L804,2),0)</f>
        <v>81.069999999999993</v>
      </c>
      <c r="Q804" s="6" t="s">
        <v>8323</v>
      </c>
      <c r="R804" t="s">
        <v>8324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8" x14ac:dyDescent="0.2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>ROUND(E805/D805*100,0)</f>
        <v>123</v>
      </c>
      <c r="P805">
        <f>IFERROR(ROUND(E805/L805,2),0)</f>
        <v>74.61</v>
      </c>
      <c r="Q805" s="6" t="s">
        <v>8323</v>
      </c>
      <c r="R805" t="s">
        <v>8324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8" x14ac:dyDescent="0.2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>ROUND(E806/D806*100,0)</f>
        <v>100</v>
      </c>
      <c r="P806">
        <f>IFERROR(ROUND(E806/L806,2),0)</f>
        <v>305.56</v>
      </c>
      <c r="Q806" s="6" t="s">
        <v>8323</v>
      </c>
      <c r="R806" t="s">
        <v>8324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8" x14ac:dyDescent="0.2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>ROUND(E807/D807*100,0)</f>
        <v>105</v>
      </c>
      <c r="P807">
        <f>IFERROR(ROUND(E807/L807,2),0)</f>
        <v>58.33</v>
      </c>
      <c r="Q807" s="6" t="s">
        <v>8323</v>
      </c>
      <c r="R807" t="s">
        <v>8324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ht="16" x14ac:dyDescent="0.2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>ROUND(E808/D808*100,0)</f>
        <v>104</v>
      </c>
      <c r="P808">
        <f>IFERROR(ROUND(E808/L808,2),0)</f>
        <v>117.68</v>
      </c>
      <c r="Q808" s="6" t="s">
        <v>8323</v>
      </c>
      <c r="R808" t="s">
        <v>8324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32" x14ac:dyDescent="0.2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>ROUND(E809/D809*100,0)</f>
        <v>105</v>
      </c>
      <c r="P809">
        <f>IFERROR(ROUND(E809/L809,2),0)</f>
        <v>73.77</v>
      </c>
      <c r="Q809" s="6" t="s">
        <v>8323</v>
      </c>
      <c r="R809" t="s">
        <v>8324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8" x14ac:dyDescent="0.2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>ROUND(E810/D810*100,0)</f>
        <v>100</v>
      </c>
      <c r="P810">
        <f>IFERROR(ROUND(E810/L810,2),0)</f>
        <v>104.65</v>
      </c>
      <c r="Q810" s="6" t="s">
        <v>8323</v>
      </c>
      <c r="R810" t="s">
        <v>8324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32" x14ac:dyDescent="0.2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>ROUND(E811/D811*100,0)</f>
        <v>104</v>
      </c>
      <c r="P811">
        <f>IFERROR(ROUND(E811/L811,2),0)</f>
        <v>79.83</v>
      </c>
      <c r="Q811" s="6" t="s">
        <v>8323</v>
      </c>
      <c r="R811" t="s">
        <v>8324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8" x14ac:dyDescent="0.2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>ROUND(E812/D812*100,0)</f>
        <v>105</v>
      </c>
      <c r="P812">
        <f>IFERROR(ROUND(E812/L812,2),0)</f>
        <v>58.33</v>
      </c>
      <c r="Q812" s="6" t="s">
        <v>8323</v>
      </c>
      <c r="R812" t="s">
        <v>8324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32" x14ac:dyDescent="0.2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>ROUND(E813/D813*100,0)</f>
        <v>104</v>
      </c>
      <c r="P813">
        <f>IFERROR(ROUND(E813/L813,2),0)</f>
        <v>86.67</v>
      </c>
      <c r="Q813" s="6" t="s">
        <v>8323</v>
      </c>
      <c r="R813" t="s">
        <v>8324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8" x14ac:dyDescent="0.2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>ROUND(E814/D814*100,0)</f>
        <v>152</v>
      </c>
      <c r="P814">
        <f>IFERROR(ROUND(E814/L814,2),0)</f>
        <v>27.61</v>
      </c>
      <c r="Q814" s="6" t="s">
        <v>8323</v>
      </c>
      <c r="R814" t="s">
        <v>8324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32" x14ac:dyDescent="0.2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>ROUND(E815/D815*100,0)</f>
        <v>160</v>
      </c>
      <c r="P815">
        <f>IFERROR(ROUND(E815/L815,2),0)</f>
        <v>25</v>
      </c>
      <c r="Q815" s="6" t="s">
        <v>8323</v>
      </c>
      <c r="R815" t="s">
        <v>8324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8" x14ac:dyDescent="0.2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>ROUND(E816/D816*100,0)</f>
        <v>127</v>
      </c>
      <c r="P816">
        <f>IFERROR(ROUND(E816/L816,2),0)</f>
        <v>45.46</v>
      </c>
      <c r="Q816" s="6" t="s">
        <v>8323</v>
      </c>
      <c r="R816" t="s">
        <v>8324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32" x14ac:dyDescent="0.2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>ROUND(E817/D817*100,0)</f>
        <v>107</v>
      </c>
      <c r="P817">
        <f>IFERROR(ROUND(E817/L817,2),0)</f>
        <v>99.53</v>
      </c>
      <c r="Q817" s="6" t="s">
        <v>8323</v>
      </c>
      <c r="R817" t="s">
        <v>8324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32" x14ac:dyDescent="0.2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>ROUND(E818/D818*100,0)</f>
        <v>115</v>
      </c>
      <c r="P818">
        <f>IFERROR(ROUND(E818/L818,2),0)</f>
        <v>39.31</v>
      </c>
      <c r="Q818" s="6" t="s">
        <v>8323</v>
      </c>
      <c r="R818" t="s">
        <v>8324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48" x14ac:dyDescent="0.2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>ROUND(E819/D819*100,0)</f>
        <v>137</v>
      </c>
      <c r="P819">
        <f>IFERROR(ROUND(E819/L819,2),0)</f>
        <v>89.42</v>
      </c>
      <c r="Q819" s="6" t="s">
        <v>8323</v>
      </c>
      <c r="R819" t="s">
        <v>8324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8" x14ac:dyDescent="0.2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>ROUND(E820/D820*100,0)</f>
        <v>156</v>
      </c>
      <c r="P820">
        <f>IFERROR(ROUND(E820/L820,2),0)</f>
        <v>28.68</v>
      </c>
      <c r="Q820" s="6" t="s">
        <v>8323</v>
      </c>
      <c r="R820" t="s">
        <v>8324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ht="32" x14ac:dyDescent="0.2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>ROUND(E821/D821*100,0)</f>
        <v>109</v>
      </c>
      <c r="P821">
        <f>IFERROR(ROUND(E821/L821,2),0)</f>
        <v>31.07</v>
      </c>
      <c r="Q821" s="6" t="s">
        <v>8323</v>
      </c>
      <c r="R821" t="s">
        <v>8324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48" x14ac:dyDescent="0.2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>ROUND(E822/D822*100,0)</f>
        <v>134</v>
      </c>
      <c r="P822">
        <f>IFERROR(ROUND(E822/L822,2),0)</f>
        <v>70.55</v>
      </c>
      <c r="Q822" s="6" t="s">
        <v>8323</v>
      </c>
      <c r="R822" t="s">
        <v>8324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48" x14ac:dyDescent="0.2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>ROUND(E823/D823*100,0)</f>
        <v>100</v>
      </c>
      <c r="P823">
        <f>IFERROR(ROUND(E823/L823,2),0)</f>
        <v>224.13</v>
      </c>
      <c r="Q823" s="6" t="s">
        <v>8323</v>
      </c>
      <c r="R823" t="s">
        <v>8324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32" x14ac:dyDescent="0.2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>ROUND(E824/D824*100,0)</f>
        <v>119</v>
      </c>
      <c r="P824">
        <f>IFERROR(ROUND(E824/L824,2),0)</f>
        <v>51.81</v>
      </c>
      <c r="Q824" s="6" t="s">
        <v>8323</v>
      </c>
      <c r="R824" t="s">
        <v>8324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48" x14ac:dyDescent="0.2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>ROUND(E825/D825*100,0)</f>
        <v>180</v>
      </c>
      <c r="P825">
        <f>IFERROR(ROUND(E825/L825,2),0)</f>
        <v>43.52</v>
      </c>
      <c r="Q825" s="6" t="s">
        <v>8323</v>
      </c>
      <c r="R825" t="s">
        <v>8324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48" x14ac:dyDescent="0.2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>ROUND(E826/D826*100,0)</f>
        <v>134</v>
      </c>
      <c r="P826">
        <f>IFERROR(ROUND(E826/L826,2),0)</f>
        <v>39.82</v>
      </c>
      <c r="Q826" s="6" t="s">
        <v>8323</v>
      </c>
      <c r="R826" t="s">
        <v>8324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32" x14ac:dyDescent="0.2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>ROUND(E827/D827*100,0)</f>
        <v>100</v>
      </c>
      <c r="P827">
        <f>IFERROR(ROUND(E827/L827,2),0)</f>
        <v>126.81</v>
      </c>
      <c r="Q827" s="6" t="s">
        <v>8323</v>
      </c>
      <c r="R827" t="s">
        <v>8324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48" x14ac:dyDescent="0.2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>ROUND(E828/D828*100,0)</f>
        <v>101</v>
      </c>
      <c r="P828">
        <f>IFERROR(ROUND(E828/L828,2),0)</f>
        <v>113.88</v>
      </c>
      <c r="Q828" s="6" t="s">
        <v>8323</v>
      </c>
      <c r="R828" t="s">
        <v>8324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48" x14ac:dyDescent="0.2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>ROUND(E829/D829*100,0)</f>
        <v>103</v>
      </c>
      <c r="P829">
        <f>IFERROR(ROUND(E829/L829,2),0)</f>
        <v>28.18</v>
      </c>
      <c r="Q829" s="6" t="s">
        <v>8323</v>
      </c>
      <c r="R829" t="s">
        <v>8324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48" x14ac:dyDescent="0.2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>ROUND(E830/D830*100,0)</f>
        <v>107</v>
      </c>
      <c r="P830">
        <f>IFERROR(ROUND(E830/L830,2),0)</f>
        <v>36.61</v>
      </c>
      <c r="Q830" s="6" t="s">
        <v>8323</v>
      </c>
      <c r="R830" t="s">
        <v>8324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48" x14ac:dyDescent="0.2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>ROUND(E831/D831*100,0)</f>
        <v>104</v>
      </c>
      <c r="P831">
        <f>IFERROR(ROUND(E831/L831,2),0)</f>
        <v>32.5</v>
      </c>
      <c r="Q831" s="6" t="s">
        <v>8323</v>
      </c>
      <c r="R831" t="s">
        <v>8324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48" x14ac:dyDescent="0.2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>ROUND(E832/D832*100,0)</f>
        <v>108</v>
      </c>
      <c r="P832">
        <f>IFERROR(ROUND(E832/L832,2),0)</f>
        <v>60.66</v>
      </c>
      <c r="Q832" s="6" t="s">
        <v>8323</v>
      </c>
      <c r="R832" t="s">
        <v>8324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32" x14ac:dyDescent="0.2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>ROUND(E833/D833*100,0)</f>
        <v>233</v>
      </c>
      <c r="P833">
        <f>IFERROR(ROUND(E833/L833,2),0)</f>
        <v>175</v>
      </c>
      <c r="Q833" s="6" t="s">
        <v>8323</v>
      </c>
      <c r="R833" t="s">
        <v>8324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8" x14ac:dyDescent="0.2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>ROUND(E834/D834*100,0)</f>
        <v>101</v>
      </c>
      <c r="P834">
        <f>IFERROR(ROUND(E834/L834,2),0)</f>
        <v>97.99</v>
      </c>
      <c r="Q834" s="6" t="s">
        <v>8323</v>
      </c>
      <c r="R834" t="s">
        <v>8324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ht="16" x14ac:dyDescent="0.2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>ROUND(E835/D835*100,0)</f>
        <v>102</v>
      </c>
      <c r="P835">
        <f>IFERROR(ROUND(E835/L835,2),0)</f>
        <v>148.78</v>
      </c>
      <c r="Q835" s="6" t="s">
        <v>8323</v>
      </c>
      <c r="R835" t="s">
        <v>8324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48" x14ac:dyDescent="0.2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>ROUND(E836/D836*100,0)</f>
        <v>131</v>
      </c>
      <c r="P836">
        <f>IFERROR(ROUND(E836/L836,2),0)</f>
        <v>96.08</v>
      </c>
      <c r="Q836" s="6" t="s">
        <v>8323</v>
      </c>
      <c r="R836" t="s">
        <v>8324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8" x14ac:dyDescent="0.2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>ROUND(E837/D837*100,0)</f>
        <v>117</v>
      </c>
      <c r="P837">
        <f>IFERROR(ROUND(E837/L837,2),0)</f>
        <v>58.63</v>
      </c>
      <c r="Q837" s="6" t="s">
        <v>8323</v>
      </c>
      <c r="R837" t="s">
        <v>8324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ht="16" x14ac:dyDescent="0.2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>ROUND(E838/D838*100,0)</f>
        <v>101</v>
      </c>
      <c r="P838">
        <f>IFERROR(ROUND(E838/L838,2),0)</f>
        <v>109.71</v>
      </c>
      <c r="Q838" s="6" t="s">
        <v>8323</v>
      </c>
      <c r="R838" t="s">
        <v>8324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32" x14ac:dyDescent="0.2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>ROUND(E839/D839*100,0)</f>
        <v>122</v>
      </c>
      <c r="P839">
        <f>IFERROR(ROUND(E839/L839,2),0)</f>
        <v>49.11</v>
      </c>
      <c r="Q839" s="6" t="s">
        <v>8323</v>
      </c>
      <c r="R839" t="s">
        <v>8324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8" x14ac:dyDescent="0.2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>ROUND(E840/D840*100,0)</f>
        <v>145</v>
      </c>
      <c r="P840">
        <f>IFERROR(ROUND(E840/L840,2),0)</f>
        <v>47.67</v>
      </c>
      <c r="Q840" s="6" t="s">
        <v>8323</v>
      </c>
      <c r="R840" t="s">
        <v>8324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48" x14ac:dyDescent="0.2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>ROUND(E841/D841*100,0)</f>
        <v>117</v>
      </c>
      <c r="P841">
        <f>IFERROR(ROUND(E841/L841,2),0)</f>
        <v>60.74</v>
      </c>
      <c r="Q841" s="6" t="s">
        <v>8323</v>
      </c>
      <c r="R841" t="s">
        <v>8324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32" x14ac:dyDescent="0.2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>ROUND(E842/D842*100,0)</f>
        <v>120</v>
      </c>
      <c r="P842">
        <f>IFERROR(ROUND(E842/L842,2),0)</f>
        <v>63.38</v>
      </c>
      <c r="Q842" s="6" t="s">
        <v>8323</v>
      </c>
      <c r="R842" t="s">
        <v>8325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48" x14ac:dyDescent="0.2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>ROUND(E843/D843*100,0)</f>
        <v>101</v>
      </c>
      <c r="P843">
        <f>IFERROR(ROUND(E843/L843,2),0)</f>
        <v>53.89</v>
      </c>
      <c r="Q843" s="6" t="s">
        <v>8323</v>
      </c>
      <c r="R843" t="s">
        <v>8325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8" x14ac:dyDescent="0.2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>ROUND(E844/D844*100,0)</f>
        <v>104</v>
      </c>
      <c r="P844">
        <f>IFERROR(ROUND(E844/L844,2),0)</f>
        <v>66.87</v>
      </c>
      <c r="Q844" s="6" t="s">
        <v>8323</v>
      </c>
      <c r="R844" t="s">
        <v>8325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8" x14ac:dyDescent="0.2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>ROUND(E845/D845*100,0)</f>
        <v>267</v>
      </c>
      <c r="P845">
        <f>IFERROR(ROUND(E845/L845,2),0)</f>
        <v>63.1</v>
      </c>
      <c r="Q845" s="6" t="s">
        <v>8323</v>
      </c>
      <c r="R845" t="s">
        <v>8325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48" x14ac:dyDescent="0.2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>ROUND(E846/D846*100,0)</f>
        <v>194</v>
      </c>
      <c r="P846">
        <f>IFERROR(ROUND(E846/L846,2),0)</f>
        <v>36.630000000000003</v>
      </c>
      <c r="Q846" s="6" t="s">
        <v>8323</v>
      </c>
      <c r="R846" t="s">
        <v>8325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48" x14ac:dyDescent="0.2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>ROUND(E847/D847*100,0)</f>
        <v>120</v>
      </c>
      <c r="P847">
        <f>IFERROR(ROUND(E847/L847,2),0)</f>
        <v>34.01</v>
      </c>
      <c r="Q847" s="6" t="s">
        <v>8323</v>
      </c>
      <c r="R847" t="s">
        <v>8325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32" x14ac:dyDescent="0.2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>ROUND(E848/D848*100,0)</f>
        <v>122</v>
      </c>
      <c r="P848">
        <f>IFERROR(ROUND(E848/L848,2),0)</f>
        <v>28.55</v>
      </c>
      <c r="Q848" s="6" t="s">
        <v>8323</v>
      </c>
      <c r="R848" t="s">
        <v>8325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ht="16" x14ac:dyDescent="0.2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>ROUND(E849/D849*100,0)</f>
        <v>100</v>
      </c>
      <c r="P849">
        <f>IFERROR(ROUND(E849/L849,2),0)</f>
        <v>10</v>
      </c>
      <c r="Q849" s="6" t="s">
        <v>8323</v>
      </c>
      <c r="R849" t="s">
        <v>8325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8" x14ac:dyDescent="0.2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>ROUND(E850/D850*100,0)</f>
        <v>100</v>
      </c>
      <c r="P850">
        <f>IFERROR(ROUND(E850/L850,2),0)</f>
        <v>18.75</v>
      </c>
      <c r="Q850" s="6" t="s">
        <v>8323</v>
      </c>
      <c r="R850" t="s">
        <v>8325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64" x14ac:dyDescent="0.2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>ROUND(E851/D851*100,0)</f>
        <v>120</v>
      </c>
      <c r="P851">
        <f>IFERROR(ROUND(E851/L851,2),0)</f>
        <v>41.7</v>
      </c>
      <c r="Q851" s="6" t="s">
        <v>8323</v>
      </c>
      <c r="R851" t="s">
        <v>8325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48" x14ac:dyDescent="0.2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>ROUND(E852/D852*100,0)</f>
        <v>155</v>
      </c>
      <c r="P852">
        <f>IFERROR(ROUND(E852/L852,2),0)</f>
        <v>46.67</v>
      </c>
      <c r="Q852" s="6" t="s">
        <v>8323</v>
      </c>
      <c r="R852" t="s">
        <v>8325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32" x14ac:dyDescent="0.2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>ROUND(E853/D853*100,0)</f>
        <v>130</v>
      </c>
      <c r="P853">
        <f>IFERROR(ROUND(E853/L853,2),0)</f>
        <v>37.270000000000003</v>
      </c>
      <c r="Q853" s="6" t="s">
        <v>8323</v>
      </c>
      <c r="R853" t="s">
        <v>8325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32" x14ac:dyDescent="0.2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>ROUND(E854/D854*100,0)</f>
        <v>105</v>
      </c>
      <c r="P854">
        <f>IFERROR(ROUND(E854/L854,2),0)</f>
        <v>59.26</v>
      </c>
      <c r="Q854" s="6" t="s">
        <v>8323</v>
      </c>
      <c r="R854" t="s">
        <v>8325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48" x14ac:dyDescent="0.2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>ROUND(E855/D855*100,0)</f>
        <v>100</v>
      </c>
      <c r="P855">
        <f>IFERROR(ROUND(E855/L855,2),0)</f>
        <v>30</v>
      </c>
      <c r="Q855" s="6" t="s">
        <v>8323</v>
      </c>
      <c r="R855" t="s">
        <v>8325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48" x14ac:dyDescent="0.2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>ROUND(E856/D856*100,0)</f>
        <v>118</v>
      </c>
      <c r="P856">
        <f>IFERROR(ROUND(E856/L856,2),0)</f>
        <v>65.86</v>
      </c>
      <c r="Q856" s="6" t="s">
        <v>8323</v>
      </c>
      <c r="R856" t="s">
        <v>8325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32" x14ac:dyDescent="0.2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>ROUND(E857/D857*100,0)</f>
        <v>103</v>
      </c>
      <c r="P857">
        <f>IFERROR(ROUND(E857/L857,2),0)</f>
        <v>31.91</v>
      </c>
      <c r="Q857" s="6" t="s">
        <v>8323</v>
      </c>
      <c r="R857" t="s">
        <v>8325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48" x14ac:dyDescent="0.2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>ROUND(E858/D858*100,0)</f>
        <v>218</v>
      </c>
      <c r="P858">
        <f>IFERROR(ROUND(E858/L858,2),0)</f>
        <v>19.46</v>
      </c>
      <c r="Q858" s="6" t="s">
        <v>8323</v>
      </c>
      <c r="R858" t="s">
        <v>8325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32" x14ac:dyDescent="0.2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>ROUND(E859/D859*100,0)</f>
        <v>100</v>
      </c>
      <c r="P859">
        <f>IFERROR(ROUND(E859/L859,2),0)</f>
        <v>50</v>
      </c>
      <c r="Q859" s="6" t="s">
        <v>8323</v>
      </c>
      <c r="R859" t="s">
        <v>8325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8" x14ac:dyDescent="0.2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>ROUND(E860/D860*100,0)</f>
        <v>144</v>
      </c>
      <c r="P860">
        <f>IFERROR(ROUND(E860/L860,2),0)</f>
        <v>22.74</v>
      </c>
      <c r="Q860" s="6" t="s">
        <v>8323</v>
      </c>
      <c r="R860" t="s">
        <v>8325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32" x14ac:dyDescent="0.2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>ROUND(E861/D861*100,0)</f>
        <v>105</v>
      </c>
      <c r="P861">
        <f>IFERROR(ROUND(E861/L861,2),0)</f>
        <v>42.72</v>
      </c>
      <c r="Q861" s="6" t="s">
        <v>8323</v>
      </c>
      <c r="R861" t="s">
        <v>8325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32" x14ac:dyDescent="0.2">
      <c r="A862">
        <v>1444</v>
      </c>
      <c r="B862" s="4" t="s">
        <v>1445</v>
      </c>
      <c r="C862" s="1" t="s">
        <v>5554</v>
      </c>
      <c r="D862" s="2">
        <v>4950</v>
      </c>
      <c r="E862" s="3">
        <v>0</v>
      </c>
      <c r="F862" t="s">
        <v>8220</v>
      </c>
      <c r="G862" t="s">
        <v>8235</v>
      </c>
      <c r="H862" t="s">
        <v>8248</v>
      </c>
      <c r="I862">
        <v>1442091462</v>
      </c>
      <c r="J862">
        <v>1436907462</v>
      </c>
      <c r="K862" t="b">
        <v>0</v>
      </c>
      <c r="L862">
        <v>0</v>
      </c>
      <c r="M862" t="b">
        <v>0</v>
      </c>
      <c r="N862" t="s">
        <v>8285</v>
      </c>
      <c r="O862" s="5">
        <f>ROUND(E862/D862*100,0)</f>
        <v>0</v>
      </c>
      <c r="P862">
        <f>IFERROR(ROUND(E862/L862,2),0)</f>
        <v>0</v>
      </c>
      <c r="Q862" s="6" t="s">
        <v>8320</v>
      </c>
      <c r="R862" t="s">
        <v>8339</v>
      </c>
      <c r="S862" s="9">
        <f>(((J862/60)/60)/24)+DATE(1970,1,1)</f>
        <v>42199.873402777783</v>
      </c>
      <c r="T862" s="9">
        <f>(((I862/60)/60)/24)+DATE(1970,1,1)</f>
        <v>42259.873402777783</v>
      </c>
    </row>
    <row r="863" spans="1:20" ht="48" x14ac:dyDescent="0.2">
      <c r="A863">
        <v>1445</v>
      </c>
      <c r="B863" s="4" t="s">
        <v>1446</v>
      </c>
      <c r="C863" s="1" t="s">
        <v>5555</v>
      </c>
      <c r="D863" s="2">
        <v>130000</v>
      </c>
      <c r="E863" s="3">
        <v>0</v>
      </c>
      <c r="F863" t="s">
        <v>8220</v>
      </c>
      <c r="G863" t="s">
        <v>8235</v>
      </c>
      <c r="H863" t="s">
        <v>8248</v>
      </c>
      <c r="I863">
        <v>1434286855</v>
      </c>
      <c r="J863">
        <v>1431694855</v>
      </c>
      <c r="K863" t="b">
        <v>0</v>
      </c>
      <c r="L863">
        <v>0</v>
      </c>
      <c r="M863" t="b">
        <v>0</v>
      </c>
      <c r="N863" t="s">
        <v>8285</v>
      </c>
      <c r="O863" s="5">
        <f>ROUND(E863/D863*100,0)</f>
        <v>0</v>
      </c>
      <c r="P863">
        <f>IFERROR(ROUND(E863/L863,2),0)</f>
        <v>0</v>
      </c>
      <c r="Q863" s="6" t="s">
        <v>8320</v>
      </c>
      <c r="R863" t="s">
        <v>8339</v>
      </c>
      <c r="S863" s="9">
        <f>(((J863/60)/60)/24)+DATE(1970,1,1)</f>
        <v>42139.542303240742</v>
      </c>
      <c r="T863" s="9">
        <f>(((I863/60)/60)/24)+DATE(1970,1,1)</f>
        <v>42169.542303240742</v>
      </c>
    </row>
    <row r="864" spans="1:20" ht="48" x14ac:dyDescent="0.2">
      <c r="A864">
        <v>1446</v>
      </c>
      <c r="B864" s="4" t="s">
        <v>1447</v>
      </c>
      <c r="C864" s="1" t="s">
        <v>5556</v>
      </c>
      <c r="D864" s="2">
        <v>900</v>
      </c>
      <c r="E864" s="3">
        <v>0</v>
      </c>
      <c r="F864" t="s">
        <v>8220</v>
      </c>
      <c r="G864" t="s">
        <v>8236</v>
      </c>
      <c r="H864" t="s">
        <v>8248</v>
      </c>
      <c r="I864">
        <v>1461235478</v>
      </c>
      <c r="J864">
        <v>1459507478</v>
      </c>
      <c r="K864" t="b">
        <v>0</v>
      </c>
      <c r="L864">
        <v>0</v>
      </c>
      <c r="M864" t="b">
        <v>0</v>
      </c>
      <c r="N864" t="s">
        <v>8285</v>
      </c>
      <c r="O864" s="5">
        <f>ROUND(E864/D864*100,0)</f>
        <v>0</v>
      </c>
      <c r="P864">
        <f>IFERROR(ROUND(E864/L864,2),0)</f>
        <v>0</v>
      </c>
      <c r="Q864" s="6" t="s">
        <v>8320</v>
      </c>
      <c r="R864" t="s">
        <v>8339</v>
      </c>
      <c r="S864" s="9">
        <f>(((J864/60)/60)/24)+DATE(1970,1,1)</f>
        <v>42461.447662037041</v>
      </c>
      <c r="T864" s="9">
        <f>(((I864/60)/60)/24)+DATE(1970,1,1)</f>
        <v>42481.447662037041</v>
      </c>
    </row>
    <row r="865" spans="1:20" ht="32" x14ac:dyDescent="0.2">
      <c r="A865">
        <v>1447</v>
      </c>
      <c r="B865" s="4" t="s">
        <v>1448</v>
      </c>
      <c r="C865" s="1" t="s">
        <v>5557</v>
      </c>
      <c r="D865" s="2">
        <v>500000</v>
      </c>
      <c r="E865" s="3">
        <v>75</v>
      </c>
      <c r="F865" t="s">
        <v>8220</v>
      </c>
      <c r="G865" t="s">
        <v>8223</v>
      </c>
      <c r="H865" t="s">
        <v>8245</v>
      </c>
      <c r="I865">
        <v>1467999134</v>
      </c>
      <c r="J865">
        <v>1465407134</v>
      </c>
      <c r="K865" t="b">
        <v>0</v>
      </c>
      <c r="L865">
        <v>3</v>
      </c>
      <c r="M865" t="b">
        <v>0</v>
      </c>
      <c r="N865" t="s">
        <v>8285</v>
      </c>
      <c r="O865" s="5">
        <f>ROUND(E865/D865*100,0)</f>
        <v>0</v>
      </c>
      <c r="P865">
        <f>IFERROR(ROUND(E865/L865,2),0)</f>
        <v>25</v>
      </c>
      <c r="Q865" s="6" t="s">
        <v>8320</v>
      </c>
      <c r="R865" t="s">
        <v>8339</v>
      </c>
      <c r="S865" s="9">
        <f>(((J865/60)/60)/24)+DATE(1970,1,1)</f>
        <v>42529.730717592596</v>
      </c>
      <c r="T865" s="9">
        <f>(((I865/60)/60)/24)+DATE(1970,1,1)</f>
        <v>42559.730717592596</v>
      </c>
    </row>
    <row r="866" spans="1:20" ht="48" x14ac:dyDescent="0.2">
      <c r="A866">
        <v>1448</v>
      </c>
      <c r="B866" s="4" t="s">
        <v>1449</v>
      </c>
      <c r="C866" s="1" t="s">
        <v>5558</v>
      </c>
      <c r="D866" s="2">
        <v>200000</v>
      </c>
      <c r="E866" s="3">
        <v>0</v>
      </c>
      <c r="F866" t="s">
        <v>8220</v>
      </c>
      <c r="G866" t="s">
        <v>8225</v>
      </c>
      <c r="H866" t="s">
        <v>8247</v>
      </c>
      <c r="I866">
        <v>1432272300</v>
      </c>
      <c r="J866">
        <v>1429655318</v>
      </c>
      <c r="K866" t="b">
        <v>0</v>
      </c>
      <c r="L866">
        <v>0</v>
      </c>
      <c r="M866" t="b">
        <v>0</v>
      </c>
      <c r="N866" t="s">
        <v>8285</v>
      </c>
      <c r="O866" s="5">
        <f>ROUND(E866/D866*100,0)</f>
        <v>0</v>
      </c>
      <c r="P866">
        <f>IFERROR(ROUND(E866/L866,2),0)</f>
        <v>0</v>
      </c>
      <c r="Q866" s="6" t="s">
        <v>8320</v>
      </c>
      <c r="R866" t="s">
        <v>8339</v>
      </c>
      <c r="S866" s="9">
        <f>(((J866/60)/60)/24)+DATE(1970,1,1)</f>
        <v>42115.936550925922</v>
      </c>
      <c r="T866" s="9">
        <f>(((I866/60)/60)/24)+DATE(1970,1,1)</f>
        <v>42146.225694444445</v>
      </c>
    </row>
    <row r="867" spans="1:20" ht="48" x14ac:dyDescent="0.2">
      <c r="A867">
        <v>1449</v>
      </c>
      <c r="B867" s="4" t="s">
        <v>1450</v>
      </c>
      <c r="C867" s="1" t="s">
        <v>5559</v>
      </c>
      <c r="D867" s="2">
        <v>8888</v>
      </c>
      <c r="E867" s="3">
        <v>0</v>
      </c>
      <c r="F867" t="s">
        <v>8220</v>
      </c>
      <c r="G867" t="s">
        <v>8223</v>
      </c>
      <c r="H867" t="s">
        <v>8245</v>
      </c>
      <c r="I867">
        <v>1431286105</v>
      </c>
      <c r="J867">
        <v>1427138905</v>
      </c>
      <c r="K867" t="b">
        <v>0</v>
      </c>
      <c r="L867">
        <v>0</v>
      </c>
      <c r="M867" t="b">
        <v>0</v>
      </c>
      <c r="N867" t="s">
        <v>8285</v>
      </c>
      <c r="O867" s="5">
        <f>ROUND(E867/D867*100,0)</f>
        <v>0</v>
      </c>
      <c r="P867">
        <f>IFERROR(ROUND(E867/L867,2),0)</f>
        <v>0</v>
      </c>
      <c r="Q867" s="6" t="s">
        <v>8320</v>
      </c>
      <c r="R867" t="s">
        <v>8339</v>
      </c>
      <c r="S867" s="9">
        <f>(((J867/60)/60)/24)+DATE(1970,1,1)</f>
        <v>42086.811400462961</v>
      </c>
      <c r="T867" s="9">
        <f>(((I867/60)/60)/24)+DATE(1970,1,1)</f>
        <v>42134.811400462961</v>
      </c>
    </row>
    <row r="868" spans="1:20" ht="48" x14ac:dyDescent="0.2">
      <c r="A868">
        <v>1450</v>
      </c>
      <c r="B868" s="4" t="s">
        <v>1451</v>
      </c>
      <c r="C868" s="1" t="s">
        <v>5560</v>
      </c>
      <c r="D868" s="2">
        <v>100000</v>
      </c>
      <c r="E868" s="3">
        <v>1</v>
      </c>
      <c r="F868" t="s">
        <v>8220</v>
      </c>
      <c r="G868" t="s">
        <v>8223</v>
      </c>
      <c r="H868" t="s">
        <v>8245</v>
      </c>
      <c r="I868">
        <v>1455941197</v>
      </c>
      <c r="J868">
        <v>1453349197</v>
      </c>
      <c r="K868" t="b">
        <v>0</v>
      </c>
      <c r="L868">
        <v>1</v>
      </c>
      <c r="M868" t="b">
        <v>0</v>
      </c>
      <c r="N868" t="s">
        <v>8285</v>
      </c>
      <c r="O868" s="5">
        <f>ROUND(E868/D868*100,0)</f>
        <v>0</v>
      </c>
      <c r="P868">
        <f>IFERROR(ROUND(E868/L868,2),0)</f>
        <v>1</v>
      </c>
      <c r="Q868" s="6" t="s">
        <v>8320</v>
      </c>
      <c r="R868" t="s">
        <v>8339</v>
      </c>
      <c r="S868" s="9">
        <f>(((J868/60)/60)/24)+DATE(1970,1,1)</f>
        <v>42390.171261574069</v>
      </c>
      <c r="T868" s="9">
        <f>(((I868/60)/60)/24)+DATE(1970,1,1)</f>
        <v>42420.171261574069</v>
      </c>
    </row>
    <row r="869" spans="1:20" ht="48" x14ac:dyDescent="0.2">
      <c r="A869">
        <v>2941</v>
      </c>
      <c r="B869" s="4" t="s">
        <v>2941</v>
      </c>
      <c r="C869" s="1" t="s">
        <v>7051</v>
      </c>
      <c r="D869" s="2">
        <v>25000</v>
      </c>
      <c r="E869" s="3">
        <v>1</v>
      </c>
      <c r="F869" t="s">
        <v>8220</v>
      </c>
      <c r="G869" t="s">
        <v>8223</v>
      </c>
      <c r="H869" t="s">
        <v>8245</v>
      </c>
      <c r="I869">
        <v>1425250955</v>
      </c>
      <c r="J869">
        <v>1422658955</v>
      </c>
      <c r="K869" t="b">
        <v>0</v>
      </c>
      <c r="L869">
        <v>1</v>
      </c>
      <c r="M869" t="b">
        <v>0</v>
      </c>
      <c r="N869" t="s">
        <v>8301</v>
      </c>
      <c r="O869" s="5">
        <f>ROUND(E869/D869*100,0)</f>
        <v>0</v>
      </c>
      <c r="P869">
        <f>IFERROR(ROUND(E869/L869,2),0)</f>
        <v>1</v>
      </c>
      <c r="Q869" s="6" t="s">
        <v>8315</v>
      </c>
      <c r="R869" t="s">
        <v>8355</v>
      </c>
      <c r="S869" s="9">
        <f>(((J869/60)/60)/24)+DATE(1970,1,1)</f>
        <v>42034.960127314815</v>
      </c>
      <c r="T869" s="9">
        <f>(((I869/60)/60)/24)+DATE(1970,1,1)</f>
        <v>42064.960127314815</v>
      </c>
    </row>
    <row r="870" spans="1:20" ht="48" x14ac:dyDescent="0.2">
      <c r="A870">
        <v>2942</v>
      </c>
      <c r="B870" s="4" t="s">
        <v>2942</v>
      </c>
      <c r="C870" s="1" t="s">
        <v>7052</v>
      </c>
      <c r="D870" s="2">
        <v>200000</v>
      </c>
      <c r="E870" s="3">
        <v>40850</v>
      </c>
      <c r="F870" t="s">
        <v>8220</v>
      </c>
      <c r="G870" t="s">
        <v>8228</v>
      </c>
      <c r="H870" t="s">
        <v>8250</v>
      </c>
      <c r="I870">
        <v>1450297080</v>
      </c>
      <c r="J870">
        <v>1448565459</v>
      </c>
      <c r="K870" t="b">
        <v>0</v>
      </c>
      <c r="L870">
        <v>202</v>
      </c>
      <c r="M870" t="b">
        <v>0</v>
      </c>
      <c r="N870" t="s">
        <v>8301</v>
      </c>
      <c r="O870" s="5">
        <f>ROUND(E870/D870*100,0)</f>
        <v>20</v>
      </c>
      <c r="P870">
        <f>IFERROR(ROUND(E870/L870,2),0)</f>
        <v>202.23</v>
      </c>
      <c r="Q870" s="6" t="s">
        <v>8315</v>
      </c>
      <c r="R870" t="s">
        <v>8355</v>
      </c>
      <c r="S870" s="9">
        <f>(((J870/60)/60)/24)+DATE(1970,1,1)</f>
        <v>42334.803923611107</v>
      </c>
      <c r="T870" s="9">
        <f>(((I870/60)/60)/24)+DATE(1970,1,1)</f>
        <v>42354.845833333333</v>
      </c>
    </row>
    <row r="871" spans="1:20" ht="48" x14ac:dyDescent="0.2">
      <c r="A871">
        <v>2943</v>
      </c>
      <c r="B871" s="4" t="s">
        <v>2943</v>
      </c>
      <c r="C871" s="1" t="s">
        <v>7053</v>
      </c>
      <c r="D871" s="2">
        <v>3000</v>
      </c>
      <c r="E871" s="3">
        <v>0</v>
      </c>
      <c r="F871" t="s">
        <v>8220</v>
      </c>
      <c r="G871" t="s">
        <v>8223</v>
      </c>
      <c r="H871" t="s">
        <v>8245</v>
      </c>
      <c r="I871">
        <v>1428894380</v>
      </c>
      <c r="J871">
        <v>1426302380</v>
      </c>
      <c r="K871" t="b">
        <v>0</v>
      </c>
      <c r="L871">
        <v>0</v>
      </c>
      <c r="M871" t="b">
        <v>0</v>
      </c>
      <c r="N871" t="s">
        <v>8301</v>
      </c>
      <c r="O871" s="5">
        <f>ROUND(E871/D871*100,0)</f>
        <v>0</v>
      </c>
      <c r="P871">
        <f>IFERROR(ROUND(E871/L871,2),0)</f>
        <v>0</v>
      </c>
      <c r="Q871" s="6" t="s">
        <v>8315</v>
      </c>
      <c r="R871" t="s">
        <v>8355</v>
      </c>
      <c r="S871" s="9">
        <f>(((J871/60)/60)/24)+DATE(1970,1,1)</f>
        <v>42077.129398148143</v>
      </c>
      <c r="T871" s="9">
        <f>(((I871/60)/60)/24)+DATE(1970,1,1)</f>
        <v>42107.129398148143</v>
      </c>
    </row>
    <row r="872" spans="1:20" ht="32" x14ac:dyDescent="0.2">
      <c r="A872">
        <v>2944</v>
      </c>
      <c r="B872" s="4" t="s">
        <v>2944</v>
      </c>
      <c r="C872" s="1" t="s">
        <v>7054</v>
      </c>
      <c r="D872" s="2">
        <v>10000</v>
      </c>
      <c r="E872" s="3">
        <v>100</v>
      </c>
      <c r="F872" t="s">
        <v>8220</v>
      </c>
      <c r="G872" t="s">
        <v>8223</v>
      </c>
      <c r="H872" t="s">
        <v>8245</v>
      </c>
      <c r="I872">
        <v>1433714198</v>
      </c>
      <c r="J872">
        <v>1431122198</v>
      </c>
      <c r="K872" t="b">
        <v>0</v>
      </c>
      <c r="L872">
        <v>1</v>
      </c>
      <c r="M872" t="b">
        <v>0</v>
      </c>
      <c r="N872" t="s">
        <v>8301</v>
      </c>
      <c r="O872" s="5">
        <f>ROUND(E872/D872*100,0)</f>
        <v>1</v>
      </c>
      <c r="P872">
        <f>IFERROR(ROUND(E872/L872,2),0)</f>
        <v>100</v>
      </c>
      <c r="Q872" s="6" t="s">
        <v>8315</v>
      </c>
      <c r="R872" t="s">
        <v>8355</v>
      </c>
      <c r="S872" s="9">
        <f>(((J872/60)/60)/24)+DATE(1970,1,1)</f>
        <v>42132.9143287037</v>
      </c>
      <c r="T872" s="9">
        <f>(((I872/60)/60)/24)+DATE(1970,1,1)</f>
        <v>42162.9143287037</v>
      </c>
    </row>
    <row r="873" spans="1:20" ht="48" x14ac:dyDescent="0.2">
      <c r="A873">
        <v>2945</v>
      </c>
      <c r="B873" s="4" t="s">
        <v>2945</v>
      </c>
      <c r="C873" s="1" t="s">
        <v>7055</v>
      </c>
      <c r="D873" s="2">
        <v>50000</v>
      </c>
      <c r="E873" s="3">
        <v>0</v>
      </c>
      <c r="F873" t="s">
        <v>8220</v>
      </c>
      <c r="G873" t="s">
        <v>8223</v>
      </c>
      <c r="H873" t="s">
        <v>8245</v>
      </c>
      <c r="I873">
        <v>1432437660</v>
      </c>
      <c r="J873">
        <v>1429845660</v>
      </c>
      <c r="K873" t="b">
        <v>0</v>
      </c>
      <c r="L873">
        <v>0</v>
      </c>
      <c r="M873" t="b">
        <v>0</v>
      </c>
      <c r="N873" t="s">
        <v>8301</v>
      </c>
      <c r="O873" s="5">
        <f>ROUND(E873/D873*100,0)</f>
        <v>0</v>
      </c>
      <c r="P873">
        <f>IFERROR(ROUND(E873/L873,2),0)</f>
        <v>0</v>
      </c>
      <c r="Q873" s="6" t="s">
        <v>8315</v>
      </c>
      <c r="R873" t="s">
        <v>8355</v>
      </c>
      <c r="S873" s="9">
        <f>(((J873/60)/60)/24)+DATE(1970,1,1)</f>
        <v>42118.139583333337</v>
      </c>
      <c r="T873" s="9">
        <f>(((I873/60)/60)/24)+DATE(1970,1,1)</f>
        <v>42148.139583333337</v>
      </c>
    </row>
    <row r="874" spans="1:20" ht="48" x14ac:dyDescent="0.2">
      <c r="A874">
        <v>2946</v>
      </c>
      <c r="B874" s="4" t="s">
        <v>2946</v>
      </c>
      <c r="C874" s="1" t="s">
        <v>7056</v>
      </c>
      <c r="D874" s="2">
        <v>2000</v>
      </c>
      <c r="E874" s="3">
        <v>2</v>
      </c>
      <c r="F874" t="s">
        <v>8220</v>
      </c>
      <c r="G874" t="s">
        <v>8224</v>
      </c>
      <c r="H874" t="s">
        <v>8246</v>
      </c>
      <c r="I874">
        <v>1471265092</v>
      </c>
      <c r="J874">
        <v>1468673092</v>
      </c>
      <c r="K874" t="b">
        <v>0</v>
      </c>
      <c r="L874">
        <v>2</v>
      </c>
      <c r="M874" t="b">
        <v>0</v>
      </c>
      <c r="N874" t="s">
        <v>8301</v>
      </c>
      <c r="O874" s="5">
        <f>ROUND(E874/D874*100,0)</f>
        <v>0</v>
      </c>
      <c r="P874">
        <f>IFERROR(ROUND(E874/L874,2),0)</f>
        <v>1</v>
      </c>
      <c r="Q874" s="6" t="s">
        <v>8315</v>
      </c>
      <c r="R874" t="s">
        <v>8355</v>
      </c>
      <c r="S874" s="9">
        <f>(((J874/60)/60)/24)+DATE(1970,1,1)</f>
        <v>42567.531157407408</v>
      </c>
      <c r="T874" s="9">
        <f>(((I874/60)/60)/24)+DATE(1970,1,1)</f>
        <v>42597.531157407408</v>
      </c>
    </row>
    <row r="875" spans="1:20" ht="48" x14ac:dyDescent="0.2">
      <c r="A875">
        <v>2947</v>
      </c>
      <c r="B875" s="4" t="s">
        <v>2947</v>
      </c>
      <c r="C875" s="1" t="s">
        <v>7057</v>
      </c>
      <c r="D875" s="2">
        <v>25000</v>
      </c>
      <c r="E875" s="3">
        <v>1072</v>
      </c>
      <c r="F875" t="s">
        <v>8220</v>
      </c>
      <c r="G875" t="s">
        <v>8223</v>
      </c>
      <c r="H875" t="s">
        <v>8245</v>
      </c>
      <c r="I875">
        <v>1480007460</v>
      </c>
      <c r="J875">
        <v>1475760567</v>
      </c>
      <c r="K875" t="b">
        <v>0</v>
      </c>
      <c r="L875">
        <v>13</v>
      </c>
      <c r="M875" t="b">
        <v>0</v>
      </c>
      <c r="N875" t="s">
        <v>8301</v>
      </c>
      <c r="O875" s="5">
        <f>ROUND(E875/D875*100,0)</f>
        <v>4</v>
      </c>
      <c r="P875">
        <f>IFERROR(ROUND(E875/L875,2),0)</f>
        <v>82.46</v>
      </c>
      <c r="Q875" s="6" t="s">
        <v>8315</v>
      </c>
      <c r="R875" t="s">
        <v>8355</v>
      </c>
      <c r="S875" s="9">
        <f>(((J875/60)/60)/24)+DATE(1970,1,1)</f>
        <v>42649.562118055561</v>
      </c>
      <c r="T875" s="9">
        <f>(((I875/60)/60)/24)+DATE(1970,1,1)</f>
        <v>42698.715972222228</v>
      </c>
    </row>
    <row r="876" spans="1:20" ht="48" x14ac:dyDescent="0.2">
      <c r="A876">
        <v>2948</v>
      </c>
      <c r="B876" s="4" t="s">
        <v>2948</v>
      </c>
      <c r="C876" s="1" t="s">
        <v>7058</v>
      </c>
      <c r="D876" s="2">
        <v>500000</v>
      </c>
      <c r="E876" s="3">
        <v>24</v>
      </c>
      <c r="F876" t="s">
        <v>8220</v>
      </c>
      <c r="G876" t="s">
        <v>8223</v>
      </c>
      <c r="H876" t="s">
        <v>8245</v>
      </c>
      <c r="I876">
        <v>1433259293</v>
      </c>
      <c r="J876">
        <v>1428075293</v>
      </c>
      <c r="K876" t="b">
        <v>0</v>
      </c>
      <c r="L876">
        <v>9</v>
      </c>
      <c r="M876" t="b">
        <v>0</v>
      </c>
      <c r="N876" t="s">
        <v>8301</v>
      </c>
      <c r="O876" s="5">
        <f>ROUND(E876/D876*100,0)</f>
        <v>0</v>
      </c>
      <c r="P876">
        <f>IFERROR(ROUND(E876/L876,2),0)</f>
        <v>2.67</v>
      </c>
      <c r="Q876" s="6" t="s">
        <v>8315</v>
      </c>
      <c r="R876" t="s">
        <v>8355</v>
      </c>
      <c r="S876" s="9">
        <f>(((J876/60)/60)/24)+DATE(1970,1,1)</f>
        <v>42097.649224537032</v>
      </c>
      <c r="T876" s="9">
        <f>(((I876/60)/60)/24)+DATE(1970,1,1)</f>
        <v>42157.649224537032</v>
      </c>
    </row>
    <row r="877" spans="1:20" ht="48" x14ac:dyDescent="0.2">
      <c r="A877">
        <v>2949</v>
      </c>
      <c r="B877" s="4" t="s">
        <v>2949</v>
      </c>
      <c r="C877" s="1" t="s">
        <v>7059</v>
      </c>
      <c r="D877" s="2">
        <v>1000</v>
      </c>
      <c r="E877" s="3">
        <v>25</v>
      </c>
      <c r="F877" t="s">
        <v>8220</v>
      </c>
      <c r="G877" t="s">
        <v>8223</v>
      </c>
      <c r="H877" t="s">
        <v>8245</v>
      </c>
      <c r="I877">
        <v>1447965917</v>
      </c>
      <c r="J877">
        <v>1445370317</v>
      </c>
      <c r="K877" t="b">
        <v>0</v>
      </c>
      <c r="L877">
        <v>2</v>
      </c>
      <c r="M877" t="b">
        <v>0</v>
      </c>
      <c r="N877" t="s">
        <v>8301</v>
      </c>
      <c r="O877" s="5">
        <f>ROUND(E877/D877*100,0)</f>
        <v>3</v>
      </c>
      <c r="P877">
        <f>IFERROR(ROUND(E877/L877,2),0)</f>
        <v>12.5</v>
      </c>
      <c r="Q877" s="6" t="s">
        <v>8315</v>
      </c>
      <c r="R877" t="s">
        <v>8355</v>
      </c>
      <c r="S877" s="9">
        <f>(((J877/60)/60)/24)+DATE(1970,1,1)</f>
        <v>42297.823113425926</v>
      </c>
      <c r="T877" s="9">
        <f>(((I877/60)/60)/24)+DATE(1970,1,1)</f>
        <v>42327.864780092597</v>
      </c>
    </row>
    <row r="878" spans="1:20" ht="48" x14ac:dyDescent="0.2">
      <c r="A878">
        <v>2950</v>
      </c>
      <c r="B878" s="4" t="s">
        <v>2950</v>
      </c>
      <c r="C878" s="1" t="s">
        <v>7060</v>
      </c>
      <c r="D878" s="2">
        <v>5000000</v>
      </c>
      <c r="E878" s="3">
        <v>0</v>
      </c>
      <c r="F878" t="s">
        <v>8220</v>
      </c>
      <c r="G878" t="s">
        <v>8223</v>
      </c>
      <c r="H878" t="s">
        <v>8245</v>
      </c>
      <c r="I878">
        <v>1453538752</v>
      </c>
      <c r="J878">
        <v>1450946752</v>
      </c>
      <c r="K878" t="b">
        <v>0</v>
      </c>
      <c r="L878">
        <v>0</v>
      </c>
      <c r="M878" t="b">
        <v>0</v>
      </c>
      <c r="N878" t="s">
        <v>8301</v>
      </c>
      <c r="O878" s="5">
        <f>ROUND(E878/D878*100,0)</f>
        <v>0</v>
      </c>
      <c r="P878">
        <f>IFERROR(ROUND(E878/L878,2),0)</f>
        <v>0</v>
      </c>
      <c r="Q878" s="6" t="s">
        <v>8315</v>
      </c>
      <c r="R878" t="s">
        <v>8355</v>
      </c>
      <c r="S878" s="9">
        <f>(((J878/60)/60)/24)+DATE(1970,1,1)</f>
        <v>42362.36518518519</v>
      </c>
      <c r="T878" s="9">
        <f>(((I878/60)/60)/24)+DATE(1970,1,1)</f>
        <v>42392.36518518519</v>
      </c>
    </row>
    <row r="879" spans="1:20" ht="48" x14ac:dyDescent="0.2">
      <c r="A879">
        <v>3051</v>
      </c>
      <c r="B879" s="4" t="s">
        <v>3051</v>
      </c>
      <c r="C879" s="1" t="s">
        <v>7161</v>
      </c>
      <c r="D879" s="2">
        <v>3500</v>
      </c>
      <c r="E879" s="3">
        <v>827</v>
      </c>
      <c r="F879" t="s">
        <v>8220</v>
      </c>
      <c r="G879" t="s">
        <v>8224</v>
      </c>
      <c r="H879" t="s">
        <v>8246</v>
      </c>
      <c r="I879">
        <v>1486547945</v>
      </c>
      <c r="J879">
        <v>1483955945</v>
      </c>
      <c r="K879" t="b">
        <v>1</v>
      </c>
      <c r="L879">
        <v>35</v>
      </c>
      <c r="M879" t="b">
        <v>0</v>
      </c>
      <c r="N879" t="s">
        <v>8301</v>
      </c>
      <c r="O879" s="5">
        <f>ROUND(E879/D879*100,0)</f>
        <v>24</v>
      </c>
      <c r="P879">
        <f>IFERROR(ROUND(E879/L879,2),0)</f>
        <v>23.63</v>
      </c>
      <c r="Q879" s="6" t="s">
        <v>8315</v>
      </c>
      <c r="R879" t="s">
        <v>8355</v>
      </c>
      <c r="S879" s="9">
        <f>(((J879/60)/60)/24)+DATE(1970,1,1)</f>
        <v>42744.416030092587</v>
      </c>
      <c r="T879" s="9">
        <f>(((I879/60)/60)/24)+DATE(1970,1,1)</f>
        <v>42774.416030092587</v>
      </c>
    </row>
    <row r="880" spans="1:20" ht="32" x14ac:dyDescent="0.2">
      <c r="A880">
        <v>3052</v>
      </c>
      <c r="B880" s="4" t="s">
        <v>3052</v>
      </c>
      <c r="C880" s="1" t="s">
        <v>7162</v>
      </c>
      <c r="D880" s="2">
        <v>50000</v>
      </c>
      <c r="E880" s="3">
        <v>75</v>
      </c>
      <c r="F880" t="s">
        <v>8220</v>
      </c>
      <c r="G880" t="s">
        <v>8223</v>
      </c>
      <c r="H880" t="s">
        <v>8245</v>
      </c>
      <c r="I880">
        <v>1432828740</v>
      </c>
      <c r="J880">
        <v>1430237094</v>
      </c>
      <c r="K880" t="b">
        <v>0</v>
      </c>
      <c r="L880">
        <v>2</v>
      </c>
      <c r="M880" t="b">
        <v>0</v>
      </c>
      <c r="N880" t="s">
        <v>8301</v>
      </c>
      <c r="O880" s="5">
        <f>ROUND(E880/D880*100,0)</f>
        <v>0</v>
      </c>
      <c r="P880">
        <f>IFERROR(ROUND(E880/L880,2),0)</f>
        <v>37.5</v>
      </c>
      <c r="Q880" s="6" t="s">
        <v>8315</v>
      </c>
      <c r="R880" t="s">
        <v>8355</v>
      </c>
      <c r="S880" s="9">
        <f>(((J880/60)/60)/24)+DATE(1970,1,1)</f>
        <v>42122.670069444444</v>
      </c>
      <c r="T880" s="9">
        <f>(((I880/60)/60)/24)+DATE(1970,1,1)</f>
        <v>42152.665972222225</v>
      </c>
    </row>
    <row r="881" spans="1:20" ht="48" x14ac:dyDescent="0.2">
      <c r="A881">
        <v>3053</v>
      </c>
      <c r="B881" s="4" t="s">
        <v>3053</v>
      </c>
      <c r="C881" s="1" t="s">
        <v>7163</v>
      </c>
      <c r="D881" s="2">
        <v>10000</v>
      </c>
      <c r="E881" s="3">
        <v>40</v>
      </c>
      <c r="F881" t="s">
        <v>8220</v>
      </c>
      <c r="G881" t="s">
        <v>8223</v>
      </c>
      <c r="H881" t="s">
        <v>8245</v>
      </c>
      <c r="I881">
        <v>1412222340</v>
      </c>
      <c r="J881">
        <v>1407781013</v>
      </c>
      <c r="K881" t="b">
        <v>0</v>
      </c>
      <c r="L881">
        <v>3</v>
      </c>
      <c r="M881" t="b">
        <v>0</v>
      </c>
      <c r="N881" t="s">
        <v>8301</v>
      </c>
      <c r="O881" s="5">
        <f>ROUND(E881/D881*100,0)</f>
        <v>0</v>
      </c>
      <c r="P881">
        <f>IFERROR(ROUND(E881/L881,2),0)</f>
        <v>13.33</v>
      </c>
      <c r="Q881" s="6" t="s">
        <v>8315</v>
      </c>
      <c r="R881" t="s">
        <v>8355</v>
      </c>
      <c r="S881" s="9">
        <f>(((J881/60)/60)/24)+DATE(1970,1,1)</f>
        <v>41862.761724537035</v>
      </c>
      <c r="T881" s="9">
        <f>(((I881/60)/60)/24)+DATE(1970,1,1)</f>
        <v>41914.165972222225</v>
      </c>
    </row>
    <row r="882" spans="1:20" ht="48" x14ac:dyDescent="0.2">
      <c r="A882">
        <v>3054</v>
      </c>
      <c r="B882" s="4" t="s">
        <v>3054</v>
      </c>
      <c r="C882" s="1" t="s">
        <v>7164</v>
      </c>
      <c r="D882" s="2">
        <v>300</v>
      </c>
      <c r="E882" s="3">
        <v>0</v>
      </c>
      <c r="F882" t="s">
        <v>8220</v>
      </c>
      <c r="G882" t="s">
        <v>8223</v>
      </c>
      <c r="H882" t="s">
        <v>8245</v>
      </c>
      <c r="I882">
        <v>1425258240</v>
      </c>
      <c r="J882">
        <v>1422043154</v>
      </c>
      <c r="K882" t="b">
        <v>0</v>
      </c>
      <c r="L882">
        <v>0</v>
      </c>
      <c r="M882" t="b">
        <v>0</v>
      </c>
      <c r="N882" t="s">
        <v>8301</v>
      </c>
      <c r="O882" s="5">
        <f>ROUND(E882/D882*100,0)</f>
        <v>0</v>
      </c>
      <c r="P882">
        <f>IFERROR(ROUND(E882/L882,2),0)</f>
        <v>0</v>
      </c>
      <c r="Q882" s="6" t="s">
        <v>8315</v>
      </c>
      <c r="R882" t="s">
        <v>8355</v>
      </c>
      <c r="S882" s="9">
        <f>(((J882/60)/60)/24)+DATE(1970,1,1)</f>
        <v>42027.832800925928</v>
      </c>
      <c r="T882" s="9">
        <f>(((I882/60)/60)/24)+DATE(1970,1,1)</f>
        <v>42065.044444444444</v>
      </c>
    </row>
    <row r="883" spans="1:20" ht="48" x14ac:dyDescent="0.2">
      <c r="A883">
        <v>3055</v>
      </c>
      <c r="B883" s="4" t="s">
        <v>3055</v>
      </c>
      <c r="C883" s="1" t="s">
        <v>7165</v>
      </c>
      <c r="D883" s="2">
        <v>20000</v>
      </c>
      <c r="E883" s="3">
        <v>1</v>
      </c>
      <c r="F883" t="s">
        <v>8220</v>
      </c>
      <c r="G883" t="s">
        <v>8223</v>
      </c>
      <c r="H883" t="s">
        <v>8245</v>
      </c>
      <c r="I883">
        <v>1420844390</v>
      </c>
      <c r="J883">
        <v>1415660390</v>
      </c>
      <c r="K883" t="b">
        <v>0</v>
      </c>
      <c r="L883">
        <v>1</v>
      </c>
      <c r="M883" t="b">
        <v>0</v>
      </c>
      <c r="N883" t="s">
        <v>8301</v>
      </c>
      <c r="O883" s="5">
        <f>ROUND(E883/D883*100,0)</f>
        <v>0</v>
      </c>
      <c r="P883">
        <f>IFERROR(ROUND(E883/L883,2),0)</f>
        <v>1</v>
      </c>
      <c r="Q883" s="6" t="s">
        <v>8315</v>
      </c>
      <c r="R883" t="s">
        <v>8355</v>
      </c>
      <c r="S883" s="9">
        <f>(((J883/60)/60)/24)+DATE(1970,1,1)</f>
        <v>41953.95821759259</v>
      </c>
      <c r="T883" s="9">
        <f>(((I883/60)/60)/24)+DATE(1970,1,1)</f>
        <v>42013.95821759259</v>
      </c>
    </row>
    <row r="884" spans="1:20" ht="48" x14ac:dyDescent="0.2">
      <c r="A884">
        <v>3056</v>
      </c>
      <c r="B884" s="4" t="s">
        <v>3056</v>
      </c>
      <c r="C884" s="1" t="s">
        <v>7166</v>
      </c>
      <c r="D884" s="2">
        <v>25000</v>
      </c>
      <c r="E884" s="3">
        <v>0</v>
      </c>
      <c r="F884" t="s">
        <v>8220</v>
      </c>
      <c r="G884" t="s">
        <v>8223</v>
      </c>
      <c r="H884" t="s">
        <v>8245</v>
      </c>
      <c r="I884">
        <v>1412003784</v>
      </c>
      <c r="J884">
        <v>1406819784</v>
      </c>
      <c r="K884" t="b">
        <v>0</v>
      </c>
      <c r="L884">
        <v>0</v>
      </c>
      <c r="M884" t="b">
        <v>0</v>
      </c>
      <c r="N884" t="s">
        <v>8301</v>
      </c>
      <c r="O884" s="5">
        <f>ROUND(E884/D884*100,0)</f>
        <v>0</v>
      </c>
      <c r="P884">
        <f>IFERROR(ROUND(E884/L884,2),0)</f>
        <v>0</v>
      </c>
      <c r="Q884" s="6" t="s">
        <v>8315</v>
      </c>
      <c r="R884" t="s">
        <v>8355</v>
      </c>
      <c r="S884" s="9">
        <f>(((J884/60)/60)/24)+DATE(1970,1,1)</f>
        <v>41851.636388888888</v>
      </c>
      <c r="T884" s="9">
        <f>(((I884/60)/60)/24)+DATE(1970,1,1)</f>
        <v>41911.636388888888</v>
      </c>
    </row>
    <row r="885" spans="1:20" ht="48" x14ac:dyDescent="0.2">
      <c r="A885">
        <v>3057</v>
      </c>
      <c r="B885" s="4" t="s">
        <v>3057</v>
      </c>
      <c r="C885" s="1" t="s">
        <v>7167</v>
      </c>
      <c r="D885" s="2">
        <v>50000</v>
      </c>
      <c r="E885" s="3">
        <v>0</v>
      </c>
      <c r="F885" t="s">
        <v>8220</v>
      </c>
      <c r="G885" t="s">
        <v>8224</v>
      </c>
      <c r="H885" t="s">
        <v>8246</v>
      </c>
      <c r="I885">
        <v>1459694211</v>
      </c>
      <c r="J885">
        <v>1457105811</v>
      </c>
      <c r="K885" t="b">
        <v>0</v>
      </c>
      <c r="L885">
        <v>0</v>
      </c>
      <c r="M885" t="b">
        <v>0</v>
      </c>
      <c r="N885" t="s">
        <v>8301</v>
      </c>
      <c r="O885" s="5">
        <f>ROUND(E885/D885*100,0)</f>
        <v>0</v>
      </c>
      <c r="P885">
        <f>IFERROR(ROUND(E885/L885,2),0)</f>
        <v>0</v>
      </c>
      <c r="Q885" s="6" t="s">
        <v>8315</v>
      </c>
      <c r="R885" t="s">
        <v>8355</v>
      </c>
      <c r="S885" s="9">
        <f>(((J885/60)/60)/24)+DATE(1970,1,1)</f>
        <v>42433.650590277779</v>
      </c>
      <c r="T885" s="9">
        <f>(((I885/60)/60)/24)+DATE(1970,1,1)</f>
        <v>42463.608923611115</v>
      </c>
    </row>
    <row r="886" spans="1:20" ht="48" x14ac:dyDescent="0.2">
      <c r="A886">
        <v>3058</v>
      </c>
      <c r="B886" s="4" t="s">
        <v>3058</v>
      </c>
      <c r="C886" s="1" t="s">
        <v>7168</v>
      </c>
      <c r="D886" s="2">
        <v>18000</v>
      </c>
      <c r="E886" s="3">
        <v>3</v>
      </c>
      <c r="F886" t="s">
        <v>8220</v>
      </c>
      <c r="G886" t="s">
        <v>8236</v>
      </c>
      <c r="H886" t="s">
        <v>8248</v>
      </c>
      <c r="I886">
        <v>1463734740</v>
      </c>
      <c r="J886">
        <v>1459414740</v>
      </c>
      <c r="K886" t="b">
        <v>0</v>
      </c>
      <c r="L886">
        <v>3</v>
      </c>
      <c r="M886" t="b">
        <v>0</v>
      </c>
      <c r="N886" t="s">
        <v>8301</v>
      </c>
      <c r="O886" s="5">
        <f>ROUND(E886/D886*100,0)</f>
        <v>0</v>
      </c>
      <c r="P886">
        <f>IFERROR(ROUND(E886/L886,2),0)</f>
        <v>1</v>
      </c>
      <c r="Q886" s="6" t="s">
        <v>8315</v>
      </c>
      <c r="R886" t="s">
        <v>8355</v>
      </c>
      <c r="S886" s="9">
        <f>(((J886/60)/60)/24)+DATE(1970,1,1)</f>
        <v>42460.374305555553</v>
      </c>
      <c r="T886" s="9">
        <f>(((I886/60)/60)/24)+DATE(1970,1,1)</f>
        <v>42510.374305555553</v>
      </c>
    </row>
    <row r="887" spans="1:20" ht="48" x14ac:dyDescent="0.2">
      <c r="A887">
        <v>3059</v>
      </c>
      <c r="B887" s="4" t="s">
        <v>3059</v>
      </c>
      <c r="C887" s="1" t="s">
        <v>7169</v>
      </c>
      <c r="D887" s="2">
        <v>15000</v>
      </c>
      <c r="E887" s="3">
        <v>451</v>
      </c>
      <c r="F887" t="s">
        <v>8220</v>
      </c>
      <c r="G887" t="s">
        <v>8223</v>
      </c>
      <c r="H887" t="s">
        <v>8245</v>
      </c>
      <c r="I887">
        <v>1407536846</v>
      </c>
      <c r="J887">
        <v>1404944846</v>
      </c>
      <c r="K887" t="b">
        <v>0</v>
      </c>
      <c r="L887">
        <v>11</v>
      </c>
      <c r="M887" t="b">
        <v>0</v>
      </c>
      <c r="N887" t="s">
        <v>8301</v>
      </c>
      <c r="O887" s="5">
        <f>ROUND(E887/D887*100,0)</f>
        <v>3</v>
      </c>
      <c r="P887">
        <f>IFERROR(ROUND(E887/L887,2),0)</f>
        <v>41</v>
      </c>
      <c r="Q887" s="6" t="s">
        <v>8315</v>
      </c>
      <c r="R887" t="s">
        <v>8355</v>
      </c>
      <c r="S887" s="9">
        <f>(((J887/60)/60)/24)+DATE(1970,1,1)</f>
        <v>41829.935717592591</v>
      </c>
      <c r="T887" s="9">
        <f>(((I887/60)/60)/24)+DATE(1970,1,1)</f>
        <v>41859.935717592591</v>
      </c>
    </row>
    <row r="888" spans="1:20" ht="32" x14ac:dyDescent="0.2">
      <c r="A888">
        <v>3060</v>
      </c>
      <c r="B888" s="4" t="s">
        <v>3060</v>
      </c>
      <c r="C888" s="1" t="s">
        <v>7170</v>
      </c>
      <c r="D888" s="2">
        <v>220000</v>
      </c>
      <c r="E888" s="3">
        <v>335</v>
      </c>
      <c r="F888" t="s">
        <v>8220</v>
      </c>
      <c r="G888" t="s">
        <v>8223</v>
      </c>
      <c r="H888" t="s">
        <v>8245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t="s">
        <v>8301</v>
      </c>
      <c r="O888" s="5">
        <f>ROUND(E888/D888*100,0)</f>
        <v>0</v>
      </c>
      <c r="P888">
        <f>IFERROR(ROUND(E888/L888,2),0)</f>
        <v>55.83</v>
      </c>
      <c r="Q888" s="6" t="s">
        <v>8315</v>
      </c>
      <c r="R888" t="s">
        <v>8355</v>
      </c>
      <c r="S888" s="9">
        <f>(((J888/60)/60)/24)+DATE(1970,1,1)</f>
        <v>42245.274699074071</v>
      </c>
      <c r="T888" s="9">
        <f>(((I888/60)/60)/24)+DATE(1970,1,1)</f>
        <v>42275.274699074071</v>
      </c>
    </row>
    <row r="889" spans="1:20" ht="16" x14ac:dyDescent="0.2">
      <c r="A889">
        <v>3061</v>
      </c>
      <c r="B889" s="4" t="s">
        <v>3061</v>
      </c>
      <c r="C889" s="1" t="s">
        <v>7171</v>
      </c>
      <c r="D889" s="2">
        <v>1000000</v>
      </c>
      <c r="E889" s="3">
        <v>0</v>
      </c>
      <c r="F889" t="s">
        <v>8220</v>
      </c>
      <c r="G889" t="s">
        <v>8223</v>
      </c>
      <c r="H889" t="s">
        <v>8245</v>
      </c>
      <c r="I889">
        <v>1407955748</v>
      </c>
      <c r="J889">
        <v>1405363748</v>
      </c>
      <c r="K889" t="b">
        <v>0</v>
      </c>
      <c r="L889">
        <v>0</v>
      </c>
      <c r="M889" t="b">
        <v>0</v>
      </c>
      <c r="N889" t="s">
        <v>8301</v>
      </c>
      <c r="O889" s="5">
        <f>ROUND(E889/D889*100,0)</f>
        <v>0</v>
      </c>
      <c r="P889">
        <f>IFERROR(ROUND(E889/L889,2),0)</f>
        <v>0</v>
      </c>
      <c r="Q889" s="6" t="s">
        <v>8315</v>
      </c>
      <c r="R889" t="s">
        <v>8355</v>
      </c>
      <c r="S889" s="9">
        <f>(((J889/60)/60)/24)+DATE(1970,1,1)</f>
        <v>41834.784120370372</v>
      </c>
      <c r="T889" s="9">
        <f>(((I889/60)/60)/24)+DATE(1970,1,1)</f>
        <v>41864.784120370372</v>
      </c>
    </row>
    <row r="890" spans="1:20" ht="48" x14ac:dyDescent="0.2">
      <c r="A890">
        <v>3062</v>
      </c>
      <c r="B890" s="4" t="s">
        <v>3062</v>
      </c>
      <c r="C890" s="1" t="s">
        <v>7172</v>
      </c>
      <c r="D890" s="2">
        <v>10000</v>
      </c>
      <c r="E890" s="3">
        <v>6684</v>
      </c>
      <c r="F890" t="s">
        <v>8220</v>
      </c>
      <c r="G890" t="s">
        <v>8223</v>
      </c>
      <c r="H890" t="s">
        <v>8245</v>
      </c>
      <c r="I890">
        <v>1443636000</v>
      </c>
      <c r="J890">
        <v>1441111892</v>
      </c>
      <c r="K890" t="b">
        <v>0</v>
      </c>
      <c r="L890">
        <v>67</v>
      </c>
      <c r="M890" t="b">
        <v>0</v>
      </c>
      <c r="N890" t="s">
        <v>8301</v>
      </c>
      <c r="O890" s="5">
        <f>ROUND(E890/D890*100,0)</f>
        <v>67</v>
      </c>
      <c r="P890">
        <f>IFERROR(ROUND(E890/L890,2),0)</f>
        <v>99.76</v>
      </c>
      <c r="Q890" s="6" t="s">
        <v>8315</v>
      </c>
      <c r="R890" t="s">
        <v>8355</v>
      </c>
      <c r="S890" s="9">
        <f>(((J890/60)/60)/24)+DATE(1970,1,1)</f>
        <v>42248.535787037035</v>
      </c>
      <c r="T890" s="9">
        <f>(((I890/60)/60)/24)+DATE(1970,1,1)</f>
        <v>42277.75</v>
      </c>
    </row>
    <row r="891" spans="1:20" ht="32" x14ac:dyDescent="0.2">
      <c r="A891">
        <v>3063</v>
      </c>
      <c r="B891" s="4" t="s">
        <v>3063</v>
      </c>
      <c r="C891" s="1" t="s">
        <v>7173</v>
      </c>
      <c r="D891" s="2">
        <v>3000</v>
      </c>
      <c r="E891" s="3">
        <v>587</v>
      </c>
      <c r="F891" t="s">
        <v>8220</v>
      </c>
      <c r="G891" t="s">
        <v>8223</v>
      </c>
      <c r="H891" t="s">
        <v>8245</v>
      </c>
      <c r="I891">
        <v>1477174138</v>
      </c>
      <c r="J891">
        <v>1474150138</v>
      </c>
      <c r="K891" t="b">
        <v>0</v>
      </c>
      <c r="L891">
        <v>23</v>
      </c>
      <c r="M891" t="b">
        <v>0</v>
      </c>
      <c r="N891" t="s">
        <v>8301</v>
      </c>
      <c r="O891" s="5">
        <f>ROUND(E891/D891*100,0)</f>
        <v>20</v>
      </c>
      <c r="P891">
        <f>IFERROR(ROUND(E891/L891,2),0)</f>
        <v>25.52</v>
      </c>
      <c r="Q891" s="6" t="s">
        <v>8315</v>
      </c>
      <c r="R891" t="s">
        <v>8355</v>
      </c>
      <c r="S891" s="9">
        <f>(((J891/60)/60)/24)+DATE(1970,1,1)</f>
        <v>42630.922893518517</v>
      </c>
      <c r="T891" s="9">
        <f>(((I891/60)/60)/24)+DATE(1970,1,1)</f>
        <v>42665.922893518517</v>
      </c>
    </row>
    <row r="892" spans="1:20" ht="32" x14ac:dyDescent="0.2">
      <c r="A892">
        <v>3064</v>
      </c>
      <c r="B892" s="4" t="s">
        <v>3064</v>
      </c>
      <c r="C892" s="1" t="s">
        <v>7174</v>
      </c>
      <c r="D892" s="2">
        <v>75000</v>
      </c>
      <c r="E892" s="3">
        <v>8471</v>
      </c>
      <c r="F892" t="s">
        <v>8220</v>
      </c>
      <c r="G892" t="s">
        <v>8223</v>
      </c>
      <c r="H892" t="s">
        <v>8245</v>
      </c>
      <c r="I892">
        <v>1448175540</v>
      </c>
      <c r="J892">
        <v>1445483246</v>
      </c>
      <c r="K892" t="b">
        <v>0</v>
      </c>
      <c r="L892">
        <v>72</v>
      </c>
      <c r="M892" t="b">
        <v>0</v>
      </c>
      <c r="N892" t="s">
        <v>8301</v>
      </c>
      <c r="O892" s="5">
        <f>ROUND(E892/D892*100,0)</f>
        <v>11</v>
      </c>
      <c r="P892">
        <f>IFERROR(ROUND(E892/L892,2),0)</f>
        <v>117.65</v>
      </c>
      <c r="Q892" s="6" t="s">
        <v>8315</v>
      </c>
      <c r="R892" t="s">
        <v>8355</v>
      </c>
      <c r="S892" s="9">
        <f>(((J892/60)/60)/24)+DATE(1970,1,1)</f>
        <v>42299.130162037036</v>
      </c>
      <c r="T892" s="9">
        <f>(((I892/60)/60)/24)+DATE(1970,1,1)</f>
        <v>42330.290972222225</v>
      </c>
    </row>
    <row r="893" spans="1:20" ht="48" x14ac:dyDescent="0.2">
      <c r="A893">
        <v>3065</v>
      </c>
      <c r="B893" s="4" t="s">
        <v>3065</v>
      </c>
      <c r="C893" s="1" t="s">
        <v>7175</v>
      </c>
      <c r="D893" s="2">
        <v>25000</v>
      </c>
      <c r="E893" s="3">
        <v>10</v>
      </c>
      <c r="F893" t="s">
        <v>8220</v>
      </c>
      <c r="G893" t="s">
        <v>8223</v>
      </c>
      <c r="H893" t="s">
        <v>8245</v>
      </c>
      <c r="I893">
        <v>1406683172</v>
      </c>
      <c r="J893">
        <v>1404523172</v>
      </c>
      <c r="K893" t="b">
        <v>0</v>
      </c>
      <c r="L893">
        <v>2</v>
      </c>
      <c r="M893" t="b">
        <v>0</v>
      </c>
      <c r="N893" t="s">
        <v>8301</v>
      </c>
      <c r="O893" s="5">
        <f>ROUND(E893/D893*100,0)</f>
        <v>0</v>
      </c>
      <c r="P893">
        <f>IFERROR(ROUND(E893/L893,2),0)</f>
        <v>5</v>
      </c>
      <c r="Q893" s="6" t="s">
        <v>8315</v>
      </c>
      <c r="R893" t="s">
        <v>8355</v>
      </c>
      <c r="S893" s="9">
        <f>(((J893/60)/60)/24)+DATE(1970,1,1)</f>
        <v>41825.055231481485</v>
      </c>
      <c r="T893" s="9">
        <f>(((I893/60)/60)/24)+DATE(1970,1,1)</f>
        <v>41850.055231481485</v>
      </c>
    </row>
    <row r="894" spans="1:20" ht="48" x14ac:dyDescent="0.2">
      <c r="A894">
        <v>3066</v>
      </c>
      <c r="B894" s="4" t="s">
        <v>3066</v>
      </c>
      <c r="C894" s="1" t="s">
        <v>7176</v>
      </c>
      <c r="D894" s="2">
        <v>350000</v>
      </c>
      <c r="E894" s="3">
        <v>41950</v>
      </c>
      <c r="F894" t="s">
        <v>8220</v>
      </c>
      <c r="G894" t="s">
        <v>8225</v>
      </c>
      <c r="H894" t="s">
        <v>8247</v>
      </c>
      <c r="I894">
        <v>1468128537</v>
      </c>
      <c r="J894">
        <v>1465536537</v>
      </c>
      <c r="K894" t="b">
        <v>0</v>
      </c>
      <c r="L894">
        <v>15</v>
      </c>
      <c r="M894" t="b">
        <v>0</v>
      </c>
      <c r="N894" t="s">
        <v>8301</v>
      </c>
      <c r="O894" s="5">
        <f>ROUND(E894/D894*100,0)</f>
        <v>12</v>
      </c>
      <c r="P894">
        <f>IFERROR(ROUND(E894/L894,2),0)</f>
        <v>2796.67</v>
      </c>
      <c r="Q894" s="6" t="s">
        <v>8315</v>
      </c>
      <c r="R894" t="s">
        <v>8355</v>
      </c>
      <c r="S894" s="9">
        <f>(((J894/60)/60)/24)+DATE(1970,1,1)</f>
        <v>42531.228437500002</v>
      </c>
      <c r="T894" s="9">
        <f>(((I894/60)/60)/24)+DATE(1970,1,1)</f>
        <v>42561.228437500002</v>
      </c>
    </row>
    <row r="895" spans="1:20" ht="48" x14ac:dyDescent="0.2">
      <c r="A895">
        <v>3067</v>
      </c>
      <c r="B895" s="4" t="s">
        <v>3067</v>
      </c>
      <c r="C895" s="1" t="s">
        <v>7177</v>
      </c>
      <c r="D895" s="2">
        <v>8000</v>
      </c>
      <c r="E895" s="3">
        <v>200</v>
      </c>
      <c r="F895" t="s">
        <v>8220</v>
      </c>
      <c r="G895" t="s">
        <v>8227</v>
      </c>
      <c r="H895" t="s">
        <v>8249</v>
      </c>
      <c r="I895">
        <v>1441837879</v>
      </c>
      <c r="J895">
        <v>1439245879</v>
      </c>
      <c r="K895" t="b">
        <v>0</v>
      </c>
      <c r="L895">
        <v>1</v>
      </c>
      <c r="M895" t="b">
        <v>0</v>
      </c>
      <c r="N895" t="s">
        <v>8301</v>
      </c>
      <c r="O895" s="5">
        <f>ROUND(E895/D895*100,0)</f>
        <v>3</v>
      </c>
      <c r="P895">
        <f>IFERROR(ROUND(E895/L895,2),0)</f>
        <v>200</v>
      </c>
      <c r="Q895" s="6" t="s">
        <v>8315</v>
      </c>
      <c r="R895" t="s">
        <v>8355</v>
      </c>
      <c r="S895" s="9">
        <f>(((J895/60)/60)/24)+DATE(1970,1,1)</f>
        <v>42226.938414351855</v>
      </c>
      <c r="T895" s="9">
        <f>(((I895/60)/60)/24)+DATE(1970,1,1)</f>
        <v>42256.938414351855</v>
      </c>
    </row>
    <row r="896" spans="1:20" ht="48" x14ac:dyDescent="0.2">
      <c r="A896">
        <v>3068</v>
      </c>
      <c r="B896" s="4" t="s">
        <v>3068</v>
      </c>
      <c r="C896" s="1" t="s">
        <v>7178</v>
      </c>
      <c r="D896" s="2">
        <v>250000</v>
      </c>
      <c r="E896" s="3">
        <v>175</v>
      </c>
      <c r="F896" t="s">
        <v>8220</v>
      </c>
      <c r="G896" t="s">
        <v>8223</v>
      </c>
      <c r="H896" t="s">
        <v>8245</v>
      </c>
      <c r="I896">
        <v>1445013352</v>
      </c>
      <c r="J896">
        <v>1442421352</v>
      </c>
      <c r="K896" t="b">
        <v>0</v>
      </c>
      <c r="L896">
        <v>2</v>
      </c>
      <c r="M896" t="b">
        <v>0</v>
      </c>
      <c r="N896" t="s">
        <v>8301</v>
      </c>
      <c r="O896" s="5">
        <f>ROUND(E896/D896*100,0)</f>
        <v>0</v>
      </c>
      <c r="P896">
        <f>IFERROR(ROUND(E896/L896,2),0)</f>
        <v>87.5</v>
      </c>
      <c r="Q896" s="6" t="s">
        <v>8315</v>
      </c>
      <c r="R896" t="s">
        <v>8355</v>
      </c>
      <c r="S896" s="9">
        <f>(((J896/60)/60)/24)+DATE(1970,1,1)</f>
        <v>42263.691574074073</v>
      </c>
      <c r="T896" s="9">
        <f>(((I896/60)/60)/24)+DATE(1970,1,1)</f>
        <v>42293.691574074073</v>
      </c>
    </row>
    <row r="897" spans="1:20" ht="48" x14ac:dyDescent="0.2">
      <c r="A897">
        <v>3069</v>
      </c>
      <c r="B897" s="4" t="s">
        <v>3069</v>
      </c>
      <c r="C897" s="1" t="s">
        <v>7179</v>
      </c>
      <c r="D897" s="2">
        <v>1000</v>
      </c>
      <c r="E897" s="3">
        <v>141</v>
      </c>
      <c r="F897" t="s">
        <v>8220</v>
      </c>
      <c r="G897" t="s">
        <v>8223</v>
      </c>
      <c r="H897" t="s">
        <v>8245</v>
      </c>
      <c r="I897">
        <v>1418587234</v>
      </c>
      <c r="J897">
        <v>1415995234</v>
      </c>
      <c r="K897" t="b">
        <v>0</v>
      </c>
      <c r="L897">
        <v>7</v>
      </c>
      <c r="M897" t="b">
        <v>0</v>
      </c>
      <c r="N897" t="s">
        <v>8301</v>
      </c>
      <c r="O897" s="5">
        <f>ROUND(E897/D897*100,0)</f>
        <v>14</v>
      </c>
      <c r="P897">
        <f>IFERROR(ROUND(E897/L897,2),0)</f>
        <v>20.14</v>
      </c>
      <c r="Q897" s="6" t="s">
        <v>8315</v>
      </c>
      <c r="R897" t="s">
        <v>8355</v>
      </c>
      <c r="S897" s="9">
        <f>(((J897/60)/60)/24)+DATE(1970,1,1)</f>
        <v>41957.833726851852</v>
      </c>
      <c r="T897" s="9">
        <f>(((I897/60)/60)/24)+DATE(1970,1,1)</f>
        <v>41987.833726851852</v>
      </c>
    </row>
    <row r="898" spans="1:20" ht="48" x14ac:dyDescent="0.2">
      <c r="A898">
        <v>3070</v>
      </c>
      <c r="B898" s="4" t="s">
        <v>3070</v>
      </c>
      <c r="C898" s="1" t="s">
        <v>7180</v>
      </c>
      <c r="D898" s="2">
        <v>10000</v>
      </c>
      <c r="E898" s="3">
        <v>334</v>
      </c>
      <c r="F898" t="s">
        <v>8220</v>
      </c>
      <c r="G898" t="s">
        <v>8224</v>
      </c>
      <c r="H898" t="s">
        <v>8246</v>
      </c>
      <c r="I898">
        <v>1481132169</v>
      </c>
      <c r="J898">
        <v>1479317769</v>
      </c>
      <c r="K898" t="b">
        <v>0</v>
      </c>
      <c r="L898">
        <v>16</v>
      </c>
      <c r="M898" t="b">
        <v>0</v>
      </c>
      <c r="N898" t="s">
        <v>8301</v>
      </c>
      <c r="O898" s="5">
        <f>ROUND(E898/D898*100,0)</f>
        <v>3</v>
      </c>
      <c r="P898">
        <f>IFERROR(ROUND(E898/L898,2),0)</f>
        <v>20.88</v>
      </c>
      <c r="Q898" s="6" t="s">
        <v>8315</v>
      </c>
      <c r="R898" t="s">
        <v>8355</v>
      </c>
      <c r="S898" s="9">
        <f>(((J898/60)/60)/24)+DATE(1970,1,1)</f>
        <v>42690.733437499999</v>
      </c>
      <c r="T898" s="9">
        <f>(((I898/60)/60)/24)+DATE(1970,1,1)</f>
        <v>42711.733437499999</v>
      </c>
    </row>
    <row r="899" spans="1:20" ht="48" x14ac:dyDescent="0.2">
      <c r="A899">
        <v>3071</v>
      </c>
      <c r="B899" s="4" t="s">
        <v>3071</v>
      </c>
      <c r="C899" s="1" t="s">
        <v>7181</v>
      </c>
      <c r="D899" s="2">
        <v>12000</v>
      </c>
      <c r="E899" s="3">
        <v>7173</v>
      </c>
      <c r="F899" t="s">
        <v>8220</v>
      </c>
      <c r="G899" t="s">
        <v>8223</v>
      </c>
      <c r="H899" t="s">
        <v>8245</v>
      </c>
      <c r="I899">
        <v>1429595940</v>
      </c>
      <c r="J899">
        <v>1428082481</v>
      </c>
      <c r="K899" t="b">
        <v>0</v>
      </c>
      <c r="L899">
        <v>117</v>
      </c>
      <c r="M899" t="b">
        <v>0</v>
      </c>
      <c r="N899" t="s">
        <v>8301</v>
      </c>
      <c r="O899" s="5">
        <f>ROUND(E899/D899*100,0)</f>
        <v>60</v>
      </c>
      <c r="P899">
        <f>IFERROR(ROUND(E899/L899,2),0)</f>
        <v>61.31</v>
      </c>
      <c r="Q899" s="6" t="s">
        <v>8315</v>
      </c>
      <c r="R899" t="s">
        <v>8355</v>
      </c>
      <c r="S899" s="9">
        <f>(((J899/60)/60)/24)+DATE(1970,1,1)</f>
        <v>42097.732418981483</v>
      </c>
      <c r="T899" s="9">
        <f>(((I899/60)/60)/24)+DATE(1970,1,1)</f>
        <v>42115.249305555553</v>
      </c>
    </row>
    <row r="900" spans="1:20" ht="48" x14ac:dyDescent="0.2">
      <c r="A900">
        <v>3072</v>
      </c>
      <c r="B900" s="4" t="s">
        <v>3072</v>
      </c>
      <c r="C900" s="1" t="s">
        <v>7182</v>
      </c>
      <c r="D900" s="2">
        <v>12000</v>
      </c>
      <c r="E900" s="3">
        <v>2</v>
      </c>
      <c r="F900" t="s">
        <v>8220</v>
      </c>
      <c r="G900" t="s">
        <v>8223</v>
      </c>
      <c r="H900" t="s">
        <v>8245</v>
      </c>
      <c r="I900">
        <v>1477791960</v>
      </c>
      <c r="J900">
        <v>1476549262</v>
      </c>
      <c r="K900" t="b">
        <v>0</v>
      </c>
      <c r="L900">
        <v>2</v>
      </c>
      <c r="M900" t="b">
        <v>0</v>
      </c>
      <c r="N900" t="s">
        <v>8301</v>
      </c>
      <c r="O900" s="5">
        <f>ROUND(E900/D900*100,0)</f>
        <v>0</v>
      </c>
      <c r="P900">
        <f>IFERROR(ROUND(E900/L900,2),0)</f>
        <v>1</v>
      </c>
      <c r="Q900" s="6" t="s">
        <v>8315</v>
      </c>
      <c r="R900" t="s">
        <v>8355</v>
      </c>
      <c r="S900" s="9">
        <f>(((J900/60)/60)/24)+DATE(1970,1,1)</f>
        <v>42658.690532407403</v>
      </c>
      <c r="T900" s="9">
        <f>(((I900/60)/60)/24)+DATE(1970,1,1)</f>
        <v>42673.073611111111</v>
      </c>
    </row>
    <row r="901" spans="1:20" ht="48" x14ac:dyDescent="0.2">
      <c r="A901">
        <v>3073</v>
      </c>
      <c r="B901" s="4" t="s">
        <v>3073</v>
      </c>
      <c r="C901" s="1" t="s">
        <v>7183</v>
      </c>
      <c r="D901" s="2">
        <v>2800000</v>
      </c>
      <c r="E901" s="3">
        <v>645</v>
      </c>
      <c r="F901" t="s">
        <v>8220</v>
      </c>
      <c r="G901" t="s">
        <v>8223</v>
      </c>
      <c r="H901" t="s">
        <v>8245</v>
      </c>
      <c r="I901">
        <v>1434309540</v>
      </c>
      <c r="J901">
        <v>1429287900</v>
      </c>
      <c r="K901" t="b">
        <v>0</v>
      </c>
      <c r="L901">
        <v>7</v>
      </c>
      <c r="M901" t="b">
        <v>0</v>
      </c>
      <c r="N901" t="s">
        <v>8301</v>
      </c>
      <c r="O901" s="5">
        <f>ROUND(E901/D901*100,0)</f>
        <v>0</v>
      </c>
      <c r="P901">
        <f>IFERROR(ROUND(E901/L901,2),0)</f>
        <v>92.14</v>
      </c>
      <c r="Q901" s="6" t="s">
        <v>8315</v>
      </c>
      <c r="R901" t="s">
        <v>8355</v>
      </c>
      <c r="S901" s="9">
        <f>(((J901/60)/60)/24)+DATE(1970,1,1)</f>
        <v>42111.684027777781</v>
      </c>
      <c r="T901" s="9">
        <f>(((I901/60)/60)/24)+DATE(1970,1,1)</f>
        <v>42169.804861111115</v>
      </c>
    </row>
    <row r="902" spans="1:20" ht="64" x14ac:dyDescent="0.2">
      <c r="A902">
        <v>3074</v>
      </c>
      <c r="B902" s="4" t="s">
        <v>3074</v>
      </c>
      <c r="C902" s="1" t="s">
        <v>7184</v>
      </c>
      <c r="D902" s="2">
        <v>25000</v>
      </c>
      <c r="E902" s="3">
        <v>22</v>
      </c>
      <c r="F902" t="s">
        <v>8220</v>
      </c>
      <c r="G902" t="s">
        <v>8229</v>
      </c>
      <c r="H902" t="s">
        <v>8248</v>
      </c>
      <c r="I902">
        <v>1457617359</v>
      </c>
      <c r="J902">
        <v>1455025359</v>
      </c>
      <c r="K902" t="b">
        <v>0</v>
      </c>
      <c r="L902">
        <v>3</v>
      </c>
      <c r="M902" t="b">
        <v>0</v>
      </c>
      <c r="N902" t="s">
        <v>8301</v>
      </c>
      <c r="O902" s="5">
        <f>ROUND(E902/D902*100,0)</f>
        <v>0</v>
      </c>
      <c r="P902">
        <f>IFERROR(ROUND(E902/L902,2),0)</f>
        <v>7.33</v>
      </c>
      <c r="Q902" s="6" t="s">
        <v>8315</v>
      </c>
      <c r="R902" t="s">
        <v>8355</v>
      </c>
      <c r="S902" s="9">
        <f>(((J902/60)/60)/24)+DATE(1970,1,1)</f>
        <v>42409.571284722217</v>
      </c>
      <c r="T902" s="9">
        <f>(((I902/60)/60)/24)+DATE(1970,1,1)</f>
        <v>42439.571284722217</v>
      </c>
    </row>
    <row r="903" spans="1:20" ht="48" x14ac:dyDescent="0.2">
      <c r="A903">
        <v>3075</v>
      </c>
      <c r="B903" s="4" t="s">
        <v>3075</v>
      </c>
      <c r="C903" s="1" t="s">
        <v>7185</v>
      </c>
      <c r="D903" s="2">
        <v>15000</v>
      </c>
      <c r="E903" s="3">
        <v>1296</v>
      </c>
      <c r="F903" t="s">
        <v>8220</v>
      </c>
      <c r="G903" t="s">
        <v>8223</v>
      </c>
      <c r="H903" t="s">
        <v>8245</v>
      </c>
      <c r="I903">
        <v>1471573640</v>
      </c>
      <c r="J903">
        <v>1467253640</v>
      </c>
      <c r="K903" t="b">
        <v>0</v>
      </c>
      <c r="L903">
        <v>20</v>
      </c>
      <c r="M903" t="b">
        <v>0</v>
      </c>
      <c r="N903" t="s">
        <v>8301</v>
      </c>
      <c r="O903" s="5">
        <f>ROUND(E903/D903*100,0)</f>
        <v>9</v>
      </c>
      <c r="P903">
        <f>IFERROR(ROUND(E903/L903,2),0)</f>
        <v>64.8</v>
      </c>
      <c r="Q903" s="6" t="s">
        <v>8315</v>
      </c>
      <c r="R903" t="s">
        <v>8355</v>
      </c>
      <c r="S903" s="9">
        <f>(((J903/60)/60)/24)+DATE(1970,1,1)</f>
        <v>42551.102314814809</v>
      </c>
      <c r="T903" s="9">
        <f>(((I903/60)/60)/24)+DATE(1970,1,1)</f>
        <v>42601.102314814809</v>
      </c>
    </row>
    <row r="904" spans="1:20" ht="32" x14ac:dyDescent="0.2">
      <c r="A904">
        <v>3076</v>
      </c>
      <c r="B904" s="4" t="s">
        <v>3076</v>
      </c>
      <c r="C904" s="1" t="s">
        <v>7186</v>
      </c>
      <c r="D904" s="2">
        <v>10000</v>
      </c>
      <c r="E904" s="3">
        <v>1506</v>
      </c>
      <c r="F904" t="s">
        <v>8220</v>
      </c>
      <c r="G904" t="s">
        <v>8223</v>
      </c>
      <c r="H904" t="s">
        <v>8245</v>
      </c>
      <c r="I904">
        <v>1444405123</v>
      </c>
      <c r="J904">
        <v>1439221123</v>
      </c>
      <c r="K904" t="b">
        <v>0</v>
      </c>
      <c r="L904">
        <v>50</v>
      </c>
      <c r="M904" t="b">
        <v>0</v>
      </c>
      <c r="N904" t="s">
        <v>8301</v>
      </c>
      <c r="O904" s="5">
        <f>ROUND(E904/D904*100,0)</f>
        <v>15</v>
      </c>
      <c r="P904">
        <f>IFERROR(ROUND(E904/L904,2),0)</f>
        <v>30.12</v>
      </c>
      <c r="Q904" s="6" t="s">
        <v>8315</v>
      </c>
      <c r="R904" t="s">
        <v>8355</v>
      </c>
      <c r="S904" s="9">
        <f>(((J904/60)/60)/24)+DATE(1970,1,1)</f>
        <v>42226.651886574073</v>
      </c>
      <c r="T904" s="9">
        <f>(((I904/60)/60)/24)+DATE(1970,1,1)</f>
        <v>42286.651886574073</v>
      </c>
    </row>
    <row r="905" spans="1:20" ht="48" x14ac:dyDescent="0.2">
      <c r="A905">
        <v>3077</v>
      </c>
      <c r="B905" s="4" t="s">
        <v>3077</v>
      </c>
      <c r="C905" s="1" t="s">
        <v>7187</v>
      </c>
      <c r="D905" s="2">
        <v>22000</v>
      </c>
      <c r="E905" s="3">
        <v>105</v>
      </c>
      <c r="F905" t="s">
        <v>8220</v>
      </c>
      <c r="G905" t="s">
        <v>8228</v>
      </c>
      <c r="H905" t="s">
        <v>8250</v>
      </c>
      <c r="I905">
        <v>1488495478</v>
      </c>
      <c r="J905">
        <v>1485903478</v>
      </c>
      <c r="K905" t="b">
        <v>0</v>
      </c>
      <c r="L905">
        <v>2</v>
      </c>
      <c r="M905" t="b">
        <v>0</v>
      </c>
      <c r="N905" t="s">
        <v>8301</v>
      </c>
      <c r="O905" s="5">
        <f>ROUND(E905/D905*100,0)</f>
        <v>0</v>
      </c>
      <c r="P905">
        <f>IFERROR(ROUND(E905/L905,2),0)</f>
        <v>52.5</v>
      </c>
      <c r="Q905" s="6" t="s">
        <v>8315</v>
      </c>
      <c r="R905" t="s">
        <v>8355</v>
      </c>
      <c r="S905" s="9">
        <f>(((J905/60)/60)/24)+DATE(1970,1,1)</f>
        <v>42766.956921296296</v>
      </c>
      <c r="T905" s="9">
        <f>(((I905/60)/60)/24)+DATE(1970,1,1)</f>
        <v>42796.956921296296</v>
      </c>
    </row>
    <row r="906" spans="1:20" ht="48" x14ac:dyDescent="0.2">
      <c r="A906">
        <v>3078</v>
      </c>
      <c r="B906" s="4" t="s">
        <v>3078</v>
      </c>
      <c r="C906" s="1" t="s">
        <v>7188</v>
      </c>
      <c r="D906" s="2">
        <v>60000</v>
      </c>
      <c r="E906" s="3">
        <v>71</v>
      </c>
      <c r="F906" t="s">
        <v>8220</v>
      </c>
      <c r="G906" t="s">
        <v>8223</v>
      </c>
      <c r="H906" t="s">
        <v>8245</v>
      </c>
      <c r="I906">
        <v>1424920795</v>
      </c>
      <c r="J906">
        <v>1422328795</v>
      </c>
      <c r="K906" t="b">
        <v>0</v>
      </c>
      <c r="L906">
        <v>3</v>
      </c>
      <c r="M906" t="b">
        <v>0</v>
      </c>
      <c r="N906" t="s">
        <v>8301</v>
      </c>
      <c r="O906" s="5">
        <f>ROUND(E906/D906*100,0)</f>
        <v>0</v>
      </c>
      <c r="P906">
        <f>IFERROR(ROUND(E906/L906,2),0)</f>
        <v>23.67</v>
      </c>
      <c r="Q906" s="6" t="s">
        <v>8315</v>
      </c>
      <c r="R906" t="s">
        <v>8355</v>
      </c>
      <c r="S906" s="9">
        <f>(((J906/60)/60)/24)+DATE(1970,1,1)</f>
        <v>42031.138831018514</v>
      </c>
      <c r="T906" s="9">
        <f>(((I906/60)/60)/24)+DATE(1970,1,1)</f>
        <v>42061.138831018514</v>
      </c>
    </row>
    <row r="907" spans="1:20" ht="48" x14ac:dyDescent="0.2">
      <c r="A907">
        <v>3079</v>
      </c>
      <c r="B907" s="4" t="s">
        <v>3079</v>
      </c>
      <c r="C907" s="1" t="s">
        <v>7189</v>
      </c>
      <c r="D907" s="2">
        <v>1333666</v>
      </c>
      <c r="E907" s="3">
        <v>11226</v>
      </c>
      <c r="F907" t="s">
        <v>8220</v>
      </c>
      <c r="G907" t="s">
        <v>8223</v>
      </c>
      <c r="H907" t="s">
        <v>8245</v>
      </c>
      <c r="I907">
        <v>1427040435</v>
      </c>
      <c r="J907">
        <v>1424452035</v>
      </c>
      <c r="K907" t="b">
        <v>0</v>
      </c>
      <c r="L907">
        <v>27</v>
      </c>
      <c r="M907" t="b">
        <v>0</v>
      </c>
      <c r="N907" t="s">
        <v>8301</v>
      </c>
      <c r="O907" s="5">
        <f>ROUND(E907/D907*100,0)</f>
        <v>1</v>
      </c>
      <c r="P907">
        <f>IFERROR(ROUND(E907/L907,2),0)</f>
        <v>415.78</v>
      </c>
      <c r="Q907" s="6" t="s">
        <v>8315</v>
      </c>
      <c r="R907" t="s">
        <v>8355</v>
      </c>
      <c r="S907" s="9">
        <f>(((J907/60)/60)/24)+DATE(1970,1,1)</f>
        <v>42055.713368055556</v>
      </c>
      <c r="T907" s="9">
        <f>(((I907/60)/60)/24)+DATE(1970,1,1)</f>
        <v>42085.671701388885</v>
      </c>
    </row>
    <row r="908" spans="1:20" ht="48" x14ac:dyDescent="0.2">
      <c r="A908">
        <v>3080</v>
      </c>
      <c r="B908" s="4" t="s">
        <v>3080</v>
      </c>
      <c r="C908" s="1" t="s">
        <v>7190</v>
      </c>
      <c r="D908" s="2">
        <v>2000000</v>
      </c>
      <c r="E908" s="3">
        <v>376</v>
      </c>
      <c r="F908" t="s">
        <v>8220</v>
      </c>
      <c r="G908" t="s">
        <v>8223</v>
      </c>
      <c r="H908" t="s">
        <v>8245</v>
      </c>
      <c r="I908">
        <v>1419644444</v>
      </c>
      <c r="J908">
        <v>1414456844</v>
      </c>
      <c r="K908" t="b">
        <v>0</v>
      </c>
      <c r="L908">
        <v>7</v>
      </c>
      <c r="M908" t="b">
        <v>0</v>
      </c>
      <c r="N908" t="s">
        <v>8301</v>
      </c>
      <c r="O908" s="5">
        <f>ROUND(E908/D908*100,0)</f>
        <v>0</v>
      </c>
      <c r="P908">
        <f>IFERROR(ROUND(E908/L908,2),0)</f>
        <v>53.71</v>
      </c>
      <c r="Q908" s="6" t="s">
        <v>8315</v>
      </c>
      <c r="R908" t="s">
        <v>8355</v>
      </c>
      <c r="S908" s="9">
        <f>(((J908/60)/60)/24)+DATE(1970,1,1)</f>
        <v>41940.028287037036</v>
      </c>
      <c r="T908" s="9">
        <f>(((I908/60)/60)/24)+DATE(1970,1,1)</f>
        <v>42000.0699537037</v>
      </c>
    </row>
    <row r="909" spans="1:20" ht="48" x14ac:dyDescent="0.2">
      <c r="A909">
        <v>3081</v>
      </c>
      <c r="B909" s="4" t="s">
        <v>3081</v>
      </c>
      <c r="C909" s="1" t="s">
        <v>7191</v>
      </c>
      <c r="D909" s="2">
        <v>1000000</v>
      </c>
      <c r="E909" s="3">
        <v>2103</v>
      </c>
      <c r="F909" t="s">
        <v>8220</v>
      </c>
      <c r="G909" t="s">
        <v>8223</v>
      </c>
      <c r="H909" t="s">
        <v>8245</v>
      </c>
      <c r="I909">
        <v>1442722891</v>
      </c>
      <c r="J909">
        <v>1440130891</v>
      </c>
      <c r="K909" t="b">
        <v>0</v>
      </c>
      <c r="L909">
        <v>5</v>
      </c>
      <c r="M909" t="b">
        <v>0</v>
      </c>
      <c r="N909" t="s">
        <v>8301</v>
      </c>
      <c r="O909" s="5">
        <f>ROUND(E909/D909*100,0)</f>
        <v>0</v>
      </c>
      <c r="P909">
        <f>IFERROR(ROUND(E909/L909,2),0)</f>
        <v>420.6</v>
      </c>
      <c r="Q909" s="6" t="s">
        <v>8315</v>
      </c>
      <c r="R909" t="s">
        <v>8355</v>
      </c>
      <c r="S909" s="9">
        <f>(((J909/60)/60)/24)+DATE(1970,1,1)</f>
        <v>42237.181608796294</v>
      </c>
      <c r="T909" s="9">
        <f>(((I909/60)/60)/24)+DATE(1970,1,1)</f>
        <v>42267.181608796294</v>
      </c>
    </row>
    <row r="910" spans="1:20" ht="48" x14ac:dyDescent="0.2">
      <c r="A910">
        <v>3082</v>
      </c>
      <c r="B910" s="4" t="s">
        <v>3082</v>
      </c>
      <c r="C910" s="1" t="s">
        <v>7192</v>
      </c>
      <c r="D910" s="2">
        <v>9000</v>
      </c>
      <c r="E910" s="3">
        <v>0</v>
      </c>
      <c r="F910" t="s">
        <v>8220</v>
      </c>
      <c r="G910" t="s">
        <v>8223</v>
      </c>
      <c r="H910" t="s">
        <v>8245</v>
      </c>
      <c r="I910">
        <v>1447628946</v>
      </c>
      <c r="J910">
        <v>1445033346</v>
      </c>
      <c r="K910" t="b">
        <v>0</v>
      </c>
      <c r="L910">
        <v>0</v>
      </c>
      <c r="M910" t="b">
        <v>0</v>
      </c>
      <c r="N910" t="s">
        <v>8301</v>
      </c>
      <c r="O910" s="5">
        <f>ROUND(E910/D910*100,0)</f>
        <v>0</v>
      </c>
      <c r="P910">
        <f>IFERROR(ROUND(E910/L910,2),0)</f>
        <v>0</v>
      </c>
      <c r="Q910" s="6" t="s">
        <v>8315</v>
      </c>
      <c r="R910" t="s">
        <v>8355</v>
      </c>
      <c r="S910" s="9">
        <f>(((J910/60)/60)/24)+DATE(1970,1,1)</f>
        <v>42293.922986111109</v>
      </c>
      <c r="T910" s="9">
        <f>(((I910/60)/60)/24)+DATE(1970,1,1)</f>
        <v>42323.96465277778</v>
      </c>
    </row>
    <row r="911" spans="1:20" ht="64" x14ac:dyDescent="0.2">
      <c r="A911">
        <v>3083</v>
      </c>
      <c r="B911" s="4" t="s">
        <v>3083</v>
      </c>
      <c r="C911" s="1" t="s">
        <v>7193</v>
      </c>
      <c r="D911" s="2">
        <v>20000</v>
      </c>
      <c r="E911" s="3">
        <v>56</v>
      </c>
      <c r="F911" t="s">
        <v>8220</v>
      </c>
      <c r="G911" t="s">
        <v>8223</v>
      </c>
      <c r="H911" t="s">
        <v>8245</v>
      </c>
      <c r="I911">
        <v>1409547600</v>
      </c>
      <c r="J911">
        <v>1406986278</v>
      </c>
      <c r="K911" t="b">
        <v>0</v>
      </c>
      <c r="L911">
        <v>3</v>
      </c>
      <c r="M911" t="b">
        <v>0</v>
      </c>
      <c r="N911" t="s">
        <v>8301</v>
      </c>
      <c r="O911" s="5">
        <f>ROUND(E911/D911*100,0)</f>
        <v>0</v>
      </c>
      <c r="P911">
        <f>IFERROR(ROUND(E911/L911,2),0)</f>
        <v>18.670000000000002</v>
      </c>
      <c r="Q911" s="6" t="s">
        <v>8315</v>
      </c>
      <c r="R911" t="s">
        <v>8355</v>
      </c>
      <c r="S911" s="9">
        <f>(((J911/60)/60)/24)+DATE(1970,1,1)</f>
        <v>41853.563402777778</v>
      </c>
      <c r="T911" s="9">
        <f>(((I911/60)/60)/24)+DATE(1970,1,1)</f>
        <v>41883.208333333336</v>
      </c>
    </row>
    <row r="912" spans="1:20" ht="48" x14ac:dyDescent="0.2">
      <c r="A912">
        <v>3084</v>
      </c>
      <c r="B912" s="4" t="s">
        <v>3084</v>
      </c>
      <c r="C912" s="1" t="s">
        <v>7194</v>
      </c>
      <c r="D912" s="2">
        <v>4059</v>
      </c>
      <c r="E912" s="3">
        <v>470</v>
      </c>
      <c r="F912" t="s">
        <v>8220</v>
      </c>
      <c r="G912" t="s">
        <v>8223</v>
      </c>
      <c r="H912" t="s">
        <v>8245</v>
      </c>
      <c r="I912">
        <v>1430851680</v>
      </c>
      <c r="J912">
        <v>1428340931</v>
      </c>
      <c r="K912" t="b">
        <v>0</v>
      </c>
      <c r="L912">
        <v>6</v>
      </c>
      <c r="M912" t="b">
        <v>0</v>
      </c>
      <c r="N912" t="s">
        <v>8301</v>
      </c>
      <c r="O912" s="5">
        <f>ROUND(E912/D912*100,0)</f>
        <v>12</v>
      </c>
      <c r="P912">
        <f>IFERROR(ROUND(E912/L912,2),0)</f>
        <v>78.33</v>
      </c>
      <c r="Q912" s="6" t="s">
        <v>8315</v>
      </c>
      <c r="R912" t="s">
        <v>8355</v>
      </c>
      <c r="S912" s="9">
        <f>(((J912/60)/60)/24)+DATE(1970,1,1)</f>
        <v>42100.723738425921</v>
      </c>
      <c r="T912" s="9">
        <f>(((I912/60)/60)/24)+DATE(1970,1,1)</f>
        <v>42129.783333333333</v>
      </c>
    </row>
    <row r="913" spans="1:20" ht="48" x14ac:dyDescent="0.2">
      <c r="A913">
        <v>3085</v>
      </c>
      <c r="B913" s="4" t="s">
        <v>3085</v>
      </c>
      <c r="C913" s="1" t="s">
        <v>7195</v>
      </c>
      <c r="D913" s="2">
        <v>25000</v>
      </c>
      <c r="E913" s="3">
        <v>610</v>
      </c>
      <c r="F913" t="s">
        <v>8220</v>
      </c>
      <c r="G913" t="s">
        <v>8223</v>
      </c>
      <c r="H913" t="s">
        <v>8245</v>
      </c>
      <c r="I913">
        <v>1443561159</v>
      </c>
      <c r="J913">
        <v>1440969159</v>
      </c>
      <c r="K913" t="b">
        <v>0</v>
      </c>
      <c r="L913">
        <v>9</v>
      </c>
      <c r="M913" t="b">
        <v>0</v>
      </c>
      <c r="N913" t="s">
        <v>8301</v>
      </c>
      <c r="O913" s="5">
        <f>ROUND(E913/D913*100,0)</f>
        <v>2</v>
      </c>
      <c r="P913">
        <f>IFERROR(ROUND(E913/L913,2),0)</f>
        <v>67.78</v>
      </c>
      <c r="Q913" s="6" t="s">
        <v>8315</v>
      </c>
      <c r="R913" t="s">
        <v>8355</v>
      </c>
      <c r="S913" s="9">
        <f>(((J913/60)/60)/24)+DATE(1970,1,1)</f>
        <v>42246.883784722217</v>
      </c>
      <c r="T913" s="9">
        <f>(((I913/60)/60)/24)+DATE(1970,1,1)</f>
        <v>42276.883784722217</v>
      </c>
    </row>
    <row r="914" spans="1:20" ht="48" x14ac:dyDescent="0.2">
      <c r="A914">
        <v>3086</v>
      </c>
      <c r="B914" s="4" t="s">
        <v>3086</v>
      </c>
      <c r="C914" s="1" t="s">
        <v>7196</v>
      </c>
      <c r="D914" s="2">
        <v>20000</v>
      </c>
      <c r="E914" s="3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5">
        <f>ROUND(E914/D914*100,0)</f>
        <v>0</v>
      </c>
      <c r="P914">
        <f>IFERROR(ROUND(E914/L914,2),0)</f>
        <v>16.670000000000002</v>
      </c>
      <c r="Q914" s="6" t="s">
        <v>8315</v>
      </c>
      <c r="R914" t="s">
        <v>8355</v>
      </c>
      <c r="S914" s="9">
        <f>(((J914/60)/60)/24)+DATE(1970,1,1)</f>
        <v>42173.67082175926</v>
      </c>
      <c r="T914" s="9">
        <f>(((I914/60)/60)/24)+DATE(1970,1,1)</f>
        <v>42233.67082175926</v>
      </c>
    </row>
    <row r="915" spans="1:20" ht="48" x14ac:dyDescent="0.2">
      <c r="A915">
        <v>3087</v>
      </c>
      <c r="B915" s="4" t="s">
        <v>3087</v>
      </c>
      <c r="C915" s="1" t="s">
        <v>7197</v>
      </c>
      <c r="D915" s="2">
        <v>20000</v>
      </c>
      <c r="E915" s="3">
        <v>125</v>
      </c>
      <c r="F915" t="s">
        <v>8220</v>
      </c>
      <c r="G915" t="s">
        <v>8223</v>
      </c>
      <c r="H915" t="s">
        <v>8245</v>
      </c>
      <c r="I915">
        <v>1482294990</v>
      </c>
      <c r="J915">
        <v>1477107390</v>
      </c>
      <c r="K915" t="b">
        <v>0</v>
      </c>
      <c r="L915">
        <v>2</v>
      </c>
      <c r="M915" t="b">
        <v>0</v>
      </c>
      <c r="N915" t="s">
        <v>8301</v>
      </c>
      <c r="O915" s="5">
        <f>ROUND(E915/D915*100,0)</f>
        <v>1</v>
      </c>
      <c r="P915">
        <f>IFERROR(ROUND(E915/L915,2),0)</f>
        <v>62.5</v>
      </c>
      <c r="Q915" s="6" t="s">
        <v>8315</v>
      </c>
      <c r="R915" t="s">
        <v>8355</v>
      </c>
      <c r="S915" s="9">
        <f>(((J915/60)/60)/24)+DATE(1970,1,1)</f>
        <v>42665.150347222225</v>
      </c>
      <c r="T915" s="9">
        <f>(((I915/60)/60)/24)+DATE(1970,1,1)</f>
        <v>42725.192013888889</v>
      </c>
    </row>
    <row r="916" spans="1:20" ht="32" x14ac:dyDescent="0.2">
      <c r="A916">
        <v>3088</v>
      </c>
      <c r="B916" s="4" t="s">
        <v>3088</v>
      </c>
      <c r="C916" s="1" t="s">
        <v>7198</v>
      </c>
      <c r="D916" s="2">
        <v>65000</v>
      </c>
      <c r="E916" s="3">
        <v>126</v>
      </c>
      <c r="F916" t="s">
        <v>8220</v>
      </c>
      <c r="G916" t="s">
        <v>8223</v>
      </c>
      <c r="H916" t="s">
        <v>8245</v>
      </c>
      <c r="I916">
        <v>1420724460</v>
      </c>
      <c r="J916">
        <v>1418046247</v>
      </c>
      <c r="K916" t="b">
        <v>0</v>
      </c>
      <c r="L916">
        <v>3</v>
      </c>
      <c r="M916" t="b">
        <v>0</v>
      </c>
      <c r="N916" t="s">
        <v>8301</v>
      </c>
      <c r="O916" s="5">
        <f>ROUND(E916/D916*100,0)</f>
        <v>0</v>
      </c>
      <c r="P916">
        <f>IFERROR(ROUND(E916/L916,2),0)</f>
        <v>42</v>
      </c>
      <c r="Q916" s="6" t="s">
        <v>8315</v>
      </c>
      <c r="R916" t="s">
        <v>8355</v>
      </c>
      <c r="S916" s="9">
        <f>(((J916/60)/60)/24)+DATE(1970,1,1)</f>
        <v>41981.57230324074</v>
      </c>
      <c r="T916" s="9">
        <f>(((I916/60)/60)/24)+DATE(1970,1,1)</f>
        <v>42012.570138888885</v>
      </c>
    </row>
    <row r="917" spans="1:20" ht="32" x14ac:dyDescent="0.2">
      <c r="A917">
        <v>3089</v>
      </c>
      <c r="B917" s="4" t="s">
        <v>3089</v>
      </c>
      <c r="C917" s="1" t="s">
        <v>7199</v>
      </c>
      <c r="D917" s="2">
        <v>25000</v>
      </c>
      <c r="E917" s="3">
        <v>5854</v>
      </c>
      <c r="F917" t="s">
        <v>8220</v>
      </c>
      <c r="G917" t="s">
        <v>8223</v>
      </c>
      <c r="H917" t="s">
        <v>8245</v>
      </c>
      <c r="I917">
        <v>1468029540</v>
      </c>
      <c r="J917">
        <v>1465304483</v>
      </c>
      <c r="K917" t="b">
        <v>0</v>
      </c>
      <c r="L917">
        <v>45</v>
      </c>
      <c r="M917" t="b">
        <v>0</v>
      </c>
      <c r="N917" t="s">
        <v>8301</v>
      </c>
      <c r="O917" s="5">
        <f>ROUND(E917/D917*100,0)</f>
        <v>23</v>
      </c>
      <c r="P917">
        <f>IFERROR(ROUND(E917/L917,2),0)</f>
        <v>130.09</v>
      </c>
      <c r="Q917" s="6" t="s">
        <v>8315</v>
      </c>
      <c r="R917" t="s">
        <v>8355</v>
      </c>
      <c r="S917" s="9">
        <f>(((J917/60)/60)/24)+DATE(1970,1,1)</f>
        <v>42528.542627314819</v>
      </c>
      <c r="T917" s="9">
        <f>(((I917/60)/60)/24)+DATE(1970,1,1)</f>
        <v>42560.082638888889</v>
      </c>
    </row>
    <row r="918" spans="1:20" ht="48" x14ac:dyDescent="0.2">
      <c r="A918">
        <v>3090</v>
      </c>
      <c r="B918" s="4" t="s">
        <v>3090</v>
      </c>
      <c r="C918" s="1" t="s">
        <v>7200</v>
      </c>
      <c r="D918" s="2">
        <v>225000</v>
      </c>
      <c r="E918" s="3">
        <v>11432</v>
      </c>
      <c r="F918" t="s">
        <v>8220</v>
      </c>
      <c r="G918" t="s">
        <v>8223</v>
      </c>
      <c r="H918" t="s">
        <v>8245</v>
      </c>
      <c r="I918">
        <v>1430505545</v>
      </c>
      <c r="J918">
        <v>1425325145</v>
      </c>
      <c r="K918" t="b">
        <v>0</v>
      </c>
      <c r="L918">
        <v>9</v>
      </c>
      <c r="M918" t="b">
        <v>0</v>
      </c>
      <c r="N918" t="s">
        <v>8301</v>
      </c>
      <c r="O918" s="5">
        <f>ROUND(E918/D918*100,0)</f>
        <v>5</v>
      </c>
      <c r="P918">
        <f>IFERROR(ROUND(E918/L918,2),0)</f>
        <v>1270.22</v>
      </c>
      <c r="Q918" s="6" t="s">
        <v>8315</v>
      </c>
      <c r="R918" t="s">
        <v>8355</v>
      </c>
      <c r="S918" s="9">
        <f>(((J918/60)/60)/24)+DATE(1970,1,1)</f>
        <v>42065.818807870368</v>
      </c>
      <c r="T918" s="9">
        <f>(((I918/60)/60)/24)+DATE(1970,1,1)</f>
        <v>42125.777141203704</v>
      </c>
    </row>
    <row r="919" spans="1:20" ht="48" x14ac:dyDescent="0.2">
      <c r="A919">
        <v>3091</v>
      </c>
      <c r="B919" s="4" t="s">
        <v>3091</v>
      </c>
      <c r="C919" s="1" t="s">
        <v>7201</v>
      </c>
      <c r="D919" s="2">
        <v>5000</v>
      </c>
      <c r="E919" s="3">
        <v>796</v>
      </c>
      <c r="F919" t="s">
        <v>8220</v>
      </c>
      <c r="G919" t="s">
        <v>8223</v>
      </c>
      <c r="H919" t="s">
        <v>8245</v>
      </c>
      <c r="I919">
        <v>1471214743</v>
      </c>
      <c r="J919">
        <v>1468622743</v>
      </c>
      <c r="K919" t="b">
        <v>0</v>
      </c>
      <c r="L919">
        <v>9</v>
      </c>
      <c r="M919" t="b">
        <v>0</v>
      </c>
      <c r="N919" t="s">
        <v>8301</v>
      </c>
      <c r="O919" s="5">
        <f>ROUND(E919/D919*100,0)</f>
        <v>16</v>
      </c>
      <c r="P919">
        <f>IFERROR(ROUND(E919/L919,2),0)</f>
        <v>88.44</v>
      </c>
      <c r="Q919" s="6" t="s">
        <v>8315</v>
      </c>
      <c r="R919" t="s">
        <v>8355</v>
      </c>
      <c r="S919" s="9">
        <f>(((J919/60)/60)/24)+DATE(1970,1,1)</f>
        <v>42566.948414351849</v>
      </c>
      <c r="T919" s="9">
        <f>(((I919/60)/60)/24)+DATE(1970,1,1)</f>
        <v>42596.948414351849</v>
      </c>
    </row>
    <row r="920" spans="1:20" ht="48" x14ac:dyDescent="0.2">
      <c r="A920">
        <v>3092</v>
      </c>
      <c r="B920" s="4" t="s">
        <v>3092</v>
      </c>
      <c r="C920" s="1" t="s">
        <v>7202</v>
      </c>
      <c r="D920" s="2">
        <v>100000</v>
      </c>
      <c r="E920" s="3">
        <v>1183.19</v>
      </c>
      <c r="F920" t="s">
        <v>8220</v>
      </c>
      <c r="G920" t="s">
        <v>8223</v>
      </c>
      <c r="H920" t="s">
        <v>8245</v>
      </c>
      <c r="I920">
        <v>1444946400</v>
      </c>
      <c r="J920">
        <v>1441723912</v>
      </c>
      <c r="K920" t="b">
        <v>0</v>
      </c>
      <c r="L920">
        <v>21</v>
      </c>
      <c r="M920" t="b">
        <v>0</v>
      </c>
      <c r="N920" t="s">
        <v>8301</v>
      </c>
      <c r="O920" s="5">
        <f>ROUND(E920/D920*100,0)</f>
        <v>1</v>
      </c>
      <c r="P920">
        <f>IFERROR(ROUND(E920/L920,2),0)</f>
        <v>56.34</v>
      </c>
      <c r="Q920" s="6" t="s">
        <v>8315</v>
      </c>
      <c r="R920" t="s">
        <v>8355</v>
      </c>
      <c r="S920" s="9">
        <f>(((J920/60)/60)/24)+DATE(1970,1,1)</f>
        <v>42255.619351851856</v>
      </c>
      <c r="T920" s="9">
        <f>(((I920/60)/60)/24)+DATE(1970,1,1)</f>
        <v>42292.916666666672</v>
      </c>
    </row>
    <row r="921" spans="1:20" ht="48" x14ac:dyDescent="0.2">
      <c r="A921">
        <v>3093</v>
      </c>
      <c r="B921" s="4" t="s">
        <v>3093</v>
      </c>
      <c r="C921" s="1" t="s">
        <v>7203</v>
      </c>
      <c r="D921" s="2">
        <v>4000</v>
      </c>
      <c r="E921" s="3">
        <v>910</v>
      </c>
      <c r="F921" t="s">
        <v>8220</v>
      </c>
      <c r="G921" t="s">
        <v>8228</v>
      </c>
      <c r="H921" t="s">
        <v>8250</v>
      </c>
      <c r="I921">
        <v>1401595140</v>
      </c>
      <c r="J921">
        <v>1398980941</v>
      </c>
      <c r="K921" t="b">
        <v>0</v>
      </c>
      <c r="L921">
        <v>17</v>
      </c>
      <c r="M921" t="b">
        <v>0</v>
      </c>
      <c r="N921" t="s">
        <v>8301</v>
      </c>
      <c r="O921" s="5">
        <f>ROUND(E921/D921*100,0)</f>
        <v>23</v>
      </c>
      <c r="P921">
        <f>IFERROR(ROUND(E921/L921,2),0)</f>
        <v>53.53</v>
      </c>
      <c r="Q921" s="6" t="s">
        <v>8315</v>
      </c>
      <c r="R921" t="s">
        <v>8355</v>
      </c>
      <c r="S921" s="9">
        <f>(((J921/60)/60)/24)+DATE(1970,1,1)</f>
        <v>41760.909039351849</v>
      </c>
      <c r="T921" s="9">
        <f>(((I921/60)/60)/24)+DATE(1970,1,1)</f>
        <v>41791.165972222225</v>
      </c>
    </row>
    <row r="922" spans="1:20" ht="32" x14ac:dyDescent="0.2">
      <c r="A922">
        <v>3094</v>
      </c>
      <c r="B922" s="4" t="s">
        <v>3094</v>
      </c>
      <c r="C922" s="1" t="s">
        <v>7204</v>
      </c>
      <c r="D922" s="2">
        <v>100000</v>
      </c>
      <c r="E922" s="3">
        <v>25</v>
      </c>
      <c r="F922" t="s">
        <v>8220</v>
      </c>
      <c r="G922" t="s">
        <v>8223</v>
      </c>
      <c r="H922" t="s">
        <v>8245</v>
      </c>
      <c r="I922">
        <v>1442775956</v>
      </c>
      <c r="J922">
        <v>1437591956</v>
      </c>
      <c r="K922" t="b">
        <v>0</v>
      </c>
      <c r="L922">
        <v>1</v>
      </c>
      <c r="M922" t="b">
        <v>0</v>
      </c>
      <c r="N922" t="s">
        <v>8301</v>
      </c>
      <c r="O922" s="5">
        <f>ROUND(E922/D922*100,0)</f>
        <v>0</v>
      </c>
      <c r="P922">
        <f>IFERROR(ROUND(E922/L922,2),0)</f>
        <v>25</v>
      </c>
      <c r="Q922" s="6" t="s">
        <v>8315</v>
      </c>
      <c r="R922" t="s">
        <v>8355</v>
      </c>
      <c r="S922" s="9">
        <f>(((J922/60)/60)/24)+DATE(1970,1,1)</f>
        <v>42207.795787037037</v>
      </c>
      <c r="T922" s="9">
        <f>(((I922/60)/60)/24)+DATE(1970,1,1)</f>
        <v>42267.795787037037</v>
      </c>
    </row>
    <row r="923" spans="1:20" ht="48" x14ac:dyDescent="0.2">
      <c r="A923">
        <v>3095</v>
      </c>
      <c r="B923" s="4" t="s">
        <v>3095</v>
      </c>
      <c r="C923" s="1" t="s">
        <v>7205</v>
      </c>
      <c r="D923" s="2">
        <v>14920</v>
      </c>
      <c r="E923" s="3">
        <v>50</v>
      </c>
      <c r="F923" t="s">
        <v>8220</v>
      </c>
      <c r="G923" t="s">
        <v>8223</v>
      </c>
      <c r="H923" t="s">
        <v>8245</v>
      </c>
      <c r="I923">
        <v>1470011780</v>
      </c>
      <c r="J923">
        <v>1464827780</v>
      </c>
      <c r="K923" t="b">
        <v>0</v>
      </c>
      <c r="L923">
        <v>1</v>
      </c>
      <c r="M923" t="b">
        <v>0</v>
      </c>
      <c r="N923" t="s">
        <v>8301</v>
      </c>
      <c r="O923" s="5">
        <f>ROUND(E923/D923*100,0)</f>
        <v>0</v>
      </c>
      <c r="P923">
        <f>IFERROR(ROUND(E923/L923,2),0)</f>
        <v>50</v>
      </c>
      <c r="Q923" s="6" t="s">
        <v>8315</v>
      </c>
      <c r="R923" t="s">
        <v>8355</v>
      </c>
      <c r="S923" s="9">
        <f>(((J923/60)/60)/24)+DATE(1970,1,1)</f>
        <v>42523.025231481486</v>
      </c>
      <c r="T923" s="9">
        <f>(((I923/60)/60)/24)+DATE(1970,1,1)</f>
        <v>42583.025231481486</v>
      </c>
    </row>
    <row r="924" spans="1:20" ht="48" x14ac:dyDescent="0.2">
      <c r="A924">
        <v>3096</v>
      </c>
      <c r="B924" s="4" t="s">
        <v>3096</v>
      </c>
      <c r="C924" s="1" t="s">
        <v>7206</v>
      </c>
      <c r="D924" s="2">
        <v>20000</v>
      </c>
      <c r="E924" s="3">
        <v>795</v>
      </c>
      <c r="F924" t="s">
        <v>8220</v>
      </c>
      <c r="G924" t="s">
        <v>8223</v>
      </c>
      <c r="H924" t="s">
        <v>8245</v>
      </c>
      <c r="I924">
        <v>1432151326</v>
      </c>
      <c r="J924">
        <v>1429559326</v>
      </c>
      <c r="K924" t="b">
        <v>0</v>
      </c>
      <c r="L924">
        <v>14</v>
      </c>
      <c r="M924" t="b">
        <v>0</v>
      </c>
      <c r="N924" t="s">
        <v>8301</v>
      </c>
      <c r="O924" s="5">
        <f>ROUND(E924/D924*100,0)</f>
        <v>4</v>
      </c>
      <c r="P924">
        <f>IFERROR(ROUND(E924/L924,2),0)</f>
        <v>56.79</v>
      </c>
      <c r="Q924" s="6" t="s">
        <v>8315</v>
      </c>
      <c r="R924" t="s">
        <v>8355</v>
      </c>
      <c r="S924" s="9">
        <f>(((J924/60)/60)/24)+DATE(1970,1,1)</f>
        <v>42114.825532407413</v>
      </c>
      <c r="T924" s="9">
        <f>(((I924/60)/60)/24)+DATE(1970,1,1)</f>
        <v>42144.825532407413</v>
      </c>
    </row>
    <row r="925" spans="1:20" ht="48" x14ac:dyDescent="0.2">
      <c r="A925">
        <v>3097</v>
      </c>
      <c r="B925" s="4" t="s">
        <v>3097</v>
      </c>
      <c r="C925" s="1" t="s">
        <v>7207</v>
      </c>
      <c r="D925" s="2">
        <v>10000</v>
      </c>
      <c r="E925" s="3">
        <v>1715</v>
      </c>
      <c r="F925" t="s">
        <v>8220</v>
      </c>
      <c r="G925" t="s">
        <v>8224</v>
      </c>
      <c r="H925" t="s">
        <v>8246</v>
      </c>
      <c r="I925">
        <v>1475848800</v>
      </c>
      <c r="J925">
        <v>1474027501</v>
      </c>
      <c r="K925" t="b">
        <v>0</v>
      </c>
      <c r="L925">
        <v>42</v>
      </c>
      <c r="M925" t="b">
        <v>0</v>
      </c>
      <c r="N925" t="s">
        <v>8301</v>
      </c>
      <c r="O925" s="5">
        <f>ROUND(E925/D925*100,0)</f>
        <v>17</v>
      </c>
      <c r="P925">
        <f>IFERROR(ROUND(E925/L925,2),0)</f>
        <v>40.83</v>
      </c>
      <c r="Q925" s="6" t="s">
        <v>8315</v>
      </c>
      <c r="R925" t="s">
        <v>8355</v>
      </c>
      <c r="S925" s="9">
        <f>(((J925/60)/60)/24)+DATE(1970,1,1)</f>
        <v>42629.503483796296</v>
      </c>
      <c r="T925" s="9">
        <f>(((I925/60)/60)/24)+DATE(1970,1,1)</f>
        <v>42650.583333333328</v>
      </c>
    </row>
    <row r="926" spans="1:20" ht="48" x14ac:dyDescent="0.2">
      <c r="A926">
        <v>3098</v>
      </c>
      <c r="B926" s="4" t="s">
        <v>3098</v>
      </c>
      <c r="C926" s="1" t="s">
        <v>7208</v>
      </c>
      <c r="D926" s="2">
        <v>48725</v>
      </c>
      <c r="E926" s="3">
        <v>1758</v>
      </c>
      <c r="F926" t="s">
        <v>8220</v>
      </c>
      <c r="G926" t="s">
        <v>8223</v>
      </c>
      <c r="H926" t="s">
        <v>8245</v>
      </c>
      <c r="I926">
        <v>1454890620</v>
      </c>
      <c r="J926">
        <v>1450724449</v>
      </c>
      <c r="K926" t="b">
        <v>0</v>
      </c>
      <c r="L926">
        <v>27</v>
      </c>
      <c r="M926" t="b">
        <v>0</v>
      </c>
      <c r="N926" t="s">
        <v>8301</v>
      </c>
      <c r="O926" s="5">
        <f>ROUND(E926/D926*100,0)</f>
        <v>4</v>
      </c>
      <c r="P926">
        <f>IFERROR(ROUND(E926/L926,2),0)</f>
        <v>65.11</v>
      </c>
      <c r="Q926" s="6" t="s">
        <v>8315</v>
      </c>
      <c r="R926" t="s">
        <v>8355</v>
      </c>
      <c r="S926" s="9">
        <f>(((J926/60)/60)/24)+DATE(1970,1,1)</f>
        <v>42359.792233796295</v>
      </c>
      <c r="T926" s="9">
        <f>(((I926/60)/60)/24)+DATE(1970,1,1)</f>
        <v>42408.01180555555</v>
      </c>
    </row>
    <row r="927" spans="1:20" ht="48" x14ac:dyDescent="0.2">
      <c r="A927">
        <v>3099</v>
      </c>
      <c r="B927" s="4" t="s">
        <v>3099</v>
      </c>
      <c r="C927" s="1" t="s">
        <v>7209</v>
      </c>
      <c r="D927" s="2">
        <v>2000</v>
      </c>
      <c r="E927" s="3">
        <v>278</v>
      </c>
      <c r="F927" t="s">
        <v>8220</v>
      </c>
      <c r="G927" t="s">
        <v>8223</v>
      </c>
      <c r="H927" t="s">
        <v>8245</v>
      </c>
      <c r="I927">
        <v>1455251591</v>
      </c>
      <c r="J927">
        <v>1452659591</v>
      </c>
      <c r="K927" t="b">
        <v>0</v>
      </c>
      <c r="L927">
        <v>5</v>
      </c>
      <c r="M927" t="b">
        <v>0</v>
      </c>
      <c r="N927" t="s">
        <v>8301</v>
      </c>
      <c r="O927" s="5">
        <f>ROUND(E927/D927*100,0)</f>
        <v>14</v>
      </c>
      <c r="P927">
        <f>IFERROR(ROUND(E927/L927,2),0)</f>
        <v>55.6</v>
      </c>
      <c r="Q927" s="6" t="s">
        <v>8315</v>
      </c>
      <c r="R927" t="s">
        <v>8355</v>
      </c>
      <c r="S927" s="9">
        <f>(((J927/60)/60)/24)+DATE(1970,1,1)</f>
        <v>42382.189710648148</v>
      </c>
      <c r="T927" s="9">
        <f>(((I927/60)/60)/24)+DATE(1970,1,1)</f>
        <v>42412.189710648148</v>
      </c>
    </row>
    <row r="928" spans="1:20" ht="48" x14ac:dyDescent="0.2">
      <c r="A928">
        <v>3100</v>
      </c>
      <c r="B928" s="4" t="s">
        <v>3100</v>
      </c>
      <c r="C928" s="1" t="s">
        <v>7210</v>
      </c>
      <c r="D928" s="2">
        <v>12000</v>
      </c>
      <c r="E928" s="3">
        <v>1827</v>
      </c>
      <c r="F928" t="s">
        <v>8220</v>
      </c>
      <c r="G928" t="s">
        <v>8223</v>
      </c>
      <c r="H928" t="s">
        <v>8245</v>
      </c>
      <c r="I928">
        <v>1413816975</v>
      </c>
      <c r="J928">
        <v>1411224975</v>
      </c>
      <c r="K928" t="b">
        <v>0</v>
      </c>
      <c r="L928">
        <v>13</v>
      </c>
      <c r="M928" t="b">
        <v>0</v>
      </c>
      <c r="N928" t="s">
        <v>8301</v>
      </c>
      <c r="O928" s="5">
        <f>ROUND(E928/D928*100,0)</f>
        <v>15</v>
      </c>
      <c r="P928">
        <f>IFERROR(ROUND(E928/L928,2),0)</f>
        <v>140.54</v>
      </c>
      <c r="Q928" s="6" t="s">
        <v>8315</v>
      </c>
      <c r="R928" t="s">
        <v>8355</v>
      </c>
      <c r="S928" s="9">
        <f>(((J928/60)/60)/24)+DATE(1970,1,1)</f>
        <v>41902.622395833336</v>
      </c>
      <c r="T928" s="9">
        <f>(((I928/60)/60)/24)+DATE(1970,1,1)</f>
        <v>41932.622395833336</v>
      </c>
    </row>
    <row r="929" spans="1:20" ht="48" x14ac:dyDescent="0.2">
      <c r="A929">
        <v>3101</v>
      </c>
      <c r="B929" s="4" t="s">
        <v>3101</v>
      </c>
      <c r="C929" s="1" t="s">
        <v>7211</v>
      </c>
      <c r="D929" s="2">
        <v>2500</v>
      </c>
      <c r="E929" s="3">
        <v>300</v>
      </c>
      <c r="F929" t="s">
        <v>8220</v>
      </c>
      <c r="G929" t="s">
        <v>8229</v>
      </c>
      <c r="H929" t="s">
        <v>8248</v>
      </c>
      <c r="I929">
        <v>1437033360</v>
      </c>
      <c r="J929">
        <v>1434445937</v>
      </c>
      <c r="K929" t="b">
        <v>0</v>
      </c>
      <c r="L929">
        <v>12</v>
      </c>
      <c r="M929" t="b">
        <v>0</v>
      </c>
      <c r="N929" t="s">
        <v>8301</v>
      </c>
      <c r="O929" s="5">
        <f>ROUND(E929/D929*100,0)</f>
        <v>12</v>
      </c>
      <c r="P929">
        <f>IFERROR(ROUND(E929/L929,2),0)</f>
        <v>25</v>
      </c>
      <c r="Q929" s="6" t="s">
        <v>8315</v>
      </c>
      <c r="R929" t="s">
        <v>8355</v>
      </c>
      <c r="S929" s="9">
        <f>(((J929/60)/60)/24)+DATE(1970,1,1)</f>
        <v>42171.383530092593</v>
      </c>
      <c r="T929" s="9">
        <f>(((I929/60)/60)/24)+DATE(1970,1,1)</f>
        <v>42201.330555555556</v>
      </c>
    </row>
    <row r="930" spans="1:20" ht="48" x14ac:dyDescent="0.2">
      <c r="A930">
        <v>3102</v>
      </c>
      <c r="B930" s="4" t="s">
        <v>3102</v>
      </c>
      <c r="C930" s="1" t="s">
        <v>7212</v>
      </c>
      <c r="D930" s="2">
        <v>16000</v>
      </c>
      <c r="E930" s="3">
        <v>6258</v>
      </c>
      <c r="F930" t="s">
        <v>8220</v>
      </c>
      <c r="G930" t="s">
        <v>8224</v>
      </c>
      <c r="H930" t="s">
        <v>8246</v>
      </c>
      <c r="I930">
        <v>1471939818</v>
      </c>
      <c r="J930">
        <v>1467619818</v>
      </c>
      <c r="K930" t="b">
        <v>0</v>
      </c>
      <c r="L930">
        <v>90</v>
      </c>
      <c r="M930" t="b">
        <v>0</v>
      </c>
      <c r="N930" t="s">
        <v>8301</v>
      </c>
      <c r="O930" s="5">
        <f>ROUND(E930/D930*100,0)</f>
        <v>39</v>
      </c>
      <c r="P930">
        <f>IFERROR(ROUND(E930/L930,2),0)</f>
        <v>69.53</v>
      </c>
      <c r="Q930" s="6" t="s">
        <v>8315</v>
      </c>
      <c r="R930" t="s">
        <v>8355</v>
      </c>
      <c r="S930" s="9">
        <f>(((J930/60)/60)/24)+DATE(1970,1,1)</f>
        <v>42555.340486111112</v>
      </c>
      <c r="T930" s="9">
        <f>(((I930/60)/60)/24)+DATE(1970,1,1)</f>
        <v>42605.340486111112</v>
      </c>
    </row>
    <row r="931" spans="1:20" ht="32" x14ac:dyDescent="0.2">
      <c r="A931">
        <v>3103</v>
      </c>
      <c r="B931" s="4" t="s">
        <v>3103</v>
      </c>
      <c r="C931" s="1" t="s">
        <v>7213</v>
      </c>
      <c r="D931" s="2">
        <v>4100</v>
      </c>
      <c r="E931" s="3">
        <v>11</v>
      </c>
      <c r="F931" t="s">
        <v>8220</v>
      </c>
      <c r="G931" t="s">
        <v>8223</v>
      </c>
      <c r="H931" t="s">
        <v>8245</v>
      </c>
      <c r="I931">
        <v>1434080706</v>
      </c>
      <c r="J931">
        <v>1428896706</v>
      </c>
      <c r="K931" t="b">
        <v>0</v>
      </c>
      <c r="L931">
        <v>2</v>
      </c>
      <c r="M931" t="b">
        <v>0</v>
      </c>
      <c r="N931" t="s">
        <v>8301</v>
      </c>
      <c r="O931" s="5">
        <f>ROUND(E931/D931*100,0)</f>
        <v>0</v>
      </c>
      <c r="P931">
        <f>IFERROR(ROUND(E931/L931,2),0)</f>
        <v>5.5</v>
      </c>
      <c r="Q931" s="6" t="s">
        <v>8315</v>
      </c>
      <c r="R931" t="s">
        <v>8355</v>
      </c>
      <c r="S931" s="9">
        <f>(((J931/60)/60)/24)+DATE(1970,1,1)</f>
        <v>42107.156319444446</v>
      </c>
      <c r="T931" s="9">
        <f>(((I931/60)/60)/24)+DATE(1970,1,1)</f>
        <v>42167.156319444446</v>
      </c>
    </row>
    <row r="932" spans="1:20" ht="48" x14ac:dyDescent="0.2">
      <c r="A932">
        <v>3104</v>
      </c>
      <c r="B932" s="4" t="s">
        <v>3104</v>
      </c>
      <c r="C932" s="1" t="s">
        <v>7214</v>
      </c>
      <c r="D932" s="2">
        <v>4000</v>
      </c>
      <c r="E932" s="3">
        <v>1185</v>
      </c>
      <c r="F932" t="s">
        <v>8220</v>
      </c>
      <c r="G932" t="s">
        <v>8225</v>
      </c>
      <c r="H932" t="s">
        <v>8247</v>
      </c>
      <c r="I932">
        <v>1422928800</v>
      </c>
      <c r="J932">
        <v>1420235311</v>
      </c>
      <c r="K932" t="b">
        <v>0</v>
      </c>
      <c r="L932">
        <v>5</v>
      </c>
      <c r="M932" t="b">
        <v>0</v>
      </c>
      <c r="N932" t="s">
        <v>8301</v>
      </c>
      <c r="O932" s="5">
        <f>ROUND(E932/D932*100,0)</f>
        <v>30</v>
      </c>
      <c r="P932">
        <f>IFERROR(ROUND(E932/L932,2),0)</f>
        <v>237</v>
      </c>
      <c r="Q932" s="6" t="s">
        <v>8315</v>
      </c>
      <c r="R932" t="s">
        <v>8355</v>
      </c>
      <c r="S932" s="9">
        <f>(((J932/60)/60)/24)+DATE(1970,1,1)</f>
        <v>42006.908692129626</v>
      </c>
      <c r="T932" s="9">
        <f>(((I932/60)/60)/24)+DATE(1970,1,1)</f>
        <v>42038.083333333328</v>
      </c>
    </row>
    <row r="933" spans="1:20" ht="48" x14ac:dyDescent="0.2">
      <c r="A933">
        <v>3105</v>
      </c>
      <c r="B933" s="4" t="s">
        <v>3105</v>
      </c>
      <c r="C933" s="1" t="s">
        <v>7215</v>
      </c>
      <c r="D933" s="2">
        <v>5845</v>
      </c>
      <c r="E933" s="3">
        <v>2476</v>
      </c>
      <c r="F933" t="s">
        <v>8220</v>
      </c>
      <c r="G933" t="s">
        <v>8223</v>
      </c>
      <c r="H933" t="s">
        <v>8245</v>
      </c>
      <c r="I933">
        <v>1413694800</v>
      </c>
      <c r="J933">
        <v>1408986916</v>
      </c>
      <c r="K933" t="b">
        <v>0</v>
      </c>
      <c r="L933">
        <v>31</v>
      </c>
      <c r="M933" t="b">
        <v>0</v>
      </c>
      <c r="N933" t="s">
        <v>8301</v>
      </c>
      <c r="O933" s="5">
        <f>ROUND(E933/D933*100,0)</f>
        <v>42</v>
      </c>
      <c r="P933">
        <f>IFERROR(ROUND(E933/L933,2),0)</f>
        <v>79.87</v>
      </c>
      <c r="Q933" s="6" t="s">
        <v>8315</v>
      </c>
      <c r="R933" t="s">
        <v>8355</v>
      </c>
      <c r="S933" s="9">
        <f>(((J933/60)/60)/24)+DATE(1970,1,1)</f>
        <v>41876.718935185185</v>
      </c>
      <c r="T933" s="9">
        <f>(((I933/60)/60)/24)+DATE(1970,1,1)</f>
        <v>41931.208333333336</v>
      </c>
    </row>
    <row r="934" spans="1:20" ht="48" x14ac:dyDescent="0.2">
      <c r="A934">
        <v>3106</v>
      </c>
      <c r="B934" s="4" t="s">
        <v>3106</v>
      </c>
      <c r="C934" s="1" t="s">
        <v>7216</v>
      </c>
      <c r="D934" s="2">
        <v>1000</v>
      </c>
      <c r="E934" s="3">
        <v>41</v>
      </c>
      <c r="F934" t="s">
        <v>8220</v>
      </c>
      <c r="G934" t="s">
        <v>8224</v>
      </c>
      <c r="H934" t="s">
        <v>8246</v>
      </c>
      <c r="I934">
        <v>1442440800</v>
      </c>
      <c r="J934">
        <v>1440497876</v>
      </c>
      <c r="K934" t="b">
        <v>0</v>
      </c>
      <c r="L934">
        <v>4</v>
      </c>
      <c r="M934" t="b">
        <v>0</v>
      </c>
      <c r="N934" t="s">
        <v>8301</v>
      </c>
      <c r="O934" s="5">
        <f>ROUND(E934/D934*100,0)</f>
        <v>4</v>
      </c>
      <c r="P934">
        <f>IFERROR(ROUND(E934/L934,2),0)</f>
        <v>10.25</v>
      </c>
      <c r="Q934" s="6" t="s">
        <v>8315</v>
      </c>
      <c r="R934" t="s">
        <v>8355</v>
      </c>
      <c r="S934" s="9">
        <f>(((J934/60)/60)/24)+DATE(1970,1,1)</f>
        <v>42241.429120370376</v>
      </c>
      <c r="T934" s="9">
        <f>(((I934/60)/60)/24)+DATE(1970,1,1)</f>
        <v>42263.916666666672</v>
      </c>
    </row>
    <row r="935" spans="1:20" ht="48" x14ac:dyDescent="0.2">
      <c r="A935">
        <v>3107</v>
      </c>
      <c r="B935" s="4" t="s">
        <v>3107</v>
      </c>
      <c r="C935" s="1" t="s">
        <v>7217</v>
      </c>
      <c r="D935" s="2">
        <v>40000</v>
      </c>
      <c r="E935" s="3">
        <v>7905</v>
      </c>
      <c r="F935" t="s">
        <v>8220</v>
      </c>
      <c r="G935" t="s">
        <v>8223</v>
      </c>
      <c r="H935" t="s">
        <v>8245</v>
      </c>
      <c r="I935">
        <v>1431372751</v>
      </c>
      <c r="J935">
        <v>1430767951</v>
      </c>
      <c r="K935" t="b">
        <v>0</v>
      </c>
      <c r="L935">
        <v>29</v>
      </c>
      <c r="M935" t="b">
        <v>0</v>
      </c>
      <c r="N935" t="s">
        <v>8301</v>
      </c>
      <c r="O935" s="5">
        <f>ROUND(E935/D935*100,0)</f>
        <v>20</v>
      </c>
      <c r="P935">
        <f>IFERROR(ROUND(E935/L935,2),0)</f>
        <v>272.58999999999997</v>
      </c>
      <c r="Q935" s="6" t="s">
        <v>8315</v>
      </c>
      <c r="R935" t="s">
        <v>8355</v>
      </c>
      <c r="S935" s="9">
        <f>(((J935/60)/60)/24)+DATE(1970,1,1)</f>
        <v>42128.814247685179</v>
      </c>
      <c r="T935" s="9">
        <f>(((I935/60)/60)/24)+DATE(1970,1,1)</f>
        <v>42135.814247685179</v>
      </c>
    </row>
    <row r="936" spans="1:20" ht="16" x14ac:dyDescent="0.2">
      <c r="A936">
        <v>3108</v>
      </c>
      <c r="B936" s="4" t="s">
        <v>3108</v>
      </c>
      <c r="C936" s="1" t="s">
        <v>7218</v>
      </c>
      <c r="D936" s="2">
        <v>50000</v>
      </c>
      <c r="E936" s="3">
        <v>26</v>
      </c>
      <c r="F936" t="s">
        <v>8220</v>
      </c>
      <c r="G936" t="s">
        <v>8223</v>
      </c>
      <c r="H936" t="s">
        <v>8245</v>
      </c>
      <c r="I936">
        <v>1430234394</v>
      </c>
      <c r="J936">
        <v>1425053994</v>
      </c>
      <c r="K936" t="b">
        <v>0</v>
      </c>
      <c r="L936">
        <v>2</v>
      </c>
      <c r="M936" t="b">
        <v>0</v>
      </c>
      <c r="N936" t="s">
        <v>8301</v>
      </c>
      <c r="O936" s="5">
        <f>ROUND(E936/D936*100,0)</f>
        <v>0</v>
      </c>
      <c r="P936">
        <f>IFERROR(ROUND(E936/L936,2),0)</f>
        <v>13</v>
      </c>
      <c r="Q936" s="6" t="s">
        <v>8315</v>
      </c>
      <c r="R936" t="s">
        <v>8355</v>
      </c>
      <c r="S936" s="9">
        <f>(((J936/60)/60)/24)+DATE(1970,1,1)</f>
        <v>42062.680486111116</v>
      </c>
      <c r="T936" s="9">
        <f>(((I936/60)/60)/24)+DATE(1970,1,1)</f>
        <v>42122.638819444444</v>
      </c>
    </row>
    <row r="937" spans="1:20" ht="48" x14ac:dyDescent="0.2">
      <c r="A937">
        <v>3109</v>
      </c>
      <c r="B937" s="4" t="s">
        <v>3109</v>
      </c>
      <c r="C937" s="1" t="s">
        <v>7219</v>
      </c>
      <c r="D937" s="2">
        <v>26500</v>
      </c>
      <c r="E937" s="3">
        <v>6633</v>
      </c>
      <c r="F937" t="s">
        <v>8220</v>
      </c>
      <c r="G937" t="s">
        <v>8223</v>
      </c>
      <c r="H937" t="s">
        <v>8245</v>
      </c>
      <c r="I937">
        <v>1409194810</v>
      </c>
      <c r="J937">
        <v>1406170810</v>
      </c>
      <c r="K937" t="b">
        <v>0</v>
      </c>
      <c r="L937">
        <v>114</v>
      </c>
      <c r="M937" t="b">
        <v>0</v>
      </c>
      <c r="N937" t="s">
        <v>8301</v>
      </c>
      <c r="O937" s="5">
        <f>ROUND(E937/D937*100,0)</f>
        <v>25</v>
      </c>
      <c r="P937">
        <f>IFERROR(ROUND(E937/L937,2),0)</f>
        <v>58.18</v>
      </c>
      <c r="Q937" s="6" t="s">
        <v>8315</v>
      </c>
      <c r="R937" t="s">
        <v>8355</v>
      </c>
      <c r="S937" s="9">
        <f>(((J937/60)/60)/24)+DATE(1970,1,1)</f>
        <v>41844.125115740739</v>
      </c>
      <c r="T937" s="9">
        <f>(((I937/60)/60)/24)+DATE(1970,1,1)</f>
        <v>41879.125115740739</v>
      </c>
    </row>
    <row r="938" spans="1:20" ht="48" x14ac:dyDescent="0.2">
      <c r="A938">
        <v>3110</v>
      </c>
      <c r="B938" s="4" t="s">
        <v>3110</v>
      </c>
      <c r="C938" s="1" t="s">
        <v>7220</v>
      </c>
      <c r="D938" s="2">
        <v>25000</v>
      </c>
      <c r="E938" s="3">
        <v>10</v>
      </c>
      <c r="F938" t="s">
        <v>8220</v>
      </c>
      <c r="G938" t="s">
        <v>8223</v>
      </c>
      <c r="H938" t="s">
        <v>8245</v>
      </c>
      <c r="I938">
        <v>1487465119</v>
      </c>
      <c r="J938">
        <v>1484009119</v>
      </c>
      <c r="K938" t="b">
        <v>0</v>
      </c>
      <c r="L938">
        <v>1</v>
      </c>
      <c r="M938" t="b">
        <v>0</v>
      </c>
      <c r="N938" t="s">
        <v>8301</v>
      </c>
      <c r="O938" s="5">
        <f>ROUND(E938/D938*100,0)</f>
        <v>0</v>
      </c>
      <c r="P938">
        <f>IFERROR(ROUND(E938/L938,2),0)</f>
        <v>10</v>
      </c>
      <c r="Q938" s="6" t="s">
        <v>8315</v>
      </c>
      <c r="R938" t="s">
        <v>8355</v>
      </c>
      <c r="S938" s="9">
        <f>(((J938/60)/60)/24)+DATE(1970,1,1)</f>
        <v>42745.031469907408</v>
      </c>
      <c r="T938" s="9">
        <f>(((I938/60)/60)/24)+DATE(1970,1,1)</f>
        <v>42785.031469907408</v>
      </c>
    </row>
    <row r="939" spans="1:20" ht="32" x14ac:dyDescent="0.2">
      <c r="A939">
        <v>3111</v>
      </c>
      <c r="B939" s="4" t="s">
        <v>3111</v>
      </c>
      <c r="C939" s="1" t="s">
        <v>7221</v>
      </c>
      <c r="D939" s="2">
        <v>20000</v>
      </c>
      <c r="E939" s="3">
        <v>5328</v>
      </c>
      <c r="F939" t="s">
        <v>8220</v>
      </c>
      <c r="G939" t="s">
        <v>8223</v>
      </c>
      <c r="H939" t="s">
        <v>8245</v>
      </c>
      <c r="I939">
        <v>1412432220</v>
      </c>
      <c r="J939">
        <v>1409753820</v>
      </c>
      <c r="K939" t="b">
        <v>0</v>
      </c>
      <c r="L939">
        <v>76</v>
      </c>
      <c r="M939" t="b">
        <v>0</v>
      </c>
      <c r="N939" t="s">
        <v>8301</v>
      </c>
      <c r="O939" s="5">
        <f>ROUND(E939/D939*100,0)</f>
        <v>27</v>
      </c>
      <c r="P939">
        <f>IFERROR(ROUND(E939/L939,2),0)</f>
        <v>70.11</v>
      </c>
      <c r="Q939" s="6" t="s">
        <v>8315</v>
      </c>
      <c r="R939" t="s">
        <v>8355</v>
      </c>
      <c r="S939" s="9">
        <f>(((J939/60)/60)/24)+DATE(1970,1,1)</f>
        <v>41885.595138888886</v>
      </c>
      <c r="T939" s="9">
        <f>(((I939/60)/60)/24)+DATE(1970,1,1)</f>
        <v>41916.595138888886</v>
      </c>
    </row>
    <row r="940" spans="1:20" ht="48" x14ac:dyDescent="0.2">
      <c r="A940">
        <v>3112</v>
      </c>
      <c r="B940" s="4" t="s">
        <v>3112</v>
      </c>
      <c r="C940" s="1" t="s">
        <v>7222</v>
      </c>
      <c r="D940" s="2">
        <v>11000</v>
      </c>
      <c r="E940" s="3">
        <v>521</v>
      </c>
      <c r="F940" t="s">
        <v>8220</v>
      </c>
      <c r="G940" t="s">
        <v>8223</v>
      </c>
      <c r="H940" t="s">
        <v>8245</v>
      </c>
      <c r="I940">
        <v>1477968934</v>
      </c>
      <c r="J940">
        <v>1472784934</v>
      </c>
      <c r="K940" t="b">
        <v>0</v>
      </c>
      <c r="L940">
        <v>9</v>
      </c>
      <c r="M940" t="b">
        <v>0</v>
      </c>
      <c r="N940" t="s">
        <v>8301</v>
      </c>
      <c r="O940" s="5">
        <f>ROUND(E940/D940*100,0)</f>
        <v>5</v>
      </c>
      <c r="P940">
        <f>IFERROR(ROUND(E940/L940,2),0)</f>
        <v>57.89</v>
      </c>
      <c r="Q940" s="6" t="s">
        <v>8315</v>
      </c>
      <c r="R940" t="s">
        <v>8355</v>
      </c>
      <c r="S940" s="9">
        <f>(((J940/60)/60)/24)+DATE(1970,1,1)</f>
        <v>42615.121921296297</v>
      </c>
      <c r="T940" s="9">
        <f>(((I940/60)/60)/24)+DATE(1970,1,1)</f>
        <v>42675.121921296297</v>
      </c>
    </row>
    <row r="941" spans="1:20" ht="48" x14ac:dyDescent="0.2">
      <c r="A941">
        <v>3113</v>
      </c>
      <c r="B941" s="4" t="s">
        <v>3113</v>
      </c>
      <c r="C941" s="1" t="s">
        <v>7223</v>
      </c>
      <c r="D941" s="2">
        <v>109225</v>
      </c>
      <c r="E941" s="3">
        <v>4635</v>
      </c>
      <c r="F941" t="s">
        <v>8220</v>
      </c>
      <c r="G941" t="s">
        <v>8223</v>
      </c>
      <c r="H941" t="s">
        <v>8245</v>
      </c>
      <c r="I941">
        <v>1429291982</v>
      </c>
      <c r="J941">
        <v>1426699982</v>
      </c>
      <c r="K941" t="b">
        <v>0</v>
      </c>
      <c r="L941">
        <v>37</v>
      </c>
      <c r="M941" t="b">
        <v>0</v>
      </c>
      <c r="N941" t="s">
        <v>8301</v>
      </c>
      <c r="O941" s="5">
        <f>ROUND(E941/D941*100,0)</f>
        <v>4</v>
      </c>
      <c r="P941">
        <f>IFERROR(ROUND(E941/L941,2),0)</f>
        <v>125.27</v>
      </c>
      <c r="Q941" s="6" t="s">
        <v>8315</v>
      </c>
      <c r="R941" t="s">
        <v>8355</v>
      </c>
      <c r="S941" s="9">
        <f>(((J941/60)/60)/24)+DATE(1970,1,1)</f>
        <v>42081.731273148151</v>
      </c>
      <c r="T941" s="9">
        <f>(((I941/60)/60)/24)+DATE(1970,1,1)</f>
        <v>42111.731273148151</v>
      </c>
    </row>
    <row r="942" spans="1:20" ht="48" x14ac:dyDescent="0.2">
      <c r="A942">
        <v>3114</v>
      </c>
      <c r="B942" s="4" t="s">
        <v>3114</v>
      </c>
      <c r="C942" s="1" t="s">
        <v>7224</v>
      </c>
      <c r="D942" s="2">
        <v>75000</v>
      </c>
      <c r="E942" s="3">
        <v>0</v>
      </c>
      <c r="F942" t="s">
        <v>8220</v>
      </c>
      <c r="G942" t="s">
        <v>8223</v>
      </c>
      <c r="H942" t="s">
        <v>8245</v>
      </c>
      <c r="I942">
        <v>1411312250</v>
      </c>
      <c r="J942">
        <v>1406128250</v>
      </c>
      <c r="K942" t="b">
        <v>0</v>
      </c>
      <c r="L942">
        <v>0</v>
      </c>
      <c r="M942" t="b">
        <v>0</v>
      </c>
      <c r="N942" t="s">
        <v>8301</v>
      </c>
      <c r="O942" s="5">
        <f>ROUND(E942/D942*100,0)</f>
        <v>0</v>
      </c>
      <c r="P942">
        <f>IFERROR(ROUND(E942/L942,2),0)</f>
        <v>0</v>
      </c>
      <c r="Q942" s="6" t="s">
        <v>8315</v>
      </c>
      <c r="R942" t="s">
        <v>8355</v>
      </c>
      <c r="S942" s="9">
        <f>(((J942/60)/60)/24)+DATE(1970,1,1)</f>
        <v>41843.632523148146</v>
      </c>
      <c r="T942" s="9">
        <f>(((I942/60)/60)/24)+DATE(1970,1,1)</f>
        <v>41903.632523148146</v>
      </c>
    </row>
    <row r="943" spans="1:20" ht="48" x14ac:dyDescent="0.2">
      <c r="A943">
        <v>3115</v>
      </c>
      <c r="B943" s="4" t="s">
        <v>3115</v>
      </c>
      <c r="C943" s="1" t="s">
        <v>7225</v>
      </c>
      <c r="D943" s="2">
        <v>10000</v>
      </c>
      <c r="E943" s="3">
        <v>300</v>
      </c>
      <c r="F943" t="s">
        <v>8220</v>
      </c>
      <c r="G943" t="s">
        <v>8234</v>
      </c>
      <c r="H943" t="s">
        <v>8254</v>
      </c>
      <c r="I943">
        <v>1465123427</v>
      </c>
      <c r="J943">
        <v>1462531427</v>
      </c>
      <c r="K943" t="b">
        <v>0</v>
      </c>
      <c r="L943">
        <v>1</v>
      </c>
      <c r="M943" t="b">
        <v>0</v>
      </c>
      <c r="N943" t="s">
        <v>8301</v>
      </c>
      <c r="O943" s="5">
        <f>ROUND(E943/D943*100,0)</f>
        <v>3</v>
      </c>
      <c r="P943">
        <f>IFERROR(ROUND(E943/L943,2),0)</f>
        <v>300</v>
      </c>
      <c r="Q943" s="6" t="s">
        <v>8315</v>
      </c>
      <c r="R943" t="s">
        <v>8355</v>
      </c>
      <c r="S943" s="9">
        <f>(((J943/60)/60)/24)+DATE(1970,1,1)</f>
        <v>42496.447071759263</v>
      </c>
      <c r="T943" s="9">
        <f>(((I943/60)/60)/24)+DATE(1970,1,1)</f>
        <v>42526.447071759263</v>
      </c>
    </row>
    <row r="944" spans="1:20" ht="48" x14ac:dyDescent="0.2">
      <c r="A944">
        <v>3116</v>
      </c>
      <c r="B944" s="4" t="s">
        <v>3116</v>
      </c>
      <c r="C944" s="1" t="s">
        <v>7226</v>
      </c>
      <c r="D944" s="2">
        <v>750</v>
      </c>
      <c r="E944" s="3">
        <v>430</v>
      </c>
      <c r="F944" t="s">
        <v>8220</v>
      </c>
      <c r="G944" t="s">
        <v>8223</v>
      </c>
      <c r="H944" t="s">
        <v>8245</v>
      </c>
      <c r="I944">
        <v>1427890925</v>
      </c>
      <c r="J944">
        <v>1426681325</v>
      </c>
      <c r="K944" t="b">
        <v>0</v>
      </c>
      <c r="L944">
        <v>10</v>
      </c>
      <c r="M944" t="b">
        <v>0</v>
      </c>
      <c r="N944" t="s">
        <v>8301</v>
      </c>
      <c r="O944" s="5">
        <f>ROUND(E944/D944*100,0)</f>
        <v>57</v>
      </c>
      <c r="P944">
        <f>IFERROR(ROUND(E944/L944,2),0)</f>
        <v>43</v>
      </c>
      <c r="Q944" s="6" t="s">
        <v>8315</v>
      </c>
      <c r="R944" t="s">
        <v>8355</v>
      </c>
      <c r="S944" s="9">
        <f>(((J944/60)/60)/24)+DATE(1970,1,1)</f>
        <v>42081.515335648146</v>
      </c>
      <c r="T944" s="9">
        <f>(((I944/60)/60)/24)+DATE(1970,1,1)</f>
        <v>42095.515335648146</v>
      </c>
    </row>
    <row r="945" spans="1:20" ht="48" x14ac:dyDescent="0.2">
      <c r="A945">
        <v>3117</v>
      </c>
      <c r="B945" s="4" t="s">
        <v>3117</v>
      </c>
      <c r="C945" s="1" t="s">
        <v>7227</v>
      </c>
      <c r="D945" s="2">
        <v>1000</v>
      </c>
      <c r="E945" s="3">
        <v>1</v>
      </c>
      <c r="F945" t="s">
        <v>8220</v>
      </c>
      <c r="G945" t="s">
        <v>8224</v>
      </c>
      <c r="H945" t="s">
        <v>8246</v>
      </c>
      <c r="I945">
        <v>1464354720</v>
      </c>
      <c r="J945">
        <v>1463648360</v>
      </c>
      <c r="K945" t="b">
        <v>0</v>
      </c>
      <c r="L945">
        <v>1</v>
      </c>
      <c r="M945" t="b">
        <v>0</v>
      </c>
      <c r="N945" t="s">
        <v>8301</v>
      </c>
      <c r="O945" s="5">
        <f>ROUND(E945/D945*100,0)</f>
        <v>0</v>
      </c>
      <c r="P945">
        <f>IFERROR(ROUND(E945/L945,2),0)</f>
        <v>1</v>
      </c>
      <c r="Q945" s="6" t="s">
        <v>8315</v>
      </c>
      <c r="R945" t="s">
        <v>8355</v>
      </c>
      <c r="S945" s="9">
        <f>(((J945/60)/60)/24)+DATE(1970,1,1)</f>
        <v>42509.374537037031</v>
      </c>
      <c r="T945" s="9">
        <f>(((I945/60)/60)/24)+DATE(1970,1,1)</f>
        <v>42517.55</v>
      </c>
    </row>
    <row r="946" spans="1:20" ht="32" x14ac:dyDescent="0.2">
      <c r="A946">
        <v>3118</v>
      </c>
      <c r="B946" s="4" t="s">
        <v>3118</v>
      </c>
      <c r="C946" s="1" t="s">
        <v>7228</v>
      </c>
      <c r="D946" s="2">
        <v>500000</v>
      </c>
      <c r="E946" s="3">
        <v>1550</v>
      </c>
      <c r="F946" t="s">
        <v>8220</v>
      </c>
      <c r="G946" t="s">
        <v>8234</v>
      </c>
      <c r="H946" t="s">
        <v>8254</v>
      </c>
      <c r="I946">
        <v>1467473723</v>
      </c>
      <c r="J946">
        <v>1465832123</v>
      </c>
      <c r="K946" t="b">
        <v>0</v>
      </c>
      <c r="L946">
        <v>2</v>
      </c>
      <c r="M946" t="b">
        <v>0</v>
      </c>
      <c r="N946" t="s">
        <v>8301</v>
      </c>
      <c r="O946" s="5">
        <f>ROUND(E946/D946*100,0)</f>
        <v>0</v>
      </c>
      <c r="P946">
        <f>IFERROR(ROUND(E946/L946,2),0)</f>
        <v>775</v>
      </c>
      <c r="Q946" s="6" t="s">
        <v>8315</v>
      </c>
      <c r="R946" t="s">
        <v>8355</v>
      </c>
      <c r="S946" s="9">
        <f>(((J946/60)/60)/24)+DATE(1970,1,1)</f>
        <v>42534.649571759262</v>
      </c>
      <c r="T946" s="9">
        <f>(((I946/60)/60)/24)+DATE(1970,1,1)</f>
        <v>42553.649571759262</v>
      </c>
    </row>
    <row r="947" spans="1:20" ht="48" x14ac:dyDescent="0.2">
      <c r="A947">
        <v>3119</v>
      </c>
      <c r="B947" s="4" t="s">
        <v>3119</v>
      </c>
      <c r="C947" s="1" t="s">
        <v>7229</v>
      </c>
      <c r="D947" s="2">
        <v>10000</v>
      </c>
      <c r="E947" s="3">
        <v>5</v>
      </c>
      <c r="F947" t="s">
        <v>8220</v>
      </c>
      <c r="G947" t="s">
        <v>8223</v>
      </c>
      <c r="H947" t="s">
        <v>8245</v>
      </c>
      <c r="I947">
        <v>1427414732</v>
      </c>
      <c r="J947">
        <v>1424826332</v>
      </c>
      <c r="K947" t="b">
        <v>0</v>
      </c>
      <c r="L947">
        <v>1</v>
      </c>
      <c r="M947" t="b">
        <v>0</v>
      </c>
      <c r="N947" t="s">
        <v>8301</v>
      </c>
      <c r="O947" s="5">
        <f>ROUND(E947/D947*100,0)</f>
        <v>0</v>
      </c>
      <c r="P947">
        <f>IFERROR(ROUND(E947/L947,2),0)</f>
        <v>5</v>
      </c>
      <c r="Q947" s="6" t="s">
        <v>8315</v>
      </c>
      <c r="R947" t="s">
        <v>8355</v>
      </c>
      <c r="S947" s="9">
        <f>(((J947/60)/60)/24)+DATE(1970,1,1)</f>
        <v>42060.04550925926</v>
      </c>
      <c r="T947" s="9">
        <f>(((I947/60)/60)/24)+DATE(1970,1,1)</f>
        <v>42090.003842592589</v>
      </c>
    </row>
    <row r="948" spans="1:20" ht="48" x14ac:dyDescent="0.2">
      <c r="A948">
        <v>3120</v>
      </c>
      <c r="B948" s="4" t="s">
        <v>3120</v>
      </c>
      <c r="C948" s="1" t="s">
        <v>7230</v>
      </c>
      <c r="D948" s="2">
        <v>1300000</v>
      </c>
      <c r="E948" s="3">
        <v>128</v>
      </c>
      <c r="F948" t="s">
        <v>8220</v>
      </c>
      <c r="G948" t="s">
        <v>8232</v>
      </c>
      <c r="H948" t="s">
        <v>8248</v>
      </c>
      <c r="I948">
        <v>1462484196</v>
      </c>
      <c r="J948">
        <v>1457303796</v>
      </c>
      <c r="K948" t="b">
        <v>0</v>
      </c>
      <c r="L948">
        <v>10</v>
      </c>
      <c r="M948" t="b">
        <v>0</v>
      </c>
      <c r="N948" t="s">
        <v>8301</v>
      </c>
      <c r="O948" s="5">
        <f>ROUND(E948/D948*100,0)</f>
        <v>0</v>
      </c>
      <c r="P948">
        <f>IFERROR(ROUND(E948/L948,2),0)</f>
        <v>12.8</v>
      </c>
      <c r="Q948" s="6" t="s">
        <v>8315</v>
      </c>
      <c r="R948" t="s">
        <v>8355</v>
      </c>
      <c r="S948" s="9">
        <f>(((J948/60)/60)/24)+DATE(1970,1,1)</f>
        <v>42435.942083333335</v>
      </c>
      <c r="T948" s="9">
        <f>(((I948/60)/60)/24)+DATE(1970,1,1)</f>
        <v>42495.900416666671</v>
      </c>
    </row>
    <row r="949" spans="1:20" ht="32" x14ac:dyDescent="0.2">
      <c r="A949">
        <v>2641</v>
      </c>
      <c r="B949" s="4" t="s">
        <v>2641</v>
      </c>
      <c r="C949" s="1" t="s">
        <v>6751</v>
      </c>
      <c r="D949" s="2">
        <v>1500</v>
      </c>
      <c r="E949" s="3">
        <v>15</v>
      </c>
      <c r="F949" t="s">
        <v>8220</v>
      </c>
      <c r="G949" t="s">
        <v>8223</v>
      </c>
      <c r="H949" t="s">
        <v>8245</v>
      </c>
      <c r="I949">
        <v>1410811740</v>
      </c>
      <c r="J949">
        <v>1409341863</v>
      </c>
      <c r="K949" t="b">
        <v>0</v>
      </c>
      <c r="L949">
        <v>1</v>
      </c>
      <c r="M949" t="b">
        <v>0</v>
      </c>
      <c r="N949" t="s">
        <v>8299</v>
      </c>
      <c r="O949" s="5">
        <f>ROUND(E949/D949*100,0)</f>
        <v>1</v>
      </c>
      <c r="P949">
        <f>IFERROR(ROUND(E949/L949,2),0)</f>
        <v>15</v>
      </c>
      <c r="Q949" s="6" t="s">
        <v>8317</v>
      </c>
      <c r="R949" t="s">
        <v>8353</v>
      </c>
      <c r="S949" s="9">
        <f>(((J949/60)/60)/24)+DATE(1970,1,1)</f>
        <v>41880.827118055553</v>
      </c>
      <c r="T949" s="9">
        <f>(((I949/60)/60)/24)+DATE(1970,1,1)</f>
        <v>41897.839583333334</v>
      </c>
    </row>
    <row r="950" spans="1:20" ht="64" x14ac:dyDescent="0.2">
      <c r="A950">
        <v>2642</v>
      </c>
      <c r="B950" s="4" t="s">
        <v>2642</v>
      </c>
      <c r="C950" s="1" t="s">
        <v>6752</v>
      </c>
      <c r="D950" s="2">
        <v>500000</v>
      </c>
      <c r="E950" s="3">
        <v>0</v>
      </c>
      <c r="F950" t="s">
        <v>8220</v>
      </c>
      <c r="G950" t="s">
        <v>8235</v>
      </c>
      <c r="H950" t="s">
        <v>8248</v>
      </c>
      <c r="I950">
        <v>1468565820</v>
      </c>
      <c r="J950">
        <v>1465970108</v>
      </c>
      <c r="K950" t="b">
        <v>0</v>
      </c>
      <c r="L950">
        <v>0</v>
      </c>
      <c r="M950" t="b">
        <v>0</v>
      </c>
      <c r="N950" t="s">
        <v>8299</v>
      </c>
      <c r="O950" s="5">
        <f>ROUND(E950/D950*100,0)</f>
        <v>0</v>
      </c>
      <c r="P950">
        <f>IFERROR(ROUND(E950/L950,2),0)</f>
        <v>0</v>
      </c>
      <c r="Q950" s="6" t="s">
        <v>8317</v>
      </c>
      <c r="R950" t="s">
        <v>8353</v>
      </c>
      <c r="S950" s="9">
        <f>(((J950/60)/60)/24)+DATE(1970,1,1)</f>
        <v>42536.246620370366</v>
      </c>
      <c r="T950" s="9">
        <f>(((I950/60)/60)/24)+DATE(1970,1,1)</f>
        <v>42566.289583333331</v>
      </c>
    </row>
    <row r="951" spans="1:20" ht="48" x14ac:dyDescent="0.2">
      <c r="A951">
        <v>2501</v>
      </c>
      <c r="B951" s="4" t="s">
        <v>2501</v>
      </c>
      <c r="C951" s="1" t="s">
        <v>6611</v>
      </c>
      <c r="D951" s="2">
        <v>11000</v>
      </c>
      <c r="E951" s="3">
        <v>281</v>
      </c>
      <c r="F951" t="s">
        <v>8220</v>
      </c>
      <c r="G951" t="s">
        <v>8228</v>
      </c>
      <c r="H951" t="s">
        <v>8250</v>
      </c>
      <c r="I951">
        <v>1443379104</v>
      </c>
      <c r="J951">
        <v>1440787104</v>
      </c>
      <c r="K951" t="b">
        <v>0</v>
      </c>
      <c r="L951">
        <v>7</v>
      </c>
      <c r="M951" t="b">
        <v>0</v>
      </c>
      <c r="N951" t="s">
        <v>8297</v>
      </c>
      <c r="O951" s="5">
        <f>ROUND(E951/D951*100,0)</f>
        <v>3</v>
      </c>
      <c r="P951">
        <f>IFERROR(ROUND(E951/L951,2),0)</f>
        <v>40.14</v>
      </c>
      <c r="Q951" s="6" t="s">
        <v>8334</v>
      </c>
      <c r="R951" t="s">
        <v>8351</v>
      </c>
      <c r="S951" s="9">
        <f>(((J951/60)/60)/24)+DATE(1970,1,1)</f>
        <v>42244.776666666665</v>
      </c>
      <c r="T951" s="9">
        <f>(((I951/60)/60)/24)+DATE(1970,1,1)</f>
        <v>42274.776666666665</v>
      </c>
    </row>
    <row r="952" spans="1:20" ht="48" x14ac:dyDescent="0.2">
      <c r="A952">
        <v>2502</v>
      </c>
      <c r="B952" s="4" t="s">
        <v>2502</v>
      </c>
      <c r="C952" s="1" t="s">
        <v>6612</v>
      </c>
      <c r="D952" s="2">
        <v>110000</v>
      </c>
      <c r="E952" s="3">
        <v>86</v>
      </c>
      <c r="F952" t="s">
        <v>8220</v>
      </c>
      <c r="G952" t="s">
        <v>8223</v>
      </c>
      <c r="H952" t="s">
        <v>8245</v>
      </c>
      <c r="I952">
        <v>1411328918</v>
      </c>
      <c r="J952">
        <v>1407440918</v>
      </c>
      <c r="K952" t="b">
        <v>0</v>
      </c>
      <c r="L952">
        <v>5</v>
      </c>
      <c r="M952" t="b">
        <v>0</v>
      </c>
      <c r="N952" t="s">
        <v>8297</v>
      </c>
      <c r="O952" s="5">
        <f>ROUND(E952/D952*100,0)</f>
        <v>0</v>
      </c>
      <c r="P952">
        <f>IFERROR(ROUND(E952/L952,2),0)</f>
        <v>17.2</v>
      </c>
      <c r="Q952" s="6" t="s">
        <v>8334</v>
      </c>
      <c r="R952" t="s">
        <v>8351</v>
      </c>
      <c r="S952" s="9">
        <f>(((J952/60)/60)/24)+DATE(1970,1,1)</f>
        <v>41858.825439814813</v>
      </c>
      <c r="T952" s="9">
        <f>(((I952/60)/60)/24)+DATE(1970,1,1)</f>
        <v>41903.825439814813</v>
      </c>
    </row>
    <row r="953" spans="1:20" ht="48" x14ac:dyDescent="0.2">
      <c r="A953">
        <v>2503</v>
      </c>
      <c r="B953" s="4" t="s">
        <v>2503</v>
      </c>
      <c r="C953" s="1" t="s">
        <v>6613</v>
      </c>
      <c r="D953" s="2">
        <v>10000</v>
      </c>
      <c r="E953" s="3">
        <v>0</v>
      </c>
      <c r="F953" t="s">
        <v>8220</v>
      </c>
      <c r="G953" t="s">
        <v>8223</v>
      </c>
      <c r="H953" t="s">
        <v>8245</v>
      </c>
      <c r="I953">
        <v>1465333560</v>
      </c>
      <c r="J953">
        <v>1462743308</v>
      </c>
      <c r="K953" t="b">
        <v>0</v>
      </c>
      <c r="L953">
        <v>0</v>
      </c>
      <c r="M953" t="b">
        <v>0</v>
      </c>
      <c r="N953" t="s">
        <v>8297</v>
      </c>
      <c r="O953" s="5">
        <f>ROUND(E953/D953*100,0)</f>
        <v>0</v>
      </c>
      <c r="P953">
        <f>IFERROR(ROUND(E953/L953,2),0)</f>
        <v>0</v>
      </c>
      <c r="Q953" s="6" t="s">
        <v>8334</v>
      </c>
      <c r="R953" t="s">
        <v>8351</v>
      </c>
      <c r="S953" s="9">
        <f>(((J953/60)/60)/24)+DATE(1970,1,1)</f>
        <v>42498.899398148147</v>
      </c>
      <c r="T953" s="9">
        <f>(((I953/60)/60)/24)+DATE(1970,1,1)</f>
        <v>42528.879166666666</v>
      </c>
    </row>
    <row r="954" spans="1:20" ht="32" x14ac:dyDescent="0.2">
      <c r="A954">
        <v>2504</v>
      </c>
      <c r="B954" s="4" t="s">
        <v>2504</v>
      </c>
      <c r="C954" s="1" t="s">
        <v>6614</v>
      </c>
      <c r="D954" s="2">
        <v>35000</v>
      </c>
      <c r="E954" s="3">
        <v>0</v>
      </c>
      <c r="F954" t="s">
        <v>8220</v>
      </c>
      <c r="G954" t="s">
        <v>8223</v>
      </c>
      <c r="H954" t="s">
        <v>8245</v>
      </c>
      <c r="I954">
        <v>1416014534</v>
      </c>
      <c r="J954">
        <v>1413418934</v>
      </c>
      <c r="K954" t="b">
        <v>0</v>
      </c>
      <c r="L954">
        <v>0</v>
      </c>
      <c r="M954" t="b">
        <v>0</v>
      </c>
      <c r="N954" t="s">
        <v>8297</v>
      </c>
      <c r="O954" s="5">
        <f>ROUND(E954/D954*100,0)</f>
        <v>0</v>
      </c>
      <c r="P954">
        <f>IFERROR(ROUND(E954/L954,2),0)</f>
        <v>0</v>
      </c>
      <c r="Q954" s="6" t="s">
        <v>8334</v>
      </c>
      <c r="R954" t="s">
        <v>8351</v>
      </c>
      <c r="S954" s="9">
        <f>(((J954/60)/60)/24)+DATE(1970,1,1)</f>
        <v>41928.015439814815</v>
      </c>
      <c r="T954" s="9">
        <f>(((I954/60)/60)/24)+DATE(1970,1,1)</f>
        <v>41958.057106481487</v>
      </c>
    </row>
    <row r="955" spans="1:20" ht="64" x14ac:dyDescent="0.2">
      <c r="A955">
        <v>2505</v>
      </c>
      <c r="B955" s="4" t="s">
        <v>2505</v>
      </c>
      <c r="C955" s="1" t="s">
        <v>6615</v>
      </c>
      <c r="D955" s="2">
        <v>7000</v>
      </c>
      <c r="E955" s="3">
        <v>0</v>
      </c>
      <c r="F955" t="s">
        <v>8220</v>
      </c>
      <c r="G955" t="s">
        <v>8223</v>
      </c>
      <c r="H955" t="s">
        <v>8245</v>
      </c>
      <c r="I955">
        <v>1426292416</v>
      </c>
      <c r="J955">
        <v>1423704016</v>
      </c>
      <c r="K955" t="b">
        <v>0</v>
      </c>
      <c r="L955">
        <v>0</v>
      </c>
      <c r="M955" t="b">
        <v>0</v>
      </c>
      <c r="N955" t="s">
        <v>8297</v>
      </c>
      <c r="O955" s="5">
        <f>ROUND(E955/D955*100,0)</f>
        <v>0</v>
      </c>
      <c r="P955">
        <f>IFERROR(ROUND(E955/L955,2),0)</f>
        <v>0</v>
      </c>
      <c r="Q955" s="6" t="s">
        <v>8334</v>
      </c>
      <c r="R955" t="s">
        <v>8351</v>
      </c>
      <c r="S955" s="9">
        <f>(((J955/60)/60)/24)+DATE(1970,1,1)</f>
        <v>42047.05574074074</v>
      </c>
      <c r="T955" s="9">
        <f>(((I955/60)/60)/24)+DATE(1970,1,1)</f>
        <v>42077.014074074075</v>
      </c>
    </row>
    <row r="956" spans="1:20" ht="48" x14ac:dyDescent="0.2">
      <c r="A956">
        <v>2506</v>
      </c>
      <c r="B956" s="4" t="s">
        <v>2506</v>
      </c>
      <c r="C956" s="1" t="s">
        <v>6616</v>
      </c>
      <c r="D956" s="2">
        <v>5000</v>
      </c>
      <c r="E956" s="3">
        <v>30</v>
      </c>
      <c r="F956" t="s">
        <v>8220</v>
      </c>
      <c r="G956" t="s">
        <v>8224</v>
      </c>
      <c r="H956" t="s">
        <v>8246</v>
      </c>
      <c r="I956">
        <v>1443906000</v>
      </c>
      <c r="J956">
        <v>1441955269</v>
      </c>
      <c r="K956" t="b">
        <v>0</v>
      </c>
      <c r="L956">
        <v>2</v>
      </c>
      <c r="M956" t="b">
        <v>0</v>
      </c>
      <c r="N956" t="s">
        <v>8297</v>
      </c>
      <c r="O956" s="5">
        <f>ROUND(E956/D956*100,0)</f>
        <v>1</v>
      </c>
      <c r="P956">
        <f>IFERROR(ROUND(E956/L956,2),0)</f>
        <v>15</v>
      </c>
      <c r="Q956" s="6" t="s">
        <v>8334</v>
      </c>
      <c r="R956" t="s">
        <v>8351</v>
      </c>
      <c r="S956" s="9">
        <f>(((J956/60)/60)/24)+DATE(1970,1,1)</f>
        <v>42258.297094907408</v>
      </c>
      <c r="T956" s="9">
        <f>(((I956/60)/60)/24)+DATE(1970,1,1)</f>
        <v>42280.875</v>
      </c>
    </row>
    <row r="957" spans="1:20" ht="16" x14ac:dyDescent="0.2">
      <c r="A957">
        <v>2507</v>
      </c>
      <c r="B957" s="4" t="s">
        <v>2507</v>
      </c>
      <c r="C957" s="1" t="s">
        <v>6617</v>
      </c>
      <c r="D957" s="2">
        <v>42850</v>
      </c>
      <c r="E957" s="3">
        <v>0</v>
      </c>
      <c r="F957" t="s">
        <v>8220</v>
      </c>
      <c r="G957" t="s">
        <v>8223</v>
      </c>
      <c r="H957" t="s">
        <v>8245</v>
      </c>
      <c r="I957">
        <v>1431308704</v>
      </c>
      <c r="J957">
        <v>1428716704</v>
      </c>
      <c r="K957" t="b">
        <v>0</v>
      </c>
      <c r="L957">
        <v>0</v>
      </c>
      <c r="M957" t="b">
        <v>0</v>
      </c>
      <c r="N957" t="s">
        <v>8297</v>
      </c>
      <c r="O957" s="5">
        <f>ROUND(E957/D957*100,0)</f>
        <v>0</v>
      </c>
      <c r="P957">
        <f>IFERROR(ROUND(E957/L957,2),0)</f>
        <v>0</v>
      </c>
      <c r="Q957" s="6" t="s">
        <v>8334</v>
      </c>
      <c r="R957" t="s">
        <v>8351</v>
      </c>
      <c r="S957" s="9">
        <f>(((J957/60)/60)/24)+DATE(1970,1,1)</f>
        <v>42105.072962962964</v>
      </c>
      <c r="T957" s="9">
        <f>(((I957/60)/60)/24)+DATE(1970,1,1)</f>
        <v>42135.072962962964</v>
      </c>
    </row>
    <row r="958" spans="1:20" ht="48" x14ac:dyDescent="0.2">
      <c r="A958">
        <v>2508</v>
      </c>
      <c r="B958" s="4" t="s">
        <v>2508</v>
      </c>
      <c r="C958" s="1" t="s">
        <v>6618</v>
      </c>
      <c r="D958" s="2">
        <v>20000</v>
      </c>
      <c r="E958" s="3">
        <v>0</v>
      </c>
      <c r="F958" t="s">
        <v>8220</v>
      </c>
      <c r="G958" t="s">
        <v>8223</v>
      </c>
      <c r="H958" t="s">
        <v>8245</v>
      </c>
      <c r="I958">
        <v>1408056634</v>
      </c>
      <c r="J958">
        <v>1405464634</v>
      </c>
      <c r="K958" t="b">
        <v>0</v>
      </c>
      <c r="L958">
        <v>0</v>
      </c>
      <c r="M958" t="b">
        <v>0</v>
      </c>
      <c r="N958" t="s">
        <v>8297</v>
      </c>
      <c r="O958" s="5">
        <f>ROUND(E958/D958*100,0)</f>
        <v>0</v>
      </c>
      <c r="P958">
        <f>IFERROR(ROUND(E958/L958,2),0)</f>
        <v>0</v>
      </c>
      <c r="Q958" s="6" t="s">
        <v>8334</v>
      </c>
      <c r="R958" t="s">
        <v>8351</v>
      </c>
      <c r="S958" s="9">
        <f>(((J958/60)/60)/24)+DATE(1970,1,1)</f>
        <v>41835.951782407406</v>
      </c>
      <c r="T958" s="9">
        <f>(((I958/60)/60)/24)+DATE(1970,1,1)</f>
        <v>41865.951782407406</v>
      </c>
    </row>
    <row r="959" spans="1:20" ht="48" x14ac:dyDescent="0.2">
      <c r="A959">
        <v>2509</v>
      </c>
      <c r="B959" s="4" t="s">
        <v>2509</v>
      </c>
      <c r="C959" s="1" t="s">
        <v>6619</v>
      </c>
      <c r="D959" s="2">
        <v>95000</v>
      </c>
      <c r="E959" s="3">
        <v>1000</v>
      </c>
      <c r="F959" t="s">
        <v>8220</v>
      </c>
      <c r="G959" t="s">
        <v>8224</v>
      </c>
      <c r="H959" t="s">
        <v>8246</v>
      </c>
      <c r="I959">
        <v>1429554349</v>
      </c>
      <c r="J959">
        <v>1424719549</v>
      </c>
      <c r="K959" t="b">
        <v>0</v>
      </c>
      <c r="L959">
        <v>28</v>
      </c>
      <c r="M959" t="b">
        <v>0</v>
      </c>
      <c r="N959" t="s">
        <v>8297</v>
      </c>
      <c r="O959" s="5">
        <f>ROUND(E959/D959*100,0)</f>
        <v>1</v>
      </c>
      <c r="P959">
        <f>IFERROR(ROUND(E959/L959,2),0)</f>
        <v>35.71</v>
      </c>
      <c r="Q959" s="6" t="s">
        <v>8334</v>
      </c>
      <c r="R959" t="s">
        <v>8351</v>
      </c>
      <c r="S959" s="9">
        <f>(((J959/60)/60)/24)+DATE(1970,1,1)</f>
        <v>42058.809594907405</v>
      </c>
      <c r="T959" s="9">
        <f>(((I959/60)/60)/24)+DATE(1970,1,1)</f>
        <v>42114.767928240741</v>
      </c>
    </row>
    <row r="960" spans="1:20" ht="48" x14ac:dyDescent="0.2">
      <c r="A960">
        <v>2510</v>
      </c>
      <c r="B960" s="4" t="s">
        <v>2510</v>
      </c>
      <c r="C960" s="1" t="s">
        <v>6620</v>
      </c>
      <c r="D960" s="2">
        <v>50000</v>
      </c>
      <c r="E960" s="3">
        <v>75</v>
      </c>
      <c r="F960" t="s">
        <v>8220</v>
      </c>
      <c r="G960" t="s">
        <v>8223</v>
      </c>
      <c r="H960" t="s">
        <v>8245</v>
      </c>
      <c r="I960">
        <v>1431647772</v>
      </c>
      <c r="J960">
        <v>1426463772</v>
      </c>
      <c r="K960" t="b">
        <v>0</v>
      </c>
      <c r="L960">
        <v>2</v>
      </c>
      <c r="M960" t="b">
        <v>0</v>
      </c>
      <c r="N960" t="s">
        <v>8297</v>
      </c>
      <c r="O960" s="5">
        <f>ROUND(E960/D960*100,0)</f>
        <v>0</v>
      </c>
      <c r="P960">
        <f>IFERROR(ROUND(E960/L960,2),0)</f>
        <v>37.5</v>
      </c>
      <c r="Q960" s="6" t="s">
        <v>8334</v>
      </c>
      <c r="R960" t="s">
        <v>8351</v>
      </c>
      <c r="S960" s="9">
        <f>(((J960/60)/60)/24)+DATE(1970,1,1)</f>
        <v>42078.997361111105</v>
      </c>
      <c r="T960" s="9">
        <f>(((I960/60)/60)/24)+DATE(1970,1,1)</f>
        <v>42138.997361111105</v>
      </c>
    </row>
    <row r="961" spans="1:21" ht="48" x14ac:dyDescent="0.2">
      <c r="A961">
        <v>2511</v>
      </c>
      <c r="B961" s="4" t="s">
        <v>2511</v>
      </c>
      <c r="C961" s="1" t="s">
        <v>6621</v>
      </c>
      <c r="D961" s="2">
        <v>100000</v>
      </c>
      <c r="E961" s="3">
        <v>0</v>
      </c>
      <c r="F961" t="s">
        <v>8220</v>
      </c>
      <c r="G961" t="s">
        <v>8224</v>
      </c>
      <c r="H961" t="s">
        <v>8246</v>
      </c>
      <c r="I961">
        <v>1454323413</v>
      </c>
      <c r="J961">
        <v>1451731413</v>
      </c>
      <c r="K961" t="b">
        <v>0</v>
      </c>
      <c r="L961">
        <v>0</v>
      </c>
      <c r="M961" t="b">
        <v>0</v>
      </c>
      <c r="N961" t="s">
        <v>8297</v>
      </c>
      <c r="O961" s="5">
        <f>ROUND(E961/D961*100,0)</f>
        <v>0</v>
      </c>
      <c r="P961">
        <f>IFERROR(ROUND(E961/L961,2),0)</f>
        <v>0</v>
      </c>
      <c r="Q961" s="6" t="s">
        <v>8334</v>
      </c>
      <c r="R961" t="s">
        <v>8351</v>
      </c>
      <c r="S961" s="9">
        <f>(((J961/60)/60)/24)+DATE(1970,1,1)</f>
        <v>42371.446909722217</v>
      </c>
      <c r="T961" s="9">
        <f>(((I961/60)/60)/24)+DATE(1970,1,1)</f>
        <v>42401.446909722217</v>
      </c>
    </row>
    <row r="962" spans="1:21" ht="48" x14ac:dyDescent="0.2">
      <c r="A962">
        <v>2512</v>
      </c>
      <c r="B962" s="4" t="s">
        <v>2512</v>
      </c>
      <c r="C962" s="1" t="s">
        <v>6622</v>
      </c>
      <c r="D962" s="2">
        <v>1150</v>
      </c>
      <c r="E962" s="3">
        <v>0</v>
      </c>
      <c r="F962" t="s">
        <v>8220</v>
      </c>
      <c r="G962" t="s">
        <v>8223</v>
      </c>
      <c r="H962" t="s">
        <v>8245</v>
      </c>
      <c r="I962">
        <v>1418504561</v>
      </c>
      <c r="J962">
        <v>1417208561</v>
      </c>
      <c r="K962" t="b">
        <v>0</v>
      </c>
      <c r="L962">
        <v>0</v>
      </c>
      <c r="M962" t="b">
        <v>0</v>
      </c>
      <c r="N962" t="s">
        <v>8297</v>
      </c>
      <c r="O962" s="5">
        <f>ROUND(E962/D962*100,0)</f>
        <v>0</v>
      </c>
      <c r="P962">
        <f>IFERROR(ROUND(E962/L962,2),0)</f>
        <v>0</v>
      </c>
      <c r="Q962" s="6" t="s">
        <v>8334</v>
      </c>
      <c r="R962" t="s">
        <v>8351</v>
      </c>
      <c r="S962" s="9">
        <f>(((J962/60)/60)/24)+DATE(1970,1,1)</f>
        <v>41971.876863425925</v>
      </c>
      <c r="T962" s="9">
        <f>(((I962/60)/60)/24)+DATE(1970,1,1)</f>
        <v>41986.876863425925</v>
      </c>
    </row>
    <row r="963" spans="1:21" ht="48" x14ac:dyDescent="0.2">
      <c r="A963">
        <v>2513</v>
      </c>
      <c r="B963" s="4" t="s">
        <v>2513</v>
      </c>
      <c r="C963" s="1" t="s">
        <v>6623</v>
      </c>
      <c r="D963" s="2">
        <v>180000</v>
      </c>
      <c r="E963" s="3">
        <v>0</v>
      </c>
      <c r="F963" t="s">
        <v>8220</v>
      </c>
      <c r="G963" t="s">
        <v>8235</v>
      </c>
      <c r="H963" t="s">
        <v>8248</v>
      </c>
      <c r="I963">
        <v>1488067789</v>
      </c>
      <c r="J963">
        <v>1482883789</v>
      </c>
      <c r="K963" t="b">
        <v>0</v>
      </c>
      <c r="L963">
        <v>0</v>
      </c>
      <c r="M963" t="b">
        <v>0</v>
      </c>
      <c r="N963" t="s">
        <v>8297</v>
      </c>
      <c r="O963" s="5">
        <f>ROUND(E963/D963*100,0)</f>
        <v>0</v>
      </c>
      <c r="P963">
        <f>IFERROR(ROUND(E963/L963,2),0)</f>
        <v>0</v>
      </c>
      <c r="Q963" s="6" t="s">
        <v>8334</v>
      </c>
      <c r="R963" t="s">
        <v>8351</v>
      </c>
      <c r="S963" s="9">
        <f>(((J963/60)/60)/24)+DATE(1970,1,1)</f>
        <v>42732.00681712963</v>
      </c>
      <c r="T963" s="9">
        <f>(((I963/60)/60)/24)+DATE(1970,1,1)</f>
        <v>42792.00681712963</v>
      </c>
    </row>
    <row r="964" spans="1:21" ht="48" x14ac:dyDescent="0.2">
      <c r="A964">
        <v>2514</v>
      </c>
      <c r="B964" s="4" t="s">
        <v>2514</v>
      </c>
      <c r="C964" s="1" t="s">
        <v>6624</v>
      </c>
      <c r="D964" s="2">
        <v>12000</v>
      </c>
      <c r="E964" s="3">
        <v>210</v>
      </c>
      <c r="F964" t="s">
        <v>8220</v>
      </c>
      <c r="G964" t="s">
        <v>8223</v>
      </c>
      <c r="H964" t="s">
        <v>8245</v>
      </c>
      <c r="I964">
        <v>1408526477</v>
      </c>
      <c r="J964">
        <v>1407057677</v>
      </c>
      <c r="K964" t="b">
        <v>0</v>
      </c>
      <c r="L964">
        <v>4</v>
      </c>
      <c r="M964" t="b">
        <v>0</v>
      </c>
      <c r="N964" t="s">
        <v>8297</v>
      </c>
      <c r="O964" s="5">
        <f>ROUND(E964/D964*100,0)</f>
        <v>2</v>
      </c>
      <c r="P964">
        <f>IFERROR(ROUND(E964/L964,2),0)</f>
        <v>52.5</v>
      </c>
      <c r="Q964" s="6" t="s">
        <v>8334</v>
      </c>
      <c r="R964" t="s">
        <v>8351</v>
      </c>
      <c r="S964" s="9">
        <f>(((J964/60)/60)/24)+DATE(1970,1,1)</f>
        <v>41854.389780092592</v>
      </c>
      <c r="T964" s="9">
        <f>(((I964/60)/60)/24)+DATE(1970,1,1)</f>
        <v>41871.389780092592</v>
      </c>
    </row>
    <row r="965" spans="1:21" ht="48" x14ac:dyDescent="0.2">
      <c r="A965">
        <v>2515</v>
      </c>
      <c r="B965" s="4" t="s">
        <v>2515</v>
      </c>
      <c r="C965" s="1" t="s">
        <v>6625</v>
      </c>
      <c r="D965" s="2">
        <v>5000</v>
      </c>
      <c r="E965" s="3">
        <v>930</v>
      </c>
      <c r="F965" t="s">
        <v>8220</v>
      </c>
      <c r="G965" t="s">
        <v>8223</v>
      </c>
      <c r="H965" t="s">
        <v>8245</v>
      </c>
      <c r="I965">
        <v>1424635753</v>
      </c>
      <c r="J965">
        <v>1422043753</v>
      </c>
      <c r="K965" t="b">
        <v>0</v>
      </c>
      <c r="L965">
        <v>12</v>
      </c>
      <c r="M965" t="b">
        <v>0</v>
      </c>
      <c r="N965" t="s">
        <v>8297</v>
      </c>
      <c r="O965" s="5">
        <f>ROUND(E965/D965*100,0)</f>
        <v>19</v>
      </c>
      <c r="P965">
        <f>IFERROR(ROUND(E965/L965,2),0)</f>
        <v>77.5</v>
      </c>
      <c r="Q965" s="6" t="s">
        <v>8334</v>
      </c>
      <c r="R965" t="s">
        <v>8351</v>
      </c>
      <c r="S965" s="9">
        <f>(((J965/60)/60)/24)+DATE(1970,1,1)</f>
        <v>42027.839733796296</v>
      </c>
      <c r="T965" s="9">
        <f>(((I965/60)/60)/24)+DATE(1970,1,1)</f>
        <v>42057.839733796296</v>
      </c>
    </row>
    <row r="966" spans="1:21" ht="48" x14ac:dyDescent="0.2">
      <c r="A966">
        <v>2516</v>
      </c>
      <c r="B966" s="4" t="s">
        <v>2516</v>
      </c>
      <c r="C966" s="1" t="s">
        <v>6626</v>
      </c>
      <c r="D966" s="2">
        <v>22000</v>
      </c>
      <c r="E966" s="3">
        <v>0</v>
      </c>
      <c r="F966" t="s">
        <v>8220</v>
      </c>
      <c r="G966" t="s">
        <v>8223</v>
      </c>
      <c r="H966" t="s">
        <v>8245</v>
      </c>
      <c r="I966">
        <v>1417279252</v>
      </c>
      <c r="J966">
        <v>1414683652</v>
      </c>
      <c r="K966" t="b">
        <v>0</v>
      </c>
      <c r="L966">
        <v>0</v>
      </c>
      <c r="M966" t="b">
        <v>0</v>
      </c>
      <c r="N966" t="s">
        <v>8297</v>
      </c>
      <c r="O966" s="5">
        <f>ROUND(E966/D966*100,0)</f>
        <v>0</v>
      </c>
      <c r="P966">
        <f>IFERROR(ROUND(E966/L966,2),0)</f>
        <v>0</v>
      </c>
      <c r="Q966" s="6" t="s">
        <v>8334</v>
      </c>
      <c r="R966" t="s">
        <v>8351</v>
      </c>
      <c r="S966" s="9">
        <f>(((J966/60)/60)/24)+DATE(1970,1,1)</f>
        <v>41942.653379629628</v>
      </c>
      <c r="T966" s="9">
        <f>(((I966/60)/60)/24)+DATE(1970,1,1)</f>
        <v>41972.6950462963</v>
      </c>
    </row>
    <row r="967" spans="1:21" ht="48" x14ac:dyDescent="0.2">
      <c r="A967">
        <v>2517</v>
      </c>
      <c r="B967" s="4" t="s">
        <v>2517</v>
      </c>
      <c r="C967" s="1" t="s">
        <v>6627</v>
      </c>
      <c r="D967" s="2">
        <v>18000</v>
      </c>
      <c r="E967" s="3">
        <v>1767</v>
      </c>
      <c r="F967" t="s">
        <v>8220</v>
      </c>
      <c r="G967" t="s">
        <v>8228</v>
      </c>
      <c r="H967" t="s">
        <v>8250</v>
      </c>
      <c r="I967">
        <v>1426788930</v>
      </c>
      <c r="J967">
        <v>1424200530</v>
      </c>
      <c r="K967" t="b">
        <v>0</v>
      </c>
      <c r="L967">
        <v>33</v>
      </c>
      <c r="M967" t="b">
        <v>0</v>
      </c>
      <c r="N967" t="s">
        <v>8297</v>
      </c>
      <c r="O967" s="5">
        <f>ROUND(E967/D967*100,0)</f>
        <v>10</v>
      </c>
      <c r="P967">
        <f>IFERROR(ROUND(E967/L967,2),0)</f>
        <v>53.55</v>
      </c>
      <c r="Q967" s="6" t="s">
        <v>8334</v>
      </c>
      <c r="R967" t="s">
        <v>8351</v>
      </c>
      <c r="S967" s="9">
        <f>(((J967/60)/60)/24)+DATE(1970,1,1)</f>
        <v>42052.802430555559</v>
      </c>
      <c r="T967" s="9">
        <f>(((I967/60)/60)/24)+DATE(1970,1,1)</f>
        <v>42082.760763888888</v>
      </c>
    </row>
    <row r="968" spans="1:21" ht="48" x14ac:dyDescent="0.2">
      <c r="A968">
        <v>2518</v>
      </c>
      <c r="B968" s="4" t="s">
        <v>2518</v>
      </c>
      <c r="C968" s="1" t="s">
        <v>6628</v>
      </c>
      <c r="D968" s="2">
        <v>5000</v>
      </c>
      <c r="E968" s="3">
        <v>0</v>
      </c>
      <c r="F968" t="s">
        <v>8220</v>
      </c>
      <c r="G968" t="s">
        <v>8223</v>
      </c>
      <c r="H968" t="s">
        <v>8245</v>
      </c>
      <c r="I968">
        <v>1415899228</v>
      </c>
      <c r="J968">
        <v>1413303628</v>
      </c>
      <c r="K968" t="b">
        <v>0</v>
      </c>
      <c r="L968">
        <v>0</v>
      </c>
      <c r="M968" t="b">
        <v>0</v>
      </c>
      <c r="N968" t="s">
        <v>8297</v>
      </c>
      <c r="O968" s="5">
        <f>ROUND(E968/D968*100,0)</f>
        <v>0</v>
      </c>
      <c r="P968">
        <f>IFERROR(ROUND(E968/L968,2),0)</f>
        <v>0</v>
      </c>
      <c r="Q968" s="6" t="s">
        <v>8334</v>
      </c>
      <c r="R968" t="s">
        <v>8351</v>
      </c>
      <c r="S968" s="9">
        <f>(((J968/60)/60)/24)+DATE(1970,1,1)</f>
        <v>41926.680879629632</v>
      </c>
      <c r="T968" s="9">
        <f>(((I968/60)/60)/24)+DATE(1970,1,1)</f>
        <v>41956.722546296296</v>
      </c>
    </row>
    <row r="969" spans="1:21" ht="32" x14ac:dyDescent="0.2">
      <c r="A969">
        <v>2519</v>
      </c>
      <c r="B969" s="4" t="s">
        <v>2519</v>
      </c>
      <c r="C969" s="1" t="s">
        <v>6629</v>
      </c>
      <c r="D969" s="2">
        <v>150000</v>
      </c>
      <c r="E969" s="3">
        <v>65</v>
      </c>
      <c r="F969" t="s">
        <v>8220</v>
      </c>
      <c r="G969" t="s">
        <v>8223</v>
      </c>
      <c r="H969" t="s">
        <v>8245</v>
      </c>
      <c r="I969">
        <v>1405741404</v>
      </c>
      <c r="J969">
        <v>1403149404</v>
      </c>
      <c r="K969" t="b">
        <v>0</v>
      </c>
      <c r="L969">
        <v>4</v>
      </c>
      <c r="M969" t="b">
        <v>0</v>
      </c>
      <c r="N969" t="s">
        <v>8297</v>
      </c>
      <c r="O969" s="5">
        <f>ROUND(E969/D969*100,0)</f>
        <v>0</v>
      </c>
      <c r="P969">
        <f>IFERROR(ROUND(E969/L969,2),0)</f>
        <v>16.25</v>
      </c>
      <c r="Q969" s="6" t="s">
        <v>8334</v>
      </c>
      <c r="R969" t="s">
        <v>8351</v>
      </c>
      <c r="S969" s="9">
        <f>(((J969/60)/60)/24)+DATE(1970,1,1)</f>
        <v>41809.155138888891</v>
      </c>
      <c r="T969" s="9">
        <f>(((I969/60)/60)/24)+DATE(1970,1,1)</f>
        <v>41839.155138888891</v>
      </c>
    </row>
    <row r="970" spans="1:21" ht="48" x14ac:dyDescent="0.2">
      <c r="A970">
        <v>2520</v>
      </c>
      <c r="B970" s="4" t="s">
        <v>2520</v>
      </c>
      <c r="C970" s="1" t="s">
        <v>6630</v>
      </c>
      <c r="D970" s="2">
        <v>100000</v>
      </c>
      <c r="E970" s="3">
        <v>0</v>
      </c>
      <c r="F970" t="s">
        <v>8220</v>
      </c>
      <c r="G970" t="s">
        <v>8223</v>
      </c>
      <c r="H970" t="s">
        <v>8245</v>
      </c>
      <c r="I970">
        <v>1476559260</v>
      </c>
      <c r="J970">
        <v>1472567085</v>
      </c>
      <c r="K970" t="b">
        <v>0</v>
      </c>
      <c r="L970">
        <v>0</v>
      </c>
      <c r="M970" t="b">
        <v>0</v>
      </c>
      <c r="N970" t="s">
        <v>8297</v>
      </c>
      <c r="O970" s="5">
        <f>ROUND(E970/D970*100,0)</f>
        <v>0</v>
      </c>
      <c r="P970">
        <f>IFERROR(ROUND(E970/L970,2),0)</f>
        <v>0</v>
      </c>
      <c r="Q970" s="6" t="s">
        <v>8334</v>
      </c>
      <c r="R970" t="s">
        <v>8351</v>
      </c>
      <c r="S970" s="9">
        <f>(((J970/60)/60)/24)+DATE(1970,1,1)</f>
        <v>42612.600520833337</v>
      </c>
      <c r="T970" s="9">
        <f>(((I970/60)/60)/24)+DATE(1970,1,1)</f>
        <v>42658.806249999994</v>
      </c>
    </row>
    <row r="971" spans="1:21" ht="48" x14ac:dyDescent="0.2">
      <c r="A971">
        <v>2841</v>
      </c>
      <c r="B971" s="4" t="s">
        <v>2841</v>
      </c>
      <c r="C971" s="1" t="s">
        <v>6951</v>
      </c>
      <c r="D971" s="2">
        <v>1000</v>
      </c>
      <c r="E971" s="3">
        <v>10</v>
      </c>
      <c r="F971" t="s">
        <v>8220</v>
      </c>
      <c r="G971" t="s">
        <v>8224</v>
      </c>
      <c r="H971" t="s">
        <v>8246</v>
      </c>
      <c r="I971">
        <v>1450032297</v>
      </c>
      <c r="J971">
        <v>1444844697</v>
      </c>
      <c r="K971" t="b">
        <v>0</v>
      </c>
      <c r="L971">
        <v>1</v>
      </c>
      <c r="M971" t="b">
        <v>0</v>
      </c>
      <c r="N971" t="s">
        <v>8269</v>
      </c>
      <c r="O971" s="5">
        <f>ROUND(E971/D971*100,0)</f>
        <v>1</v>
      </c>
      <c r="P971">
        <f>IFERROR(ROUND(E971/L971,2),0)</f>
        <v>10</v>
      </c>
      <c r="Q971" s="6" t="s">
        <v>8315</v>
      </c>
      <c r="R971" t="s">
        <v>8316</v>
      </c>
      <c r="S971" s="9">
        <f>(((J971/60)/60)/24)+DATE(1970,1,1)</f>
        <v>42291.739548611105</v>
      </c>
      <c r="T971" s="9">
        <f>(((I971/60)/60)/24)+DATE(1970,1,1)</f>
        <v>42351.781215277777</v>
      </c>
      <c r="U971">
        <f>YEAR(S971)</f>
        <v>2015</v>
      </c>
    </row>
    <row r="972" spans="1:21" ht="48" x14ac:dyDescent="0.2">
      <c r="A972">
        <v>2842</v>
      </c>
      <c r="B972" s="4" t="s">
        <v>2842</v>
      </c>
      <c r="C972" s="1" t="s">
        <v>6952</v>
      </c>
      <c r="D972" s="2">
        <v>1500</v>
      </c>
      <c r="E972" s="3">
        <v>0</v>
      </c>
      <c r="F972" t="s">
        <v>8220</v>
      </c>
      <c r="G972" t="s">
        <v>8224</v>
      </c>
      <c r="H972" t="s">
        <v>8246</v>
      </c>
      <c r="I972">
        <v>1403348400</v>
      </c>
      <c r="J972">
        <v>1401058295</v>
      </c>
      <c r="K972" t="b">
        <v>0</v>
      </c>
      <c r="L972">
        <v>0</v>
      </c>
      <c r="M972" t="b">
        <v>0</v>
      </c>
      <c r="N972" t="s">
        <v>8269</v>
      </c>
      <c r="O972" s="5">
        <f>ROUND(E972/D972*100,0)</f>
        <v>0</v>
      </c>
      <c r="P972">
        <f>IFERROR(ROUND(E972/L972,2),0)</f>
        <v>0</v>
      </c>
      <c r="Q972" s="6" t="s">
        <v>8315</v>
      </c>
      <c r="R972" t="s">
        <v>8316</v>
      </c>
      <c r="S972" s="9">
        <f>(((J972/60)/60)/24)+DATE(1970,1,1)</f>
        <v>41784.952488425923</v>
      </c>
      <c r="T972" s="9">
        <f>(((I972/60)/60)/24)+DATE(1970,1,1)</f>
        <v>41811.458333333336</v>
      </c>
      <c r="U972">
        <f>YEAR(S972)</f>
        <v>2014</v>
      </c>
    </row>
    <row r="973" spans="1:21" ht="48" x14ac:dyDescent="0.2">
      <c r="A973">
        <v>2843</v>
      </c>
      <c r="B973" s="4" t="s">
        <v>2843</v>
      </c>
      <c r="C973" s="1" t="s">
        <v>6953</v>
      </c>
      <c r="D973" s="2">
        <v>1200</v>
      </c>
      <c r="E973" s="3">
        <v>0</v>
      </c>
      <c r="F973" t="s">
        <v>8220</v>
      </c>
      <c r="G973" t="s">
        <v>8223</v>
      </c>
      <c r="H973" t="s">
        <v>8245</v>
      </c>
      <c r="I973">
        <v>1465790400</v>
      </c>
      <c r="J973">
        <v>1462210950</v>
      </c>
      <c r="K973" t="b">
        <v>0</v>
      </c>
      <c r="L973">
        <v>0</v>
      </c>
      <c r="M973" t="b">
        <v>0</v>
      </c>
      <c r="N973" t="s">
        <v>8269</v>
      </c>
      <c r="O973" s="5">
        <f>ROUND(E973/D973*100,0)</f>
        <v>0</v>
      </c>
      <c r="P973">
        <f>IFERROR(ROUND(E973/L973,2),0)</f>
        <v>0</v>
      </c>
      <c r="Q973" s="6" t="s">
        <v>8315</v>
      </c>
      <c r="R973" t="s">
        <v>8316</v>
      </c>
      <c r="S973" s="9">
        <f>(((J973/60)/60)/24)+DATE(1970,1,1)</f>
        <v>42492.737847222219</v>
      </c>
      <c r="T973" s="9">
        <f>(((I973/60)/60)/24)+DATE(1970,1,1)</f>
        <v>42534.166666666672</v>
      </c>
      <c r="U973">
        <f>YEAR(S973)</f>
        <v>2016</v>
      </c>
    </row>
    <row r="974" spans="1:21" ht="48" x14ac:dyDescent="0.2">
      <c r="A974">
        <v>2844</v>
      </c>
      <c r="B974" s="4" t="s">
        <v>2844</v>
      </c>
      <c r="C974" s="1" t="s">
        <v>6954</v>
      </c>
      <c r="D974" s="2">
        <v>550</v>
      </c>
      <c r="E974" s="3">
        <v>30</v>
      </c>
      <c r="F974" t="s">
        <v>8220</v>
      </c>
      <c r="G974" t="s">
        <v>8238</v>
      </c>
      <c r="H974" t="s">
        <v>8248</v>
      </c>
      <c r="I974">
        <v>1483535180</v>
      </c>
      <c r="J974">
        <v>1480943180</v>
      </c>
      <c r="K974" t="b">
        <v>0</v>
      </c>
      <c r="L974">
        <v>1</v>
      </c>
      <c r="M974" t="b">
        <v>0</v>
      </c>
      <c r="N974" t="s">
        <v>8269</v>
      </c>
      <c r="O974" s="5">
        <f>ROUND(E974/D974*100,0)</f>
        <v>5</v>
      </c>
      <c r="P974">
        <f>IFERROR(ROUND(E974/L974,2),0)</f>
        <v>30</v>
      </c>
      <c r="Q974" s="6" t="s">
        <v>8315</v>
      </c>
      <c r="R974" t="s">
        <v>8316</v>
      </c>
      <c r="S974" s="9">
        <f>(((J974/60)/60)/24)+DATE(1970,1,1)</f>
        <v>42709.546064814815</v>
      </c>
      <c r="T974" s="9">
        <f>(((I974/60)/60)/24)+DATE(1970,1,1)</f>
        <v>42739.546064814815</v>
      </c>
      <c r="U974">
        <f>YEAR(S974)</f>
        <v>2016</v>
      </c>
    </row>
    <row r="975" spans="1:21" ht="48" x14ac:dyDescent="0.2">
      <c r="A975">
        <v>2845</v>
      </c>
      <c r="B975" s="4" t="s">
        <v>2845</v>
      </c>
      <c r="C975" s="1" t="s">
        <v>6955</v>
      </c>
      <c r="D975" s="2">
        <v>7500</v>
      </c>
      <c r="E975" s="3">
        <v>2366</v>
      </c>
      <c r="F975" t="s">
        <v>8220</v>
      </c>
      <c r="G975" t="s">
        <v>8223</v>
      </c>
      <c r="H975" t="s">
        <v>8245</v>
      </c>
      <c r="I975">
        <v>1433723033</v>
      </c>
      <c r="J975">
        <v>1428539033</v>
      </c>
      <c r="K975" t="b">
        <v>0</v>
      </c>
      <c r="L975">
        <v>39</v>
      </c>
      <c r="M975" t="b">
        <v>0</v>
      </c>
      <c r="N975" t="s">
        <v>8269</v>
      </c>
      <c r="O975" s="5">
        <f>ROUND(E975/D975*100,0)</f>
        <v>32</v>
      </c>
      <c r="P975">
        <f>IFERROR(ROUND(E975/L975,2),0)</f>
        <v>60.67</v>
      </c>
      <c r="Q975" s="6" t="s">
        <v>8315</v>
      </c>
      <c r="R975" t="s">
        <v>8316</v>
      </c>
      <c r="S975" s="9">
        <f>(((J975/60)/60)/24)+DATE(1970,1,1)</f>
        <v>42103.016585648147</v>
      </c>
      <c r="T975" s="9">
        <f>(((I975/60)/60)/24)+DATE(1970,1,1)</f>
        <v>42163.016585648147</v>
      </c>
      <c r="U975">
        <f>YEAR(S975)</f>
        <v>2015</v>
      </c>
    </row>
    <row r="976" spans="1:21" ht="48" x14ac:dyDescent="0.2">
      <c r="A976">
        <v>2846</v>
      </c>
      <c r="B976" s="4" t="s">
        <v>2846</v>
      </c>
      <c r="C976" s="1" t="s">
        <v>6956</v>
      </c>
      <c r="D976" s="2">
        <v>8000</v>
      </c>
      <c r="E976" s="3">
        <v>0</v>
      </c>
      <c r="F976" t="s">
        <v>8220</v>
      </c>
      <c r="G976" t="s">
        <v>8223</v>
      </c>
      <c r="H976" t="s">
        <v>8245</v>
      </c>
      <c r="I976">
        <v>1432917394</v>
      </c>
      <c r="J976">
        <v>1429029394</v>
      </c>
      <c r="K976" t="b">
        <v>0</v>
      </c>
      <c r="L976">
        <v>0</v>
      </c>
      <c r="M976" t="b">
        <v>0</v>
      </c>
      <c r="N976" t="s">
        <v>8269</v>
      </c>
      <c r="O976" s="5">
        <f>ROUND(E976/D976*100,0)</f>
        <v>0</v>
      </c>
      <c r="P976">
        <f>IFERROR(ROUND(E976/L976,2),0)</f>
        <v>0</v>
      </c>
      <c r="Q976" s="6" t="s">
        <v>8315</v>
      </c>
      <c r="R976" t="s">
        <v>8316</v>
      </c>
      <c r="S976" s="9">
        <f>(((J976/60)/60)/24)+DATE(1970,1,1)</f>
        <v>42108.692060185189</v>
      </c>
      <c r="T976" s="9">
        <f>(((I976/60)/60)/24)+DATE(1970,1,1)</f>
        <v>42153.692060185189</v>
      </c>
      <c r="U976">
        <f>YEAR(S976)</f>
        <v>2015</v>
      </c>
    </row>
    <row r="977" spans="1:21" ht="48" x14ac:dyDescent="0.2">
      <c r="A977">
        <v>2847</v>
      </c>
      <c r="B977" s="4" t="s">
        <v>2847</v>
      </c>
      <c r="C977" s="1" t="s">
        <v>6957</v>
      </c>
      <c r="D977" s="2">
        <v>2000</v>
      </c>
      <c r="E977" s="3">
        <v>0</v>
      </c>
      <c r="F977" t="s">
        <v>8220</v>
      </c>
      <c r="G977" t="s">
        <v>8223</v>
      </c>
      <c r="H977" t="s">
        <v>8245</v>
      </c>
      <c r="I977">
        <v>1464031265</v>
      </c>
      <c r="J977">
        <v>1458847265</v>
      </c>
      <c r="K977" t="b">
        <v>0</v>
      </c>
      <c r="L977">
        <v>0</v>
      </c>
      <c r="M977" t="b">
        <v>0</v>
      </c>
      <c r="N977" t="s">
        <v>8269</v>
      </c>
      <c r="O977" s="5">
        <f>ROUND(E977/D977*100,0)</f>
        <v>0</v>
      </c>
      <c r="P977">
        <f>IFERROR(ROUND(E977/L977,2),0)</f>
        <v>0</v>
      </c>
      <c r="Q977" s="6" t="s">
        <v>8315</v>
      </c>
      <c r="R977" t="s">
        <v>8316</v>
      </c>
      <c r="S977" s="9">
        <f>(((J977/60)/60)/24)+DATE(1970,1,1)</f>
        <v>42453.806307870371</v>
      </c>
      <c r="T977" s="9">
        <f>(((I977/60)/60)/24)+DATE(1970,1,1)</f>
        <v>42513.806307870371</v>
      </c>
      <c r="U977">
        <f>YEAR(S977)</f>
        <v>2016</v>
      </c>
    </row>
    <row r="978" spans="1:21" ht="48" x14ac:dyDescent="0.2">
      <c r="A978">
        <v>2848</v>
      </c>
      <c r="B978" s="4" t="s">
        <v>2848</v>
      </c>
      <c r="C978" s="1" t="s">
        <v>6958</v>
      </c>
      <c r="D978" s="2">
        <v>35000</v>
      </c>
      <c r="E978" s="3">
        <v>70</v>
      </c>
      <c r="F978" t="s">
        <v>8220</v>
      </c>
      <c r="G978" t="s">
        <v>8223</v>
      </c>
      <c r="H978" t="s">
        <v>8245</v>
      </c>
      <c r="I978">
        <v>1432913659</v>
      </c>
      <c r="J978">
        <v>1430321659</v>
      </c>
      <c r="K978" t="b">
        <v>0</v>
      </c>
      <c r="L978">
        <v>3</v>
      </c>
      <c r="M978" t="b">
        <v>0</v>
      </c>
      <c r="N978" t="s">
        <v>8269</v>
      </c>
      <c r="O978" s="5">
        <f>ROUND(E978/D978*100,0)</f>
        <v>0</v>
      </c>
      <c r="P978">
        <f>IFERROR(ROUND(E978/L978,2),0)</f>
        <v>23.33</v>
      </c>
      <c r="Q978" s="6" t="s">
        <v>8315</v>
      </c>
      <c r="R978" t="s">
        <v>8316</v>
      </c>
      <c r="S978" s="9">
        <f>(((J978/60)/60)/24)+DATE(1970,1,1)</f>
        <v>42123.648831018523</v>
      </c>
      <c r="T978" s="9">
        <f>(((I978/60)/60)/24)+DATE(1970,1,1)</f>
        <v>42153.648831018523</v>
      </c>
      <c r="U978">
        <f>YEAR(S978)</f>
        <v>2015</v>
      </c>
    </row>
    <row r="979" spans="1:21" ht="48" x14ac:dyDescent="0.2">
      <c r="A979">
        <v>2849</v>
      </c>
      <c r="B979" s="4" t="s">
        <v>2849</v>
      </c>
      <c r="C979" s="1" t="s">
        <v>6959</v>
      </c>
      <c r="D979" s="2">
        <v>500</v>
      </c>
      <c r="E979" s="3">
        <v>5</v>
      </c>
      <c r="F979" t="s">
        <v>8220</v>
      </c>
      <c r="G979" t="s">
        <v>8224</v>
      </c>
      <c r="H979" t="s">
        <v>8246</v>
      </c>
      <c r="I979">
        <v>1461406600</v>
      </c>
      <c r="J979">
        <v>1458814600</v>
      </c>
      <c r="K979" t="b">
        <v>0</v>
      </c>
      <c r="L979">
        <v>1</v>
      </c>
      <c r="M979" t="b">
        <v>0</v>
      </c>
      <c r="N979" t="s">
        <v>8269</v>
      </c>
      <c r="O979" s="5">
        <f>ROUND(E979/D979*100,0)</f>
        <v>1</v>
      </c>
      <c r="P979">
        <f>IFERROR(ROUND(E979/L979,2),0)</f>
        <v>5</v>
      </c>
      <c r="Q979" s="6" t="s">
        <v>8315</v>
      </c>
      <c r="R979" t="s">
        <v>8316</v>
      </c>
      <c r="S979" s="9">
        <f>(((J979/60)/60)/24)+DATE(1970,1,1)</f>
        <v>42453.428240740745</v>
      </c>
      <c r="T979" s="9">
        <f>(((I979/60)/60)/24)+DATE(1970,1,1)</f>
        <v>42483.428240740745</v>
      </c>
      <c r="U979">
        <f>YEAR(S979)</f>
        <v>2016</v>
      </c>
    </row>
    <row r="980" spans="1:21" ht="48" x14ac:dyDescent="0.2">
      <c r="A980">
        <v>2850</v>
      </c>
      <c r="B980" s="4" t="s">
        <v>2850</v>
      </c>
      <c r="C980" s="1" t="s">
        <v>6960</v>
      </c>
      <c r="D980" s="2">
        <v>8000</v>
      </c>
      <c r="E980" s="3">
        <v>311</v>
      </c>
      <c r="F980" t="s">
        <v>8220</v>
      </c>
      <c r="G980" t="s">
        <v>8223</v>
      </c>
      <c r="H980" t="s">
        <v>8245</v>
      </c>
      <c r="I980">
        <v>1409962211</v>
      </c>
      <c r="J980">
        <v>1407370211</v>
      </c>
      <c r="K980" t="b">
        <v>0</v>
      </c>
      <c r="L980">
        <v>13</v>
      </c>
      <c r="M980" t="b">
        <v>0</v>
      </c>
      <c r="N980" t="s">
        <v>8269</v>
      </c>
      <c r="O980" s="5">
        <f>ROUND(E980/D980*100,0)</f>
        <v>4</v>
      </c>
      <c r="P980">
        <f>IFERROR(ROUND(E980/L980,2),0)</f>
        <v>23.92</v>
      </c>
      <c r="Q980" s="6" t="s">
        <v>8315</v>
      </c>
      <c r="R980" t="s">
        <v>8316</v>
      </c>
      <c r="S980" s="9">
        <f>(((J980/60)/60)/24)+DATE(1970,1,1)</f>
        <v>41858.007071759261</v>
      </c>
      <c r="T980" s="9">
        <f>(((I980/60)/60)/24)+DATE(1970,1,1)</f>
        <v>41888.007071759261</v>
      </c>
      <c r="U980">
        <f>YEAR(S980)</f>
        <v>2014</v>
      </c>
    </row>
    <row r="981" spans="1:21" ht="48" x14ac:dyDescent="0.2">
      <c r="A981">
        <v>2851</v>
      </c>
      <c r="B981" s="4" t="s">
        <v>2851</v>
      </c>
      <c r="C981" s="1" t="s">
        <v>6961</v>
      </c>
      <c r="D981" s="2">
        <v>4500</v>
      </c>
      <c r="E981" s="3">
        <v>0</v>
      </c>
      <c r="F981" t="s">
        <v>8220</v>
      </c>
      <c r="G981" t="s">
        <v>8240</v>
      </c>
      <c r="H981" t="s">
        <v>8248</v>
      </c>
      <c r="I981">
        <v>1454109420</v>
      </c>
      <c r="J981">
        <v>1453334629</v>
      </c>
      <c r="K981" t="b">
        <v>0</v>
      </c>
      <c r="L981">
        <v>0</v>
      </c>
      <c r="M981" t="b">
        <v>0</v>
      </c>
      <c r="N981" t="s">
        <v>8269</v>
      </c>
      <c r="O981" s="5">
        <f>ROUND(E981/D981*100,0)</f>
        <v>0</v>
      </c>
      <c r="P981">
        <f>IFERROR(ROUND(E981/L981,2),0)</f>
        <v>0</v>
      </c>
      <c r="Q981" s="6" t="s">
        <v>8315</v>
      </c>
      <c r="R981" t="s">
        <v>8316</v>
      </c>
      <c r="S981" s="9">
        <f>(((J981/60)/60)/24)+DATE(1970,1,1)</f>
        <v>42390.002650462964</v>
      </c>
      <c r="T981" s="9">
        <f>(((I981/60)/60)/24)+DATE(1970,1,1)</f>
        <v>42398.970138888893</v>
      </c>
      <c r="U981">
        <f>YEAR(S981)</f>
        <v>2016</v>
      </c>
    </row>
    <row r="982" spans="1:21" ht="48" x14ac:dyDescent="0.2">
      <c r="A982">
        <v>2852</v>
      </c>
      <c r="B982" s="4" t="s">
        <v>2852</v>
      </c>
      <c r="C982" s="1" t="s">
        <v>6962</v>
      </c>
      <c r="D982" s="2">
        <v>5000</v>
      </c>
      <c r="E982" s="3">
        <v>95</v>
      </c>
      <c r="F982" t="s">
        <v>8220</v>
      </c>
      <c r="G982" t="s">
        <v>8223</v>
      </c>
      <c r="H982" t="s">
        <v>8245</v>
      </c>
      <c r="I982">
        <v>1403312703</v>
      </c>
      <c r="J982">
        <v>1400720703</v>
      </c>
      <c r="K982" t="b">
        <v>0</v>
      </c>
      <c r="L982">
        <v>6</v>
      </c>
      <c r="M982" t="b">
        <v>0</v>
      </c>
      <c r="N982" t="s">
        <v>8269</v>
      </c>
      <c r="O982" s="5">
        <f>ROUND(E982/D982*100,0)</f>
        <v>2</v>
      </c>
      <c r="P982">
        <f>IFERROR(ROUND(E982/L982,2),0)</f>
        <v>15.83</v>
      </c>
      <c r="Q982" s="6" t="s">
        <v>8315</v>
      </c>
      <c r="R982" t="s">
        <v>8316</v>
      </c>
      <c r="S982" s="9">
        <f>(((J982/60)/60)/24)+DATE(1970,1,1)</f>
        <v>41781.045173611114</v>
      </c>
      <c r="T982" s="9">
        <f>(((I982/60)/60)/24)+DATE(1970,1,1)</f>
        <v>41811.045173611114</v>
      </c>
      <c r="U982">
        <f>YEAR(S982)</f>
        <v>2014</v>
      </c>
    </row>
    <row r="983" spans="1:21" ht="48" x14ac:dyDescent="0.2">
      <c r="A983">
        <v>2853</v>
      </c>
      <c r="B983" s="4" t="s">
        <v>2853</v>
      </c>
      <c r="C983" s="1" t="s">
        <v>6963</v>
      </c>
      <c r="D983" s="2">
        <v>9500</v>
      </c>
      <c r="E983" s="3">
        <v>0</v>
      </c>
      <c r="F983" t="s">
        <v>8220</v>
      </c>
      <c r="G983" t="s">
        <v>8228</v>
      </c>
      <c r="H983" t="s">
        <v>8250</v>
      </c>
      <c r="I983">
        <v>1410669297</v>
      </c>
      <c r="J983">
        <v>1405485297</v>
      </c>
      <c r="K983" t="b">
        <v>0</v>
      </c>
      <c r="L983">
        <v>0</v>
      </c>
      <c r="M983" t="b">
        <v>0</v>
      </c>
      <c r="N983" t="s">
        <v>8269</v>
      </c>
      <c r="O983" s="5">
        <f>ROUND(E983/D983*100,0)</f>
        <v>0</v>
      </c>
      <c r="P983">
        <f>IFERROR(ROUND(E983/L983,2),0)</f>
        <v>0</v>
      </c>
      <c r="Q983" s="6" t="s">
        <v>8315</v>
      </c>
      <c r="R983" t="s">
        <v>8316</v>
      </c>
      <c r="S983" s="9">
        <f>(((J983/60)/60)/24)+DATE(1970,1,1)</f>
        <v>41836.190937499996</v>
      </c>
      <c r="T983" s="9">
        <f>(((I983/60)/60)/24)+DATE(1970,1,1)</f>
        <v>41896.190937499996</v>
      </c>
      <c r="U983">
        <f>YEAR(S983)</f>
        <v>2014</v>
      </c>
    </row>
    <row r="984" spans="1:21" ht="48" x14ac:dyDescent="0.2">
      <c r="A984">
        <v>2854</v>
      </c>
      <c r="B984" s="4" t="s">
        <v>2854</v>
      </c>
      <c r="C984" s="1" t="s">
        <v>6964</v>
      </c>
      <c r="D984" s="2">
        <v>1000</v>
      </c>
      <c r="E984" s="3">
        <v>417</v>
      </c>
      <c r="F984" t="s">
        <v>8220</v>
      </c>
      <c r="G984" t="s">
        <v>8224</v>
      </c>
      <c r="H984" t="s">
        <v>8246</v>
      </c>
      <c r="I984">
        <v>1431018719</v>
      </c>
      <c r="J984">
        <v>1429290719</v>
      </c>
      <c r="K984" t="b">
        <v>0</v>
      </c>
      <c r="L984">
        <v>14</v>
      </c>
      <c r="M984" t="b">
        <v>0</v>
      </c>
      <c r="N984" t="s">
        <v>8269</v>
      </c>
      <c r="O984" s="5">
        <f>ROUND(E984/D984*100,0)</f>
        <v>42</v>
      </c>
      <c r="P984">
        <f>IFERROR(ROUND(E984/L984,2),0)</f>
        <v>29.79</v>
      </c>
      <c r="Q984" s="6" t="s">
        <v>8315</v>
      </c>
      <c r="R984" t="s">
        <v>8316</v>
      </c>
      <c r="S984" s="9">
        <f>(((J984/60)/60)/24)+DATE(1970,1,1)</f>
        <v>42111.71665509259</v>
      </c>
      <c r="T984" s="9">
        <f>(((I984/60)/60)/24)+DATE(1970,1,1)</f>
        <v>42131.71665509259</v>
      </c>
      <c r="U984">
        <f>YEAR(S984)</f>
        <v>2015</v>
      </c>
    </row>
    <row r="985" spans="1:21" ht="48" x14ac:dyDescent="0.2">
      <c r="A985">
        <v>2855</v>
      </c>
      <c r="B985" s="4" t="s">
        <v>2855</v>
      </c>
      <c r="C985" s="1" t="s">
        <v>6965</v>
      </c>
      <c r="D985" s="2">
        <v>600</v>
      </c>
      <c r="E985" s="3">
        <v>300</v>
      </c>
      <c r="F985" t="s">
        <v>8220</v>
      </c>
      <c r="G985" t="s">
        <v>8223</v>
      </c>
      <c r="H985" t="s">
        <v>8245</v>
      </c>
      <c r="I985">
        <v>1454110440</v>
      </c>
      <c r="J985">
        <v>1451607071</v>
      </c>
      <c r="K985" t="b">
        <v>0</v>
      </c>
      <c r="L985">
        <v>5</v>
      </c>
      <c r="M985" t="b">
        <v>0</v>
      </c>
      <c r="N985" t="s">
        <v>8269</v>
      </c>
      <c r="O985" s="5">
        <f>ROUND(E985/D985*100,0)</f>
        <v>50</v>
      </c>
      <c r="P985">
        <f>IFERROR(ROUND(E985/L985,2),0)</f>
        <v>60</v>
      </c>
      <c r="Q985" s="6" t="s">
        <v>8315</v>
      </c>
      <c r="R985" t="s">
        <v>8316</v>
      </c>
      <c r="S985" s="9">
        <f>(((J985/60)/60)/24)+DATE(1970,1,1)</f>
        <v>42370.007766203707</v>
      </c>
      <c r="T985" s="9">
        <f>(((I985/60)/60)/24)+DATE(1970,1,1)</f>
        <v>42398.981944444444</v>
      </c>
      <c r="U985">
        <f>YEAR(S985)</f>
        <v>2016</v>
      </c>
    </row>
    <row r="986" spans="1:21" ht="48" x14ac:dyDescent="0.2">
      <c r="A986">
        <v>2856</v>
      </c>
      <c r="B986" s="4" t="s">
        <v>2856</v>
      </c>
      <c r="C986" s="1" t="s">
        <v>6966</v>
      </c>
      <c r="D986" s="2">
        <v>3000</v>
      </c>
      <c r="E986" s="3">
        <v>146</v>
      </c>
      <c r="F986" t="s">
        <v>8220</v>
      </c>
      <c r="G986" t="s">
        <v>8223</v>
      </c>
      <c r="H986" t="s">
        <v>8245</v>
      </c>
      <c r="I986">
        <v>1439069640</v>
      </c>
      <c r="J986">
        <v>1433897647</v>
      </c>
      <c r="K986" t="b">
        <v>0</v>
      </c>
      <c r="L986">
        <v>6</v>
      </c>
      <c r="M986" t="b">
        <v>0</v>
      </c>
      <c r="N986" t="s">
        <v>8269</v>
      </c>
      <c r="O986" s="5">
        <f>ROUND(E986/D986*100,0)</f>
        <v>5</v>
      </c>
      <c r="P986">
        <f>IFERROR(ROUND(E986/L986,2),0)</f>
        <v>24.33</v>
      </c>
      <c r="Q986" s="6" t="s">
        <v>8315</v>
      </c>
      <c r="R986" t="s">
        <v>8316</v>
      </c>
      <c r="S986" s="9">
        <f>(((J986/60)/60)/24)+DATE(1970,1,1)</f>
        <v>42165.037581018521</v>
      </c>
      <c r="T986" s="9">
        <f>(((I986/60)/60)/24)+DATE(1970,1,1)</f>
        <v>42224.898611111115</v>
      </c>
      <c r="U986">
        <f>YEAR(S986)</f>
        <v>2015</v>
      </c>
    </row>
    <row r="987" spans="1:21" ht="64" x14ac:dyDescent="0.2">
      <c r="A987">
        <v>2857</v>
      </c>
      <c r="B987" s="4" t="s">
        <v>2857</v>
      </c>
      <c r="C987" s="1" t="s">
        <v>6967</v>
      </c>
      <c r="D987" s="2">
        <v>38000</v>
      </c>
      <c r="E987" s="3">
        <v>7500</v>
      </c>
      <c r="F987" t="s">
        <v>8220</v>
      </c>
      <c r="G987" t="s">
        <v>8237</v>
      </c>
      <c r="H987" t="s">
        <v>8255</v>
      </c>
      <c r="I987">
        <v>1487613600</v>
      </c>
      <c r="J987">
        <v>1482444295</v>
      </c>
      <c r="K987" t="b">
        <v>0</v>
      </c>
      <c r="L987">
        <v>15</v>
      </c>
      <c r="M987" t="b">
        <v>0</v>
      </c>
      <c r="N987" t="s">
        <v>8269</v>
      </c>
      <c r="O987" s="5">
        <f>ROUND(E987/D987*100,0)</f>
        <v>20</v>
      </c>
      <c r="P987">
        <f>IFERROR(ROUND(E987/L987,2),0)</f>
        <v>500</v>
      </c>
      <c r="Q987" s="6" t="s">
        <v>8315</v>
      </c>
      <c r="R987" t="s">
        <v>8316</v>
      </c>
      <c r="S987" s="9">
        <f>(((J987/60)/60)/24)+DATE(1970,1,1)</f>
        <v>42726.920081018514</v>
      </c>
      <c r="T987" s="9">
        <f>(((I987/60)/60)/24)+DATE(1970,1,1)</f>
        <v>42786.75</v>
      </c>
      <c r="U987">
        <f>YEAR(S987)</f>
        <v>2016</v>
      </c>
    </row>
    <row r="988" spans="1:21" ht="48" x14ac:dyDescent="0.2">
      <c r="A988">
        <v>2858</v>
      </c>
      <c r="B988" s="4" t="s">
        <v>2858</v>
      </c>
      <c r="C988" s="1" t="s">
        <v>6968</v>
      </c>
      <c r="D988" s="2">
        <v>1000</v>
      </c>
      <c r="E988" s="3">
        <v>0</v>
      </c>
      <c r="F988" t="s">
        <v>8220</v>
      </c>
      <c r="G988" t="s">
        <v>8232</v>
      </c>
      <c r="H988" t="s">
        <v>8248</v>
      </c>
      <c r="I988">
        <v>1417778880</v>
      </c>
      <c r="J988">
        <v>1415711095</v>
      </c>
      <c r="K988" t="b">
        <v>0</v>
      </c>
      <c r="L988">
        <v>0</v>
      </c>
      <c r="M988" t="b">
        <v>0</v>
      </c>
      <c r="N988" t="s">
        <v>8269</v>
      </c>
      <c r="O988" s="5">
        <f>ROUND(E988/D988*100,0)</f>
        <v>0</v>
      </c>
      <c r="P988">
        <f>IFERROR(ROUND(E988/L988,2),0)</f>
        <v>0</v>
      </c>
      <c r="Q988" s="6" t="s">
        <v>8315</v>
      </c>
      <c r="R988" t="s">
        <v>8316</v>
      </c>
      <c r="S988" s="9">
        <f>(((J988/60)/60)/24)+DATE(1970,1,1)</f>
        <v>41954.545081018514</v>
      </c>
      <c r="T988" s="9">
        <f>(((I988/60)/60)/24)+DATE(1970,1,1)</f>
        <v>41978.477777777778</v>
      </c>
      <c r="U988">
        <f>YEAR(S988)</f>
        <v>2014</v>
      </c>
    </row>
    <row r="989" spans="1:21" ht="32" x14ac:dyDescent="0.2">
      <c r="A989">
        <v>2859</v>
      </c>
      <c r="B989" s="4" t="s">
        <v>2859</v>
      </c>
      <c r="C989" s="1" t="s">
        <v>6969</v>
      </c>
      <c r="D989" s="2">
        <v>2000</v>
      </c>
      <c r="E989" s="3">
        <v>35</v>
      </c>
      <c r="F989" t="s">
        <v>8220</v>
      </c>
      <c r="G989" t="s">
        <v>8225</v>
      </c>
      <c r="H989" t="s">
        <v>8247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8269</v>
      </c>
      <c r="O989" s="5">
        <f>ROUND(E989/D989*100,0)</f>
        <v>2</v>
      </c>
      <c r="P989">
        <f>IFERROR(ROUND(E989/L989,2),0)</f>
        <v>35</v>
      </c>
      <c r="Q989" s="6" t="s">
        <v>8315</v>
      </c>
      <c r="R989" t="s">
        <v>8316</v>
      </c>
      <c r="S989" s="9">
        <f>(((J989/60)/60)/24)+DATE(1970,1,1)</f>
        <v>42233.362314814818</v>
      </c>
      <c r="T989" s="9">
        <f>(((I989/60)/60)/24)+DATE(1970,1,1)</f>
        <v>42293.362314814818</v>
      </c>
      <c r="U989">
        <f>YEAR(S989)</f>
        <v>2015</v>
      </c>
    </row>
    <row r="990" spans="1:21" ht="48" x14ac:dyDescent="0.2">
      <c r="A990">
        <v>2860</v>
      </c>
      <c r="B990" s="4" t="s">
        <v>2860</v>
      </c>
      <c r="C990" s="1" t="s">
        <v>6970</v>
      </c>
      <c r="D990" s="2">
        <v>4000</v>
      </c>
      <c r="E990" s="3">
        <v>266</v>
      </c>
      <c r="F990" t="s">
        <v>8220</v>
      </c>
      <c r="G990" t="s">
        <v>8223</v>
      </c>
      <c r="H990" t="s">
        <v>8245</v>
      </c>
      <c r="I990">
        <v>1466363576</v>
      </c>
      <c r="J990">
        <v>1461179576</v>
      </c>
      <c r="K990" t="b">
        <v>0</v>
      </c>
      <c r="L990">
        <v>9</v>
      </c>
      <c r="M990" t="b">
        <v>0</v>
      </c>
      <c r="N990" t="s">
        <v>8269</v>
      </c>
      <c r="O990" s="5">
        <f>ROUND(E990/D990*100,0)</f>
        <v>7</v>
      </c>
      <c r="P990">
        <f>IFERROR(ROUND(E990/L990,2),0)</f>
        <v>29.56</v>
      </c>
      <c r="Q990" s="6" t="s">
        <v>8315</v>
      </c>
      <c r="R990" t="s">
        <v>8316</v>
      </c>
      <c r="S990" s="9">
        <f>(((J990/60)/60)/24)+DATE(1970,1,1)</f>
        <v>42480.800648148142</v>
      </c>
      <c r="T990" s="9">
        <f>(((I990/60)/60)/24)+DATE(1970,1,1)</f>
        <v>42540.800648148142</v>
      </c>
      <c r="U990">
        <f>YEAR(S990)</f>
        <v>2016</v>
      </c>
    </row>
    <row r="991" spans="1:21" ht="48" x14ac:dyDescent="0.2">
      <c r="A991">
        <v>2861</v>
      </c>
      <c r="B991" s="4" t="s">
        <v>2861</v>
      </c>
      <c r="C991" s="1" t="s">
        <v>6971</v>
      </c>
      <c r="D991" s="2">
        <v>250</v>
      </c>
      <c r="E991" s="3">
        <v>80</v>
      </c>
      <c r="F991" t="s">
        <v>8220</v>
      </c>
      <c r="G991" t="s">
        <v>8225</v>
      </c>
      <c r="H991" t="s">
        <v>8247</v>
      </c>
      <c r="I991">
        <v>1443103848</v>
      </c>
      <c r="J991">
        <v>1441894248</v>
      </c>
      <c r="K991" t="b">
        <v>0</v>
      </c>
      <c r="L991">
        <v>3</v>
      </c>
      <c r="M991" t="b">
        <v>0</v>
      </c>
      <c r="N991" t="s">
        <v>8269</v>
      </c>
      <c r="O991" s="5">
        <f>ROUND(E991/D991*100,0)</f>
        <v>32</v>
      </c>
      <c r="P991">
        <f>IFERROR(ROUND(E991/L991,2),0)</f>
        <v>26.67</v>
      </c>
      <c r="Q991" s="6" t="s">
        <v>8315</v>
      </c>
      <c r="R991" t="s">
        <v>8316</v>
      </c>
      <c r="S991" s="9">
        <f>(((J991/60)/60)/24)+DATE(1970,1,1)</f>
        <v>42257.590833333335</v>
      </c>
      <c r="T991" s="9">
        <f>(((I991/60)/60)/24)+DATE(1970,1,1)</f>
        <v>42271.590833333335</v>
      </c>
      <c r="U991">
        <f>YEAR(S991)</f>
        <v>2015</v>
      </c>
    </row>
    <row r="992" spans="1:21" ht="48" x14ac:dyDescent="0.2">
      <c r="A992">
        <v>2862</v>
      </c>
      <c r="B992" s="4" t="s">
        <v>2862</v>
      </c>
      <c r="C992" s="1" t="s">
        <v>6972</v>
      </c>
      <c r="D992" s="2">
        <v>12700</v>
      </c>
      <c r="E992" s="3">
        <v>55</v>
      </c>
      <c r="F992" t="s">
        <v>8220</v>
      </c>
      <c r="G992" t="s">
        <v>8223</v>
      </c>
      <c r="H992" t="s">
        <v>8245</v>
      </c>
      <c r="I992">
        <v>1403636229</v>
      </c>
      <c r="J992">
        <v>1401044229</v>
      </c>
      <c r="K992" t="b">
        <v>0</v>
      </c>
      <c r="L992">
        <v>3</v>
      </c>
      <c r="M992" t="b">
        <v>0</v>
      </c>
      <c r="N992" t="s">
        <v>8269</v>
      </c>
      <c r="O992" s="5">
        <f>ROUND(E992/D992*100,0)</f>
        <v>0</v>
      </c>
      <c r="P992">
        <f>IFERROR(ROUND(E992/L992,2),0)</f>
        <v>18.329999999999998</v>
      </c>
      <c r="Q992" s="6" t="s">
        <v>8315</v>
      </c>
      <c r="R992" t="s">
        <v>8316</v>
      </c>
      <c r="S992" s="9">
        <f>(((J992/60)/60)/24)+DATE(1970,1,1)</f>
        <v>41784.789687500001</v>
      </c>
      <c r="T992" s="9">
        <f>(((I992/60)/60)/24)+DATE(1970,1,1)</f>
        <v>41814.789687500001</v>
      </c>
      <c r="U992">
        <f>YEAR(S992)</f>
        <v>2014</v>
      </c>
    </row>
    <row r="993" spans="1:21" ht="48" x14ac:dyDescent="0.2">
      <c r="A993">
        <v>2863</v>
      </c>
      <c r="B993" s="4" t="s">
        <v>2863</v>
      </c>
      <c r="C993" s="1" t="s">
        <v>6973</v>
      </c>
      <c r="D993" s="2">
        <v>50000</v>
      </c>
      <c r="E993" s="3">
        <v>20</v>
      </c>
      <c r="F993" t="s">
        <v>8220</v>
      </c>
      <c r="G993" t="s">
        <v>8223</v>
      </c>
      <c r="H993" t="s">
        <v>8245</v>
      </c>
      <c r="I993">
        <v>1410279123</v>
      </c>
      <c r="J993">
        <v>1405095123</v>
      </c>
      <c r="K993" t="b">
        <v>0</v>
      </c>
      <c r="L993">
        <v>1</v>
      </c>
      <c r="M993" t="b">
        <v>0</v>
      </c>
      <c r="N993" t="s">
        <v>8269</v>
      </c>
      <c r="O993" s="5">
        <f>ROUND(E993/D993*100,0)</f>
        <v>0</v>
      </c>
      <c r="P993">
        <f>IFERROR(ROUND(E993/L993,2),0)</f>
        <v>20</v>
      </c>
      <c r="Q993" s="6" t="s">
        <v>8315</v>
      </c>
      <c r="R993" t="s">
        <v>8316</v>
      </c>
      <c r="S993" s="9">
        <f>(((J993/60)/60)/24)+DATE(1970,1,1)</f>
        <v>41831.675034722226</v>
      </c>
      <c r="T993" s="9">
        <f>(((I993/60)/60)/24)+DATE(1970,1,1)</f>
        <v>41891.675034722226</v>
      </c>
      <c r="U993">
        <f>YEAR(S993)</f>
        <v>2014</v>
      </c>
    </row>
    <row r="994" spans="1:21" ht="16" x14ac:dyDescent="0.2">
      <c r="A994">
        <v>2864</v>
      </c>
      <c r="B994" s="4" t="s">
        <v>2864</v>
      </c>
      <c r="C994" s="1" t="s">
        <v>6974</v>
      </c>
      <c r="D994" s="2">
        <v>2500</v>
      </c>
      <c r="E994" s="3">
        <v>40</v>
      </c>
      <c r="F994" t="s">
        <v>8220</v>
      </c>
      <c r="G994" t="s">
        <v>8224</v>
      </c>
      <c r="H994" t="s">
        <v>8246</v>
      </c>
      <c r="I994">
        <v>1437139080</v>
      </c>
      <c r="J994">
        <v>1434552207</v>
      </c>
      <c r="K994" t="b">
        <v>0</v>
      </c>
      <c r="L994">
        <v>3</v>
      </c>
      <c r="M994" t="b">
        <v>0</v>
      </c>
      <c r="N994" t="s">
        <v>8269</v>
      </c>
      <c r="O994" s="5">
        <f>ROUND(E994/D994*100,0)</f>
        <v>2</v>
      </c>
      <c r="P994">
        <f>IFERROR(ROUND(E994/L994,2),0)</f>
        <v>13.33</v>
      </c>
      <c r="Q994" s="6" t="s">
        <v>8315</v>
      </c>
      <c r="R994" t="s">
        <v>8316</v>
      </c>
      <c r="S994" s="9">
        <f>(((J994/60)/60)/24)+DATE(1970,1,1)</f>
        <v>42172.613506944443</v>
      </c>
      <c r="T994" s="9">
        <f>(((I994/60)/60)/24)+DATE(1970,1,1)</f>
        <v>42202.554166666669</v>
      </c>
      <c r="U994">
        <f>YEAR(S994)</f>
        <v>2015</v>
      </c>
    </row>
    <row r="995" spans="1:21" ht="48" x14ac:dyDescent="0.2">
      <c r="A995">
        <v>2865</v>
      </c>
      <c r="B995" s="4" t="s">
        <v>2865</v>
      </c>
      <c r="C995" s="1" t="s">
        <v>6975</v>
      </c>
      <c r="D995" s="2">
        <v>2888</v>
      </c>
      <c r="E995" s="3">
        <v>0</v>
      </c>
      <c r="F995" t="s">
        <v>8220</v>
      </c>
      <c r="G995" t="s">
        <v>8223</v>
      </c>
      <c r="H995" t="s">
        <v>8245</v>
      </c>
      <c r="I995">
        <v>1420512259</v>
      </c>
      <c r="J995">
        <v>1415328259</v>
      </c>
      <c r="K995" t="b">
        <v>0</v>
      </c>
      <c r="L995">
        <v>0</v>
      </c>
      <c r="M995" t="b">
        <v>0</v>
      </c>
      <c r="N995" t="s">
        <v>8269</v>
      </c>
      <c r="O995" s="5">
        <f>ROUND(E995/D995*100,0)</f>
        <v>0</v>
      </c>
      <c r="P995">
        <f>IFERROR(ROUND(E995/L995,2),0)</f>
        <v>0</v>
      </c>
      <c r="Q995" s="6" t="s">
        <v>8315</v>
      </c>
      <c r="R995" t="s">
        <v>8316</v>
      </c>
      <c r="S995" s="9">
        <f>(((J995/60)/60)/24)+DATE(1970,1,1)</f>
        <v>41950.114108796297</v>
      </c>
      <c r="T995" s="9">
        <f>(((I995/60)/60)/24)+DATE(1970,1,1)</f>
        <v>42010.114108796297</v>
      </c>
      <c r="U995">
        <f>YEAR(S995)</f>
        <v>2014</v>
      </c>
    </row>
    <row r="996" spans="1:21" ht="48" x14ac:dyDescent="0.2">
      <c r="A996">
        <v>2866</v>
      </c>
      <c r="B996" s="4" t="s">
        <v>2866</v>
      </c>
      <c r="C996" s="1" t="s">
        <v>6976</v>
      </c>
      <c r="D996" s="2">
        <v>5000</v>
      </c>
      <c r="E996" s="3">
        <v>45</v>
      </c>
      <c r="F996" t="s">
        <v>8220</v>
      </c>
      <c r="G996" t="s">
        <v>8223</v>
      </c>
      <c r="H996" t="s">
        <v>8245</v>
      </c>
      <c r="I996">
        <v>1476482400</v>
      </c>
      <c r="J996">
        <v>1473893721</v>
      </c>
      <c r="K996" t="b">
        <v>0</v>
      </c>
      <c r="L996">
        <v>2</v>
      </c>
      <c r="M996" t="b">
        <v>0</v>
      </c>
      <c r="N996" t="s">
        <v>8269</v>
      </c>
      <c r="O996" s="5">
        <f>ROUND(E996/D996*100,0)</f>
        <v>1</v>
      </c>
      <c r="P996">
        <f>IFERROR(ROUND(E996/L996,2),0)</f>
        <v>22.5</v>
      </c>
      <c r="Q996" s="6" t="s">
        <v>8315</v>
      </c>
      <c r="R996" t="s">
        <v>8316</v>
      </c>
      <c r="S996" s="9">
        <f>(((J996/60)/60)/24)+DATE(1970,1,1)</f>
        <v>42627.955104166671</v>
      </c>
      <c r="T996" s="9">
        <f>(((I996/60)/60)/24)+DATE(1970,1,1)</f>
        <v>42657.916666666672</v>
      </c>
      <c r="U996">
        <f>YEAR(S996)</f>
        <v>2016</v>
      </c>
    </row>
    <row r="997" spans="1:21" ht="48" x14ac:dyDescent="0.2">
      <c r="A997">
        <v>2867</v>
      </c>
      <c r="B997" s="4" t="s">
        <v>2867</v>
      </c>
      <c r="C997" s="1" t="s">
        <v>6977</v>
      </c>
      <c r="D997" s="2">
        <v>2500</v>
      </c>
      <c r="E997" s="3">
        <v>504</v>
      </c>
      <c r="F997" t="s">
        <v>8220</v>
      </c>
      <c r="G997" t="s">
        <v>8223</v>
      </c>
      <c r="H997" t="s">
        <v>8245</v>
      </c>
      <c r="I997">
        <v>1467604800</v>
      </c>
      <c r="J997">
        <v>1465533672</v>
      </c>
      <c r="K997" t="b">
        <v>0</v>
      </c>
      <c r="L997">
        <v>10</v>
      </c>
      <c r="M997" t="b">
        <v>0</v>
      </c>
      <c r="N997" t="s">
        <v>8269</v>
      </c>
      <c r="O997" s="5">
        <f>ROUND(E997/D997*100,0)</f>
        <v>20</v>
      </c>
      <c r="P997">
        <f>IFERROR(ROUND(E997/L997,2),0)</f>
        <v>50.4</v>
      </c>
      <c r="Q997" s="6" t="s">
        <v>8315</v>
      </c>
      <c r="R997" t="s">
        <v>8316</v>
      </c>
      <c r="S997" s="9">
        <f>(((J997/60)/60)/24)+DATE(1970,1,1)</f>
        <v>42531.195277777777</v>
      </c>
      <c r="T997" s="9">
        <f>(((I997/60)/60)/24)+DATE(1970,1,1)</f>
        <v>42555.166666666672</v>
      </c>
      <c r="U997">
        <f>YEAR(S997)</f>
        <v>2016</v>
      </c>
    </row>
    <row r="998" spans="1:21" ht="48" x14ac:dyDescent="0.2">
      <c r="A998">
        <v>2868</v>
      </c>
      <c r="B998" s="4" t="s">
        <v>2868</v>
      </c>
      <c r="C998" s="1" t="s">
        <v>6978</v>
      </c>
      <c r="D998" s="2">
        <v>15000</v>
      </c>
      <c r="E998" s="3">
        <v>6301.76</v>
      </c>
      <c r="F998" t="s">
        <v>8220</v>
      </c>
      <c r="G998" t="s">
        <v>8223</v>
      </c>
      <c r="H998" t="s">
        <v>8245</v>
      </c>
      <c r="I998">
        <v>1475697054</v>
      </c>
      <c r="J998">
        <v>1473105054</v>
      </c>
      <c r="K998" t="b">
        <v>0</v>
      </c>
      <c r="L998">
        <v>60</v>
      </c>
      <c r="M998" t="b">
        <v>0</v>
      </c>
      <c r="N998" t="s">
        <v>8269</v>
      </c>
      <c r="O998" s="5">
        <f>ROUND(E998/D998*100,0)</f>
        <v>42</v>
      </c>
      <c r="P998">
        <f>IFERROR(ROUND(E998/L998,2),0)</f>
        <v>105.03</v>
      </c>
      <c r="Q998" s="6" t="s">
        <v>8315</v>
      </c>
      <c r="R998" t="s">
        <v>8316</v>
      </c>
      <c r="S998" s="9">
        <f>(((J998/60)/60)/24)+DATE(1970,1,1)</f>
        <v>42618.827013888891</v>
      </c>
      <c r="T998" s="9">
        <f>(((I998/60)/60)/24)+DATE(1970,1,1)</f>
        <v>42648.827013888891</v>
      </c>
      <c r="U998">
        <f>YEAR(S998)</f>
        <v>2016</v>
      </c>
    </row>
    <row r="999" spans="1:21" ht="48" x14ac:dyDescent="0.2">
      <c r="A999">
        <v>2869</v>
      </c>
      <c r="B999" s="4" t="s">
        <v>2869</v>
      </c>
      <c r="C999" s="1" t="s">
        <v>6979</v>
      </c>
      <c r="D999" s="2">
        <v>20000</v>
      </c>
      <c r="E999" s="3">
        <v>177</v>
      </c>
      <c r="F999" t="s">
        <v>8220</v>
      </c>
      <c r="G999" t="s">
        <v>8223</v>
      </c>
      <c r="H999" t="s">
        <v>8245</v>
      </c>
      <c r="I999">
        <v>1468937681</v>
      </c>
      <c r="J999">
        <v>1466345681</v>
      </c>
      <c r="K999" t="b">
        <v>0</v>
      </c>
      <c r="L999">
        <v>5</v>
      </c>
      <c r="M999" t="b">
        <v>0</v>
      </c>
      <c r="N999" t="s">
        <v>8269</v>
      </c>
      <c r="O999" s="5">
        <f>ROUND(E999/D999*100,0)</f>
        <v>1</v>
      </c>
      <c r="P999">
        <f>IFERROR(ROUND(E999/L999,2),0)</f>
        <v>35.4</v>
      </c>
      <c r="Q999" s="6" t="s">
        <v>8315</v>
      </c>
      <c r="R999" t="s">
        <v>8316</v>
      </c>
      <c r="S999" s="9">
        <f>(((J999/60)/60)/24)+DATE(1970,1,1)</f>
        <v>42540.593530092592</v>
      </c>
      <c r="T999" s="9">
        <f>(((I999/60)/60)/24)+DATE(1970,1,1)</f>
        <v>42570.593530092592</v>
      </c>
      <c r="U999">
        <f>YEAR(S999)</f>
        <v>2016</v>
      </c>
    </row>
    <row r="1000" spans="1:21" ht="48" x14ac:dyDescent="0.2">
      <c r="A1000">
        <v>2870</v>
      </c>
      <c r="B1000" s="4" t="s">
        <v>2870</v>
      </c>
      <c r="C1000" s="1" t="s">
        <v>6980</v>
      </c>
      <c r="D1000" s="2">
        <v>5000</v>
      </c>
      <c r="E1000" s="3">
        <v>750</v>
      </c>
      <c r="F1000" t="s">
        <v>8220</v>
      </c>
      <c r="G1000" t="s">
        <v>8223</v>
      </c>
      <c r="H1000" t="s">
        <v>8245</v>
      </c>
      <c r="I1000">
        <v>1400301165</v>
      </c>
      <c r="J1000">
        <v>1397709165</v>
      </c>
      <c r="K1000" t="b">
        <v>0</v>
      </c>
      <c r="L1000">
        <v>9</v>
      </c>
      <c r="M1000" t="b">
        <v>0</v>
      </c>
      <c r="N1000" t="s">
        <v>8269</v>
      </c>
      <c r="O1000" s="5">
        <f>ROUND(E1000/D1000*100,0)</f>
        <v>15</v>
      </c>
      <c r="P1000">
        <f>IFERROR(ROUND(E1000/L1000,2),0)</f>
        <v>83.33</v>
      </c>
      <c r="Q1000" s="6" t="s">
        <v>8315</v>
      </c>
      <c r="R1000" t="s">
        <v>8316</v>
      </c>
      <c r="S1000" s="9">
        <f>(((J1000/60)/60)/24)+DATE(1970,1,1)</f>
        <v>41746.189409722225</v>
      </c>
      <c r="T1000" s="9">
        <f>(((I1000/60)/60)/24)+DATE(1970,1,1)</f>
        <v>41776.189409722225</v>
      </c>
      <c r="U1000">
        <f>YEAR(S1000)</f>
        <v>2014</v>
      </c>
    </row>
    <row r="1001" spans="1:21" ht="48" x14ac:dyDescent="0.2">
      <c r="A1001">
        <v>2871</v>
      </c>
      <c r="B1001" s="4" t="s">
        <v>2871</v>
      </c>
      <c r="C1001" s="1" t="s">
        <v>6981</v>
      </c>
      <c r="D1001" s="2">
        <v>10000</v>
      </c>
      <c r="E1001" s="3">
        <v>467</v>
      </c>
      <c r="F1001" t="s">
        <v>8220</v>
      </c>
      <c r="G1001" t="s">
        <v>8223</v>
      </c>
      <c r="H1001" t="s">
        <v>8245</v>
      </c>
      <c r="I1001">
        <v>1419183813</v>
      </c>
      <c r="J1001">
        <v>1417455813</v>
      </c>
      <c r="K1001" t="b">
        <v>0</v>
      </c>
      <c r="L1001">
        <v>13</v>
      </c>
      <c r="M1001" t="b">
        <v>0</v>
      </c>
      <c r="N1001" t="s">
        <v>8269</v>
      </c>
      <c r="O1001" s="5">
        <f>ROUND(E1001/D1001*100,0)</f>
        <v>5</v>
      </c>
      <c r="P1001">
        <f>IFERROR(ROUND(E1001/L1001,2),0)</f>
        <v>35.92</v>
      </c>
      <c r="Q1001" s="6" t="s">
        <v>8315</v>
      </c>
      <c r="R1001" t="s">
        <v>8316</v>
      </c>
      <c r="S1001" s="9">
        <f>(((J1001/60)/60)/24)+DATE(1970,1,1)</f>
        <v>41974.738576388889</v>
      </c>
      <c r="T1001" s="9">
        <f>(((I1001/60)/60)/24)+DATE(1970,1,1)</f>
        <v>41994.738576388889</v>
      </c>
      <c r="U1001">
        <f>YEAR(S1001)</f>
        <v>2014</v>
      </c>
    </row>
    <row r="1002" spans="1:21" ht="48" x14ac:dyDescent="0.2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>ROUND(E1002/D1002*100,0)</f>
        <v>2</v>
      </c>
      <c r="P1002">
        <f>IFERROR(ROUND(E1002/L1002,2),0)</f>
        <v>3304</v>
      </c>
      <c r="Q1002" s="6" t="s">
        <v>8317</v>
      </c>
      <c r="R1002" t="s">
        <v>8319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1" ht="48" x14ac:dyDescent="0.2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>ROUND(E1003/D1003*100,0)</f>
        <v>104</v>
      </c>
      <c r="P1003">
        <f>IFERROR(ROUND(E1003/L1003,2),0)</f>
        <v>1300</v>
      </c>
      <c r="Q1003" s="6" t="s">
        <v>8317</v>
      </c>
      <c r="R1003" t="s">
        <v>8319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1" ht="48" x14ac:dyDescent="0.2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>ROUND(E1004/D1004*100,0)</f>
        <v>30</v>
      </c>
      <c r="P1004">
        <f>IFERROR(ROUND(E1004/L1004,2),0)</f>
        <v>134.55000000000001</v>
      </c>
      <c r="Q1004" s="6" t="s">
        <v>8317</v>
      </c>
      <c r="R1004" t="s">
        <v>8319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1" ht="48" x14ac:dyDescent="0.2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>ROUND(E1005/D1005*100,0)</f>
        <v>16</v>
      </c>
      <c r="P1005">
        <f>IFERROR(ROUND(E1005/L1005,2),0)</f>
        <v>214.07</v>
      </c>
      <c r="Q1005" s="6" t="s">
        <v>8317</v>
      </c>
      <c r="R1005" t="s">
        <v>8319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1" ht="32" x14ac:dyDescent="0.2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>ROUND(E1006/D1006*100,0)</f>
        <v>82</v>
      </c>
      <c r="P1006">
        <f>IFERROR(ROUND(E1006/L1006,2),0)</f>
        <v>216.34</v>
      </c>
      <c r="Q1006" s="6" t="s">
        <v>8317</v>
      </c>
      <c r="R1006" t="s">
        <v>8319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1" ht="32" x14ac:dyDescent="0.2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>ROUND(E1007/D1007*100,0)</f>
        <v>75</v>
      </c>
      <c r="P1007">
        <f>IFERROR(ROUND(E1007/L1007,2),0)</f>
        <v>932.31</v>
      </c>
      <c r="Q1007" s="6" t="s">
        <v>8317</v>
      </c>
      <c r="R1007" t="s">
        <v>8319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1" ht="48" x14ac:dyDescent="0.2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>ROUND(E1008/D1008*100,0)</f>
        <v>6</v>
      </c>
      <c r="P1008">
        <f>IFERROR(ROUND(E1008/L1008,2),0)</f>
        <v>29.25</v>
      </c>
      <c r="Q1008" s="6" t="s">
        <v>8317</v>
      </c>
      <c r="R1008" t="s">
        <v>8319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8" x14ac:dyDescent="0.2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>ROUND(E1009/D1009*100,0)</f>
        <v>44</v>
      </c>
      <c r="P1009">
        <f>IFERROR(ROUND(E1009/L1009,2),0)</f>
        <v>174.95</v>
      </c>
      <c r="Q1009" s="6" t="s">
        <v>8317</v>
      </c>
      <c r="R1009" t="s">
        <v>8319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8" x14ac:dyDescent="0.2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>ROUND(E1010/D1010*100,0)</f>
        <v>0</v>
      </c>
      <c r="P1010">
        <f>IFERROR(ROUND(E1010/L1010,2),0)</f>
        <v>250</v>
      </c>
      <c r="Q1010" s="6" t="s">
        <v>8317</v>
      </c>
      <c r="R1010" t="s">
        <v>8319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48" x14ac:dyDescent="0.2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>ROUND(E1011/D1011*100,0)</f>
        <v>13</v>
      </c>
      <c r="P1011">
        <f>IFERROR(ROUND(E1011/L1011,2),0)</f>
        <v>65</v>
      </c>
      <c r="Q1011" s="6" t="s">
        <v>8317</v>
      </c>
      <c r="R1011" t="s">
        <v>8319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8" x14ac:dyDescent="0.2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>ROUND(E1012/D1012*100,0)</f>
        <v>0</v>
      </c>
      <c r="P1012">
        <f>IFERROR(ROUND(E1012/L1012,2),0)</f>
        <v>55</v>
      </c>
      <c r="Q1012" s="6" t="s">
        <v>8317</v>
      </c>
      <c r="R1012" t="s">
        <v>8319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8" x14ac:dyDescent="0.2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>ROUND(E1013/D1013*100,0)</f>
        <v>0</v>
      </c>
      <c r="P1013">
        <f>IFERROR(ROUND(E1013/L1013,2),0)</f>
        <v>75</v>
      </c>
      <c r="Q1013" s="6" t="s">
        <v>8317</v>
      </c>
      <c r="R1013" t="s">
        <v>8319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48" x14ac:dyDescent="0.2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>ROUND(E1014/D1014*100,0)</f>
        <v>21535</v>
      </c>
      <c r="P1014">
        <f>IFERROR(ROUND(E1014/L1014,2),0)</f>
        <v>1389.36</v>
      </c>
      <c r="Q1014" s="6" t="s">
        <v>8317</v>
      </c>
      <c r="R1014" t="s">
        <v>8319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8" x14ac:dyDescent="0.2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>ROUND(E1015/D1015*100,0)</f>
        <v>35</v>
      </c>
      <c r="P1015">
        <f>IFERROR(ROUND(E1015/L1015,2),0)</f>
        <v>95.91</v>
      </c>
      <c r="Q1015" s="6" t="s">
        <v>8317</v>
      </c>
      <c r="R1015" t="s">
        <v>8319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32" x14ac:dyDescent="0.2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>ROUND(E1016/D1016*100,0)</f>
        <v>31</v>
      </c>
      <c r="P1016">
        <f>IFERROR(ROUND(E1016/L1016,2),0)</f>
        <v>191.25</v>
      </c>
      <c r="Q1016" s="6" t="s">
        <v>8317</v>
      </c>
      <c r="R1016" t="s">
        <v>8319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32" x14ac:dyDescent="0.2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>ROUND(E1017/D1017*100,0)</f>
        <v>3</v>
      </c>
      <c r="P1017">
        <f>IFERROR(ROUND(E1017/L1017,2),0)</f>
        <v>40</v>
      </c>
      <c r="Q1017" s="6" t="s">
        <v>8317</v>
      </c>
      <c r="R1017" t="s">
        <v>8319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8" x14ac:dyDescent="0.2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>ROUND(E1018/D1018*100,0)</f>
        <v>3</v>
      </c>
      <c r="P1018">
        <f>IFERROR(ROUND(E1018/L1018,2),0)</f>
        <v>74.790000000000006</v>
      </c>
      <c r="Q1018" s="6" t="s">
        <v>8317</v>
      </c>
      <c r="R1018" t="s">
        <v>8319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48" x14ac:dyDescent="0.2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>ROUND(E1019/D1019*100,0)</f>
        <v>23</v>
      </c>
      <c r="P1019">
        <f>IFERROR(ROUND(E1019/L1019,2),0)</f>
        <v>161.12</v>
      </c>
      <c r="Q1019" s="6" t="s">
        <v>8317</v>
      </c>
      <c r="R1019" t="s">
        <v>8319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48" x14ac:dyDescent="0.2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>ROUND(E1020/D1020*100,0)</f>
        <v>3</v>
      </c>
      <c r="P1020">
        <f>IFERROR(ROUND(E1020/L1020,2),0)</f>
        <v>88.71</v>
      </c>
      <c r="Q1020" s="6" t="s">
        <v>8317</v>
      </c>
      <c r="R1020" t="s">
        <v>8319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32" x14ac:dyDescent="0.2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>ROUND(E1021/D1021*100,0)</f>
        <v>47</v>
      </c>
      <c r="P1021">
        <f>IFERROR(ROUND(E1021/L1021,2),0)</f>
        <v>53.25</v>
      </c>
      <c r="Q1021" s="6" t="s">
        <v>8317</v>
      </c>
      <c r="R1021" t="s">
        <v>8319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8" x14ac:dyDescent="0.2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>ROUND(E1022/D1022*100,0)</f>
        <v>206</v>
      </c>
      <c r="P1022">
        <f>IFERROR(ROUND(E1022/L1022,2),0)</f>
        <v>106.2</v>
      </c>
      <c r="Q1022" s="6" t="s">
        <v>8323</v>
      </c>
      <c r="R1022" t="s">
        <v>8328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48" x14ac:dyDescent="0.2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>ROUND(E1023/D1023*100,0)</f>
        <v>352</v>
      </c>
      <c r="P1023">
        <f>IFERROR(ROUND(E1023/L1023,2),0)</f>
        <v>22.08</v>
      </c>
      <c r="Q1023" s="6" t="s">
        <v>8323</v>
      </c>
      <c r="R1023" t="s">
        <v>8328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32" x14ac:dyDescent="0.2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>ROUND(E1024/D1024*100,0)</f>
        <v>115</v>
      </c>
      <c r="P1024">
        <f>IFERROR(ROUND(E1024/L1024,2),0)</f>
        <v>31.05</v>
      </c>
      <c r="Q1024" s="6" t="s">
        <v>8323</v>
      </c>
      <c r="R1024" t="s">
        <v>8328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48" x14ac:dyDescent="0.2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>ROUND(E1025/D1025*100,0)</f>
        <v>237</v>
      </c>
      <c r="P1025">
        <f>IFERROR(ROUND(E1025/L1025,2),0)</f>
        <v>36.21</v>
      </c>
      <c r="Q1025" s="6" t="s">
        <v>8323</v>
      </c>
      <c r="R1025" t="s">
        <v>8328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8" x14ac:dyDescent="0.2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>ROUND(E1026/D1026*100,0)</f>
        <v>119</v>
      </c>
      <c r="P1026">
        <f>IFERROR(ROUND(E1026/L1026,2),0)</f>
        <v>388.98</v>
      </c>
      <c r="Q1026" s="6" t="s">
        <v>8323</v>
      </c>
      <c r="R1026" t="s">
        <v>8328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32" x14ac:dyDescent="0.2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>ROUND(E1027/D1027*100,0)</f>
        <v>110</v>
      </c>
      <c r="P1027">
        <f>IFERROR(ROUND(E1027/L1027,2),0)</f>
        <v>71.849999999999994</v>
      </c>
      <c r="Q1027" s="6" t="s">
        <v>8323</v>
      </c>
      <c r="R1027" t="s">
        <v>8328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48" x14ac:dyDescent="0.2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>ROUND(E1028/D1028*100,0)</f>
        <v>100</v>
      </c>
      <c r="P1028">
        <f>IFERROR(ROUND(E1028/L1028,2),0)</f>
        <v>57.38</v>
      </c>
      <c r="Q1028" s="6" t="s">
        <v>8323</v>
      </c>
      <c r="R1028" t="s">
        <v>8328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8" x14ac:dyDescent="0.2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>ROUND(E1029/D1029*100,0)</f>
        <v>103</v>
      </c>
      <c r="P1029">
        <f>IFERROR(ROUND(E1029/L1029,2),0)</f>
        <v>69.67</v>
      </c>
      <c r="Q1029" s="6" t="s">
        <v>8323</v>
      </c>
      <c r="R1029" t="s">
        <v>8328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8" x14ac:dyDescent="0.2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>ROUND(E1030/D1030*100,0)</f>
        <v>117</v>
      </c>
      <c r="P1030">
        <f>IFERROR(ROUND(E1030/L1030,2),0)</f>
        <v>45.99</v>
      </c>
      <c r="Q1030" s="6" t="s">
        <v>8323</v>
      </c>
      <c r="R1030" t="s">
        <v>8328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32" x14ac:dyDescent="0.2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>ROUND(E1031/D1031*100,0)</f>
        <v>112</v>
      </c>
      <c r="P1031">
        <f>IFERROR(ROUND(E1031/L1031,2),0)</f>
        <v>79.260000000000005</v>
      </c>
      <c r="Q1031" s="6" t="s">
        <v>8323</v>
      </c>
      <c r="R1031" t="s">
        <v>8328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32" x14ac:dyDescent="0.2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>ROUND(E1032/D1032*100,0)</f>
        <v>342</v>
      </c>
      <c r="P1032">
        <f>IFERROR(ROUND(E1032/L1032,2),0)</f>
        <v>43.03</v>
      </c>
      <c r="Q1032" s="6" t="s">
        <v>8323</v>
      </c>
      <c r="R1032" t="s">
        <v>8328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48" x14ac:dyDescent="0.2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>ROUND(E1033/D1033*100,0)</f>
        <v>107</v>
      </c>
      <c r="P1033">
        <f>IFERROR(ROUND(E1033/L1033,2),0)</f>
        <v>108.48</v>
      </c>
      <c r="Q1033" s="6" t="s">
        <v>8323</v>
      </c>
      <c r="R1033" t="s">
        <v>8328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ht="16" x14ac:dyDescent="0.2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>ROUND(E1034/D1034*100,0)</f>
        <v>108</v>
      </c>
      <c r="P1034">
        <f>IFERROR(ROUND(E1034/L1034,2),0)</f>
        <v>61.03</v>
      </c>
      <c r="Q1034" s="6" t="s">
        <v>8323</v>
      </c>
      <c r="R1034" t="s">
        <v>8328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8" x14ac:dyDescent="0.2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>ROUND(E1035/D1035*100,0)</f>
        <v>103</v>
      </c>
      <c r="P1035">
        <f>IFERROR(ROUND(E1035/L1035,2),0)</f>
        <v>50.59</v>
      </c>
      <c r="Q1035" s="6" t="s">
        <v>8323</v>
      </c>
      <c r="R1035" t="s">
        <v>8328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8" x14ac:dyDescent="0.2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>ROUND(E1036/D1036*100,0)</f>
        <v>130</v>
      </c>
      <c r="P1036">
        <f>IFERROR(ROUND(E1036/L1036,2),0)</f>
        <v>39.159999999999997</v>
      </c>
      <c r="Q1036" s="6" t="s">
        <v>8323</v>
      </c>
      <c r="R1036" t="s">
        <v>8328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8" x14ac:dyDescent="0.2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>ROUND(E1037/D1037*100,0)</f>
        <v>108</v>
      </c>
      <c r="P1037">
        <f>IFERROR(ROUND(E1037/L1037,2),0)</f>
        <v>65.16</v>
      </c>
      <c r="Q1037" s="6" t="s">
        <v>8323</v>
      </c>
      <c r="R1037" t="s">
        <v>8328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48" x14ac:dyDescent="0.2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>ROUND(E1038/D1038*100,0)</f>
        <v>112</v>
      </c>
      <c r="P1038">
        <f>IFERROR(ROUND(E1038/L1038,2),0)</f>
        <v>23.96</v>
      </c>
      <c r="Q1038" s="6" t="s">
        <v>8323</v>
      </c>
      <c r="R1038" t="s">
        <v>8328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48" x14ac:dyDescent="0.2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>ROUND(E1039/D1039*100,0)</f>
        <v>102</v>
      </c>
      <c r="P1039">
        <f>IFERROR(ROUND(E1039/L1039,2),0)</f>
        <v>48.62</v>
      </c>
      <c r="Q1039" s="6" t="s">
        <v>8323</v>
      </c>
      <c r="R1039" t="s">
        <v>8328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8" x14ac:dyDescent="0.2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>ROUND(E1040/D1040*100,0)</f>
        <v>145</v>
      </c>
      <c r="P1040">
        <f>IFERROR(ROUND(E1040/L1040,2),0)</f>
        <v>35.74</v>
      </c>
      <c r="Q1040" s="6" t="s">
        <v>8323</v>
      </c>
      <c r="R1040" t="s">
        <v>8328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48" x14ac:dyDescent="0.2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>ROUND(E1041/D1041*100,0)</f>
        <v>128</v>
      </c>
      <c r="P1041">
        <f>IFERROR(ROUND(E1041/L1041,2),0)</f>
        <v>21.37</v>
      </c>
      <c r="Q1041" s="6" t="s">
        <v>8323</v>
      </c>
      <c r="R1041" t="s">
        <v>8328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8" x14ac:dyDescent="0.2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>ROUND(E1042/D1042*100,0)</f>
        <v>0</v>
      </c>
      <c r="P1042">
        <f>IFERROR(ROUND(E1042/L1042,2),0)</f>
        <v>250</v>
      </c>
      <c r="Q1042" s="6" t="s">
        <v>8329</v>
      </c>
      <c r="R1042" t="s">
        <v>8330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48" x14ac:dyDescent="0.2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>ROUND(E1043/D1043*100,0)</f>
        <v>0</v>
      </c>
      <c r="P1043">
        <f>IFERROR(ROUND(E1043/L1043,2),0)</f>
        <v>0</v>
      </c>
      <c r="Q1043" s="6" t="s">
        <v>8329</v>
      </c>
      <c r="R1043" t="s">
        <v>8330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8" x14ac:dyDescent="0.2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>ROUND(E1044/D1044*100,0)</f>
        <v>2</v>
      </c>
      <c r="P1044">
        <f>IFERROR(ROUND(E1044/L1044,2),0)</f>
        <v>10</v>
      </c>
      <c r="Q1044" s="6" t="s">
        <v>8329</v>
      </c>
      <c r="R1044" t="s">
        <v>8330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48" x14ac:dyDescent="0.2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>ROUND(E1045/D1045*100,0)</f>
        <v>9</v>
      </c>
      <c r="P1045">
        <f>IFERROR(ROUND(E1045/L1045,2),0)</f>
        <v>29.24</v>
      </c>
      <c r="Q1045" s="6" t="s">
        <v>8329</v>
      </c>
      <c r="R1045" t="s">
        <v>8330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8" x14ac:dyDescent="0.2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>ROUND(E1046/D1046*100,0)</f>
        <v>0</v>
      </c>
      <c r="P1046">
        <f>IFERROR(ROUND(E1046/L1046,2),0)</f>
        <v>3</v>
      </c>
      <c r="Q1046" s="6" t="s">
        <v>8329</v>
      </c>
      <c r="R1046" t="s">
        <v>8330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48" x14ac:dyDescent="0.2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>ROUND(E1047/D1047*100,0)</f>
        <v>3</v>
      </c>
      <c r="P1047">
        <f>IFERROR(ROUND(E1047/L1047,2),0)</f>
        <v>33.25</v>
      </c>
      <c r="Q1047" s="6" t="s">
        <v>8329</v>
      </c>
      <c r="R1047" t="s">
        <v>8330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8" x14ac:dyDescent="0.2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>ROUND(E1048/D1048*100,0)</f>
        <v>0</v>
      </c>
      <c r="P1048">
        <f>IFERROR(ROUND(E1048/L1048,2),0)</f>
        <v>0</v>
      </c>
      <c r="Q1048" s="6" t="s">
        <v>8329</v>
      </c>
      <c r="R1048" t="s">
        <v>8330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8" x14ac:dyDescent="0.2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>ROUND(E1049/D1049*100,0)</f>
        <v>0</v>
      </c>
      <c r="P1049">
        <f>IFERROR(ROUND(E1049/L1049,2),0)</f>
        <v>1</v>
      </c>
      <c r="Q1049" s="6" t="s">
        <v>8329</v>
      </c>
      <c r="R1049" t="s">
        <v>8330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8" x14ac:dyDescent="0.2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>ROUND(E1050/D1050*100,0)</f>
        <v>1</v>
      </c>
      <c r="P1050">
        <f>IFERROR(ROUND(E1050/L1050,2),0)</f>
        <v>53</v>
      </c>
      <c r="Q1050" s="6" t="s">
        <v>8329</v>
      </c>
      <c r="R1050" t="s">
        <v>8330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ht="16" x14ac:dyDescent="0.2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>ROUND(E1051/D1051*100,0)</f>
        <v>0</v>
      </c>
      <c r="P1051">
        <f>IFERROR(ROUND(E1051/L1051,2),0)</f>
        <v>0</v>
      </c>
      <c r="Q1051" s="6" t="s">
        <v>8329</v>
      </c>
      <c r="R1051" t="s">
        <v>8330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16" x14ac:dyDescent="0.2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>ROUND(E1052/D1052*100,0)</f>
        <v>0</v>
      </c>
      <c r="P1052">
        <f>IFERROR(ROUND(E1052/L1052,2),0)</f>
        <v>0</v>
      </c>
      <c r="Q1052" s="6" t="s">
        <v>8329</v>
      </c>
      <c r="R1052" t="s">
        <v>8330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8" x14ac:dyDescent="0.2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>ROUND(E1053/D1053*100,0)</f>
        <v>0</v>
      </c>
      <c r="P1053">
        <f>IFERROR(ROUND(E1053/L1053,2),0)</f>
        <v>0</v>
      </c>
      <c r="Q1053" s="6" t="s">
        <v>8329</v>
      </c>
      <c r="R1053" t="s">
        <v>8330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64" x14ac:dyDescent="0.2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>ROUND(E1054/D1054*100,0)</f>
        <v>0</v>
      </c>
      <c r="P1054">
        <f>IFERROR(ROUND(E1054/L1054,2),0)</f>
        <v>0</v>
      </c>
      <c r="Q1054" s="6" t="s">
        <v>8329</v>
      </c>
      <c r="R1054" t="s">
        <v>8330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8" x14ac:dyDescent="0.2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>ROUND(E1055/D1055*100,0)</f>
        <v>1</v>
      </c>
      <c r="P1055">
        <f>IFERROR(ROUND(E1055/L1055,2),0)</f>
        <v>15</v>
      </c>
      <c r="Q1055" s="6" t="s">
        <v>8329</v>
      </c>
      <c r="R1055" t="s">
        <v>8330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48" x14ac:dyDescent="0.2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>ROUND(E1056/D1056*100,0)</f>
        <v>0</v>
      </c>
      <c r="P1056">
        <f>IFERROR(ROUND(E1056/L1056,2),0)</f>
        <v>0</v>
      </c>
      <c r="Q1056" s="6" t="s">
        <v>8329</v>
      </c>
      <c r="R1056" t="s">
        <v>8330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1" ht="48" x14ac:dyDescent="0.2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>ROUND(E1057/D1057*100,0)</f>
        <v>0</v>
      </c>
      <c r="P1057">
        <f>IFERROR(ROUND(E1057/L1057,2),0)</f>
        <v>0</v>
      </c>
      <c r="Q1057" s="6" t="s">
        <v>8329</v>
      </c>
      <c r="R1057" t="s">
        <v>8330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1" ht="48" x14ac:dyDescent="0.2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>ROUND(E1058/D1058*100,0)</f>
        <v>0</v>
      </c>
      <c r="P1058">
        <f>IFERROR(ROUND(E1058/L1058,2),0)</f>
        <v>0</v>
      </c>
      <c r="Q1058" s="6" t="s">
        <v>8329</v>
      </c>
      <c r="R1058" t="s">
        <v>8330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1" ht="32" x14ac:dyDescent="0.2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>ROUND(E1059/D1059*100,0)</f>
        <v>0</v>
      </c>
      <c r="P1059">
        <f>IFERROR(ROUND(E1059/L1059,2),0)</f>
        <v>0</v>
      </c>
      <c r="Q1059" s="6" t="s">
        <v>8329</v>
      </c>
      <c r="R1059" t="s">
        <v>8330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1" ht="48" x14ac:dyDescent="0.2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>ROUND(E1060/D1060*100,0)</f>
        <v>0</v>
      </c>
      <c r="P1060">
        <f>IFERROR(ROUND(E1060/L1060,2),0)</f>
        <v>0</v>
      </c>
      <c r="Q1060" s="6" t="s">
        <v>8329</v>
      </c>
      <c r="R1060" t="s">
        <v>8330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1" ht="16" x14ac:dyDescent="0.2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>ROUND(E1061/D1061*100,0)</f>
        <v>0</v>
      </c>
      <c r="P1061">
        <f>IFERROR(ROUND(E1061/L1061,2),0)</f>
        <v>0</v>
      </c>
      <c r="Q1061" s="6" t="s">
        <v>8329</v>
      </c>
      <c r="R1061" t="s">
        <v>8330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1" ht="48" x14ac:dyDescent="0.2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>ROUND(E1062/D1062*100,0)</f>
        <v>1</v>
      </c>
      <c r="P1062">
        <f>IFERROR(ROUND(E1062/L1062,2),0)</f>
        <v>50</v>
      </c>
      <c r="Q1062" s="6" t="s">
        <v>8329</v>
      </c>
      <c r="R1062" t="s">
        <v>8330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1" ht="32" x14ac:dyDescent="0.2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>ROUND(E1063/D1063*100,0)</f>
        <v>0</v>
      </c>
      <c r="P1063">
        <f>IFERROR(ROUND(E1063/L1063,2),0)</f>
        <v>0</v>
      </c>
      <c r="Q1063" s="6" t="s">
        <v>8329</v>
      </c>
      <c r="R1063" t="s">
        <v>8330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1" ht="16" x14ac:dyDescent="0.2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>ROUND(E1064/D1064*100,0)</f>
        <v>95</v>
      </c>
      <c r="P1064">
        <f>IFERROR(ROUND(E1064/L1064,2),0)</f>
        <v>47.5</v>
      </c>
      <c r="Q1064" s="6" t="s">
        <v>8329</v>
      </c>
      <c r="R1064" t="s">
        <v>8330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1" ht="48" x14ac:dyDescent="0.2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>ROUND(E1065/D1065*100,0)</f>
        <v>0</v>
      </c>
      <c r="P1065">
        <f>IFERROR(ROUND(E1065/L1065,2),0)</f>
        <v>0</v>
      </c>
      <c r="Q1065" s="6" t="s">
        <v>8329</v>
      </c>
      <c r="R1065" t="s">
        <v>8330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1" ht="32" x14ac:dyDescent="0.2">
      <c r="A1066">
        <v>2872</v>
      </c>
      <c r="B1066" s="4" t="s">
        <v>2872</v>
      </c>
      <c r="C1066" s="1" t="s">
        <v>6982</v>
      </c>
      <c r="D1066" s="2">
        <v>3000</v>
      </c>
      <c r="E1066" s="3">
        <v>0</v>
      </c>
      <c r="F1066" t="s">
        <v>8220</v>
      </c>
      <c r="G1066" t="s">
        <v>8223</v>
      </c>
      <c r="H1066" t="s">
        <v>8245</v>
      </c>
      <c r="I1066">
        <v>1434768438</v>
      </c>
      <c r="J1066">
        <v>1429584438</v>
      </c>
      <c r="K1066" t="b">
        <v>0</v>
      </c>
      <c r="L1066">
        <v>0</v>
      </c>
      <c r="M1066" t="b">
        <v>0</v>
      </c>
      <c r="N1066" t="s">
        <v>8269</v>
      </c>
      <c r="O1066" s="5">
        <f>ROUND(E1066/D1066*100,0)</f>
        <v>0</v>
      </c>
      <c r="P1066">
        <f>IFERROR(ROUND(E1066/L1066,2),0)</f>
        <v>0</v>
      </c>
      <c r="Q1066" s="6" t="s">
        <v>8315</v>
      </c>
      <c r="R1066" t="s">
        <v>8316</v>
      </c>
      <c r="S1066" s="9">
        <f>(((J1066/60)/60)/24)+DATE(1970,1,1)</f>
        <v>42115.11618055556</v>
      </c>
      <c r="T1066" s="9">
        <f>(((I1066/60)/60)/24)+DATE(1970,1,1)</f>
        <v>42175.11618055556</v>
      </c>
      <c r="U1066">
        <f>YEAR(S1066)</f>
        <v>2015</v>
      </c>
    </row>
    <row r="1067" spans="1:21" ht="48" x14ac:dyDescent="0.2">
      <c r="A1067">
        <v>2873</v>
      </c>
      <c r="B1067" s="4" t="s">
        <v>2873</v>
      </c>
      <c r="C1067" s="1" t="s">
        <v>6983</v>
      </c>
      <c r="D1067" s="2">
        <v>2500</v>
      </c>
      <c r="E1067" s="3">
        <v>953</v>
      </c>
      <c r="F1067" t="s">
        <v>8220</v>
      </c>
      <c r="G1067" t="s">
        <v>8223</v>
      </c>
      <c r="H1067" t="s">
        <v>8245</v>
      </c>
      <c r="I1067">
        <v>1422473831</v>
      </c>
      <c r="J1067">
        <v>1419881831</v>
      </c>
      <c r="K1067" t="b">
        <v>0</v>
      </c>
      <c r="L1067">
        <v>8</v>
      </c>
      <c r="M1067" t="b">
        <v>0</v>
      </c>
      <c r="N1067" t="s">
        <v>8269</v>
      </c>
      <c r="O1067" s="5">
        <f>ROUND(E1067/D1067*100,0)</f>
        <v>38</v>
      </c>
      <c r="P1067">
        <f>IFERROR(ROUND(E1067/L1067,2),0)</f>
        <v>119.13</v>
      </c>
      <c r="Q1067" s="6" t="s">
        <v>8315</v>
      </c>
      <c r="R1067" t="s">
        <v>8316</v>
      </c>
      <c r="S1067" s="9">
        <f>(((J1067/60)/60)/24)+DATE(1970,1,1)</f>
        <v>42002.817488425921</v>
      </c>
      <c r="T1067" s="9">
        <f>(((I1067/60)/60)/24)+DATE(1970,1,1)</f>
        <v>42032.817488425921</v>
      </c>
      <c r="U1067">
        <f>YEAR(S1067)</f>
        <v>2014</v>
      </c>
    </row>
    <row r="1068" spans="1:21" ht="48" x14ac:dyDescent="0.2">
      <c r="A1068">
        <v>2874</v>
      </c>
      <c r="B1068" s="4" t="s">
        <v>2874</v>
      </c>
      <c r="C1068" s="1" t="s">
        <v>6984</v>
      </c>
      <c r="D1068" s="2">
        <v>5000</v>
      </c>
      <c r="E1068" s="3">
        <v>271</v>
      </c>
      <c r="F1068" t="s">
        <v>8220</v>
      </c>
      <c r="G1068" t="s">
        <v>8223</v>
      </c>
      <c r="H1068" t="s">
        <v>8245</v>
      </c>
      <c r="I1068">
        <v>1484684186</v>
      </c>
      <c r="J1068">
        <v>1482092186</v>
      </c>
      <c r="K1068" t="b">
        <v>0</v>
      </c>
      <c r="L1068">
        <v>3</v>
      </c>
      <c r="M1068" t="b">
        <v>0</v>
      </c>
      <c r="N1068" t="s">
        <v>8269</v>
      </c>
      <c r="O1068" s="5">
        <f>ROUND(E1068/D1068*100,0)</f>
        <v>5</v>
      </c>
      <c r="P1068">
        <f>IFERROR(ROUND(E1068/L1068,2),0)</f>
        <v>90.33</v>
      </c>
      <c r="Q1068" s="6" t="s">
        <v>8315</v>
      </c>
      <c r="R1068" t="s">
        <v>8316</v>
      </c>
      <c r="S1068" s="9">
        <f>(((J1068/60)/60)/24)+DATE(1970,1,1)</f>
        <v>42722.84474537037</v>
      </c>
      <c r="T1068" s="9">
        <f>(((I1068/60)/60)/24)+DATE(1970,1,1)</f>
        <v>42752.84474537037</v>
      </c>
      <c r="U1068">
        <f>YEAR(S1068)</f>
        <v>2016</v>
      </c>
    </row>
    <row r="1069" spans="1:21" ht="48" x14ac:dyDescent="0.2">
      <c r="A1069">
        <v>2875</v>
      </c>
      <c r="B1069" s="4" t="s">
        <v>2875</v>
      </c>
      <c r="C1069" s="1" t="s">
        <v>6985</v>
      </c>
      <c r="D1069" s="2">
        <v>20000</v>
      </c>
      <c r="E1069" s="3">
        <v>7</v>
      </c>
      <c r="F1069" t="s">
        <v>8220</v>
      </c>
      <c r="G1069" t="s">
        <v>8223</v>
      </c>
      <c r="H1069" t="s">
        <v>8245</v>
      </c>
      <c r="I1069">
        <v>1462417493</v>
      </c>
      <c r="J1069">
        <v>1459825493</v>
      </c>
      <c r="K1069" t="b">
        <v>0</v>
      </c>
      <c r="L1069">
        <v>3</v>
      </c>
      <c r="M1069" t="b">
        <v>0</v>
      </c>
      <c r="N1069" t="s">
        <v>8269</v>
      </c>
      <c r="O1069" s="5">
        <f>ROUND(E1069/D1069*100,0)</f>
        <v>0</v>
      </c>
      <c r="P1069">
        <f>IFERROR(ROUND(E1069/L1069,2),0)</f>
        <v>2.33</v>
      </c>
      <c r="Q1069" s="6" t="s">
        <v>8315</v>
      </c>
      <c r="R1069" t="s">
        <v>8316</v>
      </c>
      <c r="S1069" s="9">
        <f>(((J1069/60)/60)/24)+DATE(1970,1,1)</f>
        <v>42465.128391203703</v>
      </c>
      <c r="T1069" s="9">
        <f>(((I1069/60)/60)/24)+DATE(1970,1,1)</f>
        <v>42495.128391203703</v>
      </c>
      <c r="U1069">
        <f>YEAR(S1069)</f>
        <v>2016</v>
      </c>
    </row>
    <row r="1070" spans="1:21" ht="48" x14ac:dyDescent="0.2">
      <c r="A1070">
        <v>2876</v>
      </c>
      <c r="B1070" s="4" t="s">
        <v>2876</v>
      </c>
      <c r="C1070" s="1" t="s">
        <v>6986</v>
      </c>
      <c r="D1070" s="2">
        <v>150000</v>
      </c>
      <c r="E1070" s="3">
        <v>0</v>
      </c>
      <c r="F1070" t="s">
        <v>8220</v>
      </c>
      <c r="G1070" t="s">
        <v>8223</v>
      </c>
      <c r="H1070" t="s">
        <v>8245</v>
      </c>
      <c r="I1070">
        <v>1437069079</v>
      </c>
      <c r="J1070">
        <v>1434477079</v>
      </c>
      <c r="K1070" t="b">
        <v>0</v>
      </c>
      <c r="L1070">
        <v>0</v>
      </c>
      <c r="M1070" t="b">
        <v>0</v>
      </c>
      <c r="N1070" t="s">
        <v>8269</v>
      </c>
      <c r="O1070" s="5">
        <f>ROUND(E1070/D1070*100,0)</f>
        <v>0</v>
      </c>
      <c r="P1070">
        <f>IFERROR(ROUND(E1070/L1070,2),0)</f>
        <v>0</v>
      </c>
      <c r="Q1070" s="6" t="s">
        <v>8315</v>
      </c>
      <c r="R1070" t="s">
        <v>8316</v>
      </c>
      <c r="S1070" s="9">
        <f>(((J1070/60)/60)/24)+DATE(1970,1,1)</f>
        <v>42171.743969907402</v>
      </c>
      <c r="T1070" s="9">
        <f>(((I1070/60)/60)/24)+DATE(1970,1,1)</f>
        <v>42201.743969907402</v>
      </c>
      <c r="U1070">
        <f>YEAR(S1070)</f>
        <v>2015</v>
      </c>
    </row>
    <row r="1071" spans="1:21" ht="48" x14ac:dyDescent="0.2">
      <c r="A1071">
        <v>2877</v>
      </c>
      <c r="B1071" s="4" t="s">
        <v>2877</v>
      </c>
      <c r="C1071" s="1" t="s">
        <v>6987</v>
      </c>
      <c r="D1071" s="2">
        <v>6000</v>
      </c>
      <c r="E1071" s="3">
        <v>650</v>
      </c>
      <c r="F1071" t="s">
        <v>8220</v>
      </c>
      <c r="G1071" t="s">
        <v>8223</v>
      </c>
      <c r="H1071" t="s">
        <v>8245</v>
      </c>
      <c r="I1071">
        <v>1480525200</v>
      </c>
      <c r="J1071">
        <v>1477781724</v>
      </c>
      <c r="K1071" t="b">
        <v>0</v>
      </c>
      <c r="L1071">
        <v>6</v>
      </c>
      <c r="M1071" t="b">
        <v>0</v>
      </c>
      <c r="N1071" t="s">
        <v>8269</v>
      </c>
      <c r="O1071" s="5">
        <f>ROUND(E1071/D1071*100,0)</f>
        <v>11</v>
      </c>
      <c r="P1071">
        <f>IFERROR(ROUND(E1071/L1071,2),0)</f>
        <v>108.33</v>
      </c>
      <c r="Q1071" s="6" t="s">
        <v>8315</v>
      </c>
      <c r="R1071" t="s">
        <v>8316</v>
      </c>
      <c r="S1071" s="9">
        <f>(((J1071/60)/60)/24)+DATE(1970,1,1)</f>
        <v>42672.955138888887</v>
      </c>
      <c r="T1071" s="9">
        <f>(((I1071/60)/60)/24)+DATE(1970,1,1)</f>
        <v>42704.708333333328</v>
      </c>
      <c r="U1071">
        <f>YEAR(S1071)</f>
        <v>2016</v>
      </c>
    </row>
    <row r="1072" spans="1:21" ht="48" x14ac:dyDescent="0.2">
      <c r="A1072">
        <v>2878</v>
      </c>
      <c r="B1072" s="4" t="s">
        <v>2878</v>
      </c>
      <c r="C1072" s="1" t="s">
        <v>6988</v>
      </c>
      <c r="D1072" s="2">
        <v>3000</v>
      </c>
      <c r="E1072" s="3">
        <v>63</v>
      </c>
      <c r="F1072" t="s">
        <v>8220</v>
      </c>
      <c r="G1072" t="s">
        <v>8224</v>
      </c>
      <c r="H1072" t="s">
        <v>8246</v>
      </c>
      <c r="I1072">
        <v>1435934795</v>
      </c>
      <c r="J1072">
        <v>1430750795</v>
      </c>
      <c r="K1072" t="b">
        <v>0</v>
      </c>
      <c r="L1072">
        <v>4</v>
      </c>
      <c r="M1072" t="b">
        <v>0</v>
      </c>
      <c r="N1072" t="s">
        <v>8269</v>
      </c>
      <c r="O1072" s="5">
        <f>ROUND(E1072/D1072*100,0)</f>
        <v>2</v>
      </c>
      <c r="P1072">
        <f>IFERROR(ROUND(E1072/L1072,2),0)</f>
        <v>15.75</v>
      </c>
      <c r="Q1072" s="6" t="s">
        <v>8315</v>
      </c>
      <c r="R1072" t="s">
        <v>8316</v>
      </c>
      <c r="S1072" s="9">
        <f>(((J1072/60)/60)/24)+DATE(1970,1,1)</f>
        <v>42128.615682870368</v>
      </c>
      <c r="T1072" s="9">
        <f>(((I1072/60)/60)/24)+DATE(1970,1,1)</f>
        <v>42188.615682870368</v>
      </c>
      <c r="U1072">
        <f>YEAR(S1072)</f>
        <v>2015</v>
      </c>
    </row>
    <row r="1073" spans="1:21" ht="48" x14ac:dyDescent="0.2">
      <c r="A1073">
        <v>2879</v>
      </c>
      <c r="B1073" s="4" t="s">
        <v>2879</v>
      </c>
      <c r="C1073" s="1" t="s">
        <v>6989</v>
      </c>
      <c r="D1073" s="2">
        <v>11200</v>
      </c>
      <c r="E1073" s="3">
        <v>29</v>
      </c>
      <c r="F1073" t="s">
        <v>8220</v>
      </c>
      <c r="G1073" t="s">
        <v>8223</v>
      </c>
      <c r="H1073" t="s">
        <v>8245</v>
      </c>
      <c r="I1073">
        <v>1453310661</v>
      </c>
      <c r="J1073">
        <v>1450718661</v>
      </c>
      <c r="K1073" t="b">
        <v>0</v>
      </c>
      <c r="L1073">
        <v>1</v>
      </c>
      <c r="M1073" t="b">
        <v>0</v>
      </c>
      <c r="N1073" t="s">
        <v>8269</v>
      </c>
      <c r="O1073" s="5">
        <f>ROUND(E1073/D1073*100,0)</f>
        <v>0</v>
      </c>
      <c r="P1073">
        <f>IFERROR(ROUND(E1073/L1073,2),0)</f>
        <v>29</v>
      </c>
      <c r="Q1073" s="6" t="s">
        <v>8315</v>
      </c>
      <c r="R1073" t="s">
        <v>8316</v>
      </c>
      <c r="S1073" s="9">
        <f>(((J1073/60)/60)/24)+DATE(1970,1,1)</f>
        <v>42359.725243055553</v>
      </c>
      <c r="T1073" s="9">
        <f>(((I1073/60)/60)/24)+DATE(1970,1,1)</f>
        <v>42389.725243055553</v>
      </c>
      <c r="U1073">
        <f>YEAR(S1073)</f>
        <v>2015</v>
      </c>
    </row>
    <row r="1074" spans="1:21" ht="48" x14ac:dyDescent="0.2">
      <c r="A1074">
        <v>2880</v>
      </c>
      <c r="B1074" s="4" t="s">
        <v>2880</v>
      </c>
      <c r="C1074" s="1" t="s">
        <v>6990</v>
      </c>
      <c r="D1074" s="2">
        <v>12000</v>
      </c>
      <c r="E1074" s="3">
        <v>2800</v>
      </c>
      <c r="F1074" t="s">
        <v>8220</v>
      </c>
      <c r="G1074" t="s">
        <v>8223</v>
      </c>
      <c r="H1074" t="s">
        <v>8245</v>
      </c>
      <c r="I1074">
        <v>1440090300</v>
      </c>
      <c r="J1074">
        <v>1436305452</v>
      </c>
      <c r="K1074" t="b">
        <v>0</v>
      </c>
      <c r="L1074">
        <v>29</v>
      </c>
      <c r="M1074" t="b">
        <v>0</v>
      </c>
      <c r="N1074" t="s">
        <v>8269</v>
      </c>
      <c r="O1074" s="5">
        <f>ROUND(E1074/D1074*100,0)</f>
        <v>23</v>
      </c>
      <c r="P1074">
        <f>IFERROR(ROUND(E1074/L1074,2),0)</f>
        <v>96.55</v>
      </c>
      <c r="Q1074" s="6" t="s">
        <v>8315</v>
      </c>
      <c r="R1074" t="s">
        <v>8316</v>
      </c>
      <c r="S1074" s="9">
        <f>(((J1074/60)/60)/24)+DATE(1970,1,1)</f>
        <v>42192.905694444446</v>
      </c>
      <c r="T1074" s="9">
        <f>(((I1074/60)/60)/24)+DATE(1970,1,1)</f>
        <v>42236.711805555555</v>
      </c>
      <c r="U1074">
        <f>YEAR(S1074)</f>
        <v>2015</v>
      </c>
    </row>
    <row r="1075" spans="1:21" ht="48" x14ac:dyDescent="0.2">
      <c r="A1075">
        <v>2881</v>
      </c>
      <c r="B1075" s="4" t="s">
        <v>2881</v>
      </c>
      <c r="C1075" s="1" t="s">
        <v>6991</v>
      </c>
      <c r="D1075" s="2">
        <v>5500</v>
      </c>
      <c r="E1075" s="3">
        <v>0</v>
      </c>
      <c r="F1075" t="s">
        <v>8220</v>
      </c>
      <c r="G1075" t="s">
        <v>8223</v>
      </c>
      <c r="H1075" t="s">
        <v>8245</v>
      </c>
      <c r="I1075">
        <v>1417620036</v>
      </c>
      <c r="J1075">
        <v>1412432436</v>
      </c>
      <c r="K1075" t="b">
        <v>0</v>
      </c>
      <c r="L1075">
        <v>0</v>
      </c>
      <c r="M1075" t="b">
        <v>0</v>
      </c>
      <c r="N1075" t="s">
        <v>8269</v>
      </c>
      <c r="O1075" s="5">
        <f>ROUND(E1075/D1075*100,0)</f>
        <v>0</v>
      </c>
      <c r="P1075">
        <f>IFERROR(ROUND(E1075/L1075,2),0)</f>
        <v>0</v>
      </c>
      <c r="Q1075" s="6" t="s">
        <v>8315</v>
      </c>
      <c r="R1075" t="s">
        <v>8316</v>
      </c>
      <c r="S1075" s="9">
        <f>(((J1075/60)/60)/24)+DATE(1970,1,1)</f>
        <v>41916.597638888888</v>
      </c>
      <c r="T1075" s="9">
        <f>(((I1075/60)/60)/24)+DATE(1970,1,1)</f>
        <v>41976.639305555553</v>
      </c>
      <c r="U1075">
        <f>YEAR(S1075)</f>
        <v>2014</v>
      </c>
    </row>
    <row r="1076" spans="1:21" ht="48" x14ac:dyDescent="0.2">
      <c r="A1076">
        <v>2882</v>
      </c>
      <c r="B1076" s="4" t="s">
        <v>2882</v>
      </c>
      <c r="C1076" s="1" t="s">
        <v>6992</v>
      </c>
      <c r="D1076" s="2">
        <v>750</v>
      </c>
      <c r="E1076" s="3">
        <v>252</v>
      </c>
      <c r="F1076" t="s">
        <v>8220</v>
      </c>
      <c r="G1076" t="s">
        <v>8223</v>
      </c>
      <c r="H1076" t="s">
        <v>8245</v>
      </c>
      <c r="I1076">
        <v>1462112318</v>
      </c>
      <c r="J1076">
        <v>1459520318</v>
      </c>
      <c r="K1076" t="b">
        <v>0</v>
      </c>
      <c r="L1076">
        <v>4</v>
      </c>
      <c r="M1076" t="b">
        <v>0</v>
      </c>
      <c r="N1076" t="s">
        <v>8269</v>
      </c>
      <c r="O1076" s="5">
        <f>ROUND(E1076/D1076*100,0)</f>
        <v>34</v>
      </c>
      <c r="P1076">
        <f>IFERROR(ROUND(E1076/L1076,2),0)</f>
        <v>63</v>
      </c>
      <c r="Q1076" s="6" t="s">
        <v>8315</v>
      </c>
      <c r="R1076" t="s">
        <v>8316</v>
      </c>
      <c r="S1076" s="9">
        <f>(((J1076/60)/60)/24)+DATE(1970,1,1)</f>
        <v>42461.596273148149</v>
      </c>
      <c r="T1076" s="9">
        <f>(((I1076/60)/60)/24)+DATE(1970,1,1)</f>
        <v>42491.596273148149</v>
      </c>
      <c r="U1076">
        <f>YEAR(S1076)</f>
        <v>2016</v>
      </c>
    </row>
    <row r="1077" spans="1:21" ht="48" x14ac:dyDescent="0.2">
      <c r="A1077">
        <v>2883</v>
      </c>
      <c r="B1077" s="4" t="s">
        <v>2883</v>
      </c>
      <c r="C1077" s="1" t="s">
        <v>6993</v>
      </c>
      <c r="D1077" s="2">
        <v>10000</v>
      </c>
      <c r="E1077" s="3">
        <v>1908</v>
      </c>
      <c r="F1077" t="s">
        <v>8220</v>
      </c>
      <c r="G1077" t="s">
        <v>8223</v>
      </c>
      <c r="H1077" t="s">
        <v>8245</v>
      </c>
      <c r="I1077">
        <v>1454734740</v>
      </c>
      <c r="J1077">
        <v>1451684437</v>
      </c>
      <c r="K1077" t="b">
        <v>0</v>
      </c>
      <c r="L1077">
        <v>5</v>
      </c>
      <c r="M1077" t="b">
        <v>0</v>
      </c>
      <c r="N1077" t="s">
        <v>8269</v>
      </c>
      <c r="O1077" s="5">
        <f>ROUND(E1077/D1077*100,0)</f>
        <v>19</v>
      </c>
      <c r="P1077">
        <f>IFERROR(ROUND(E1077/L1077,2),0)</f>
        <v>381.6</v>
      </c>
      <c r="Q1077" s="6" t="s">
        <v>8315</v>
      </c>
      <c r="R1077" t="s">
        <v>8316</v>
      </c>
      <c r="S1077" s="9">
        <f>(((J1077/60)/60)/24)+DATE(1970,1,1)</f>
        <v>42370.90320601852</v>
      </c>
      <c r="T1077" s="9">
        <f>(((I1077/60)/60)/24)+DATE(1970,1,1)</f>
        <v>42406.207638888889</v>
      </c>
      <c r="U1077">
        <f>YEAR(S1077)</f>
        <v>2016</v>
      </c>
    </row>
    <row r="1078" spans="1:21" ht="32" x14ac:dyDescent="0.2">
      <c r="A1078">
        <v>2884</v>
      </c>
      <c r="B1078" s="4" t="s">
        <v>2884</v>
      </c>
      <c r="C1078" s="1" t="s">
        <v>6994</v>
      </c>
      <c r="D1078" s="2">
        <v>45000</v>
      </c>
      <c r="E1078" s="3">
        <v>185</v>
      </c>
      <c r="F1078" t="s">
        <v>8220</v>
      </c>
      <c r="G1078" t="s">
        <v>8223</v>
      </c>
      <c r="H1078" t="s">
        <v>8245</v>
      </c>
      <c r="I1078">
        <v>1417800435</v>
      </c>
      <c r="J1078">
        <v>1415208435</v>
      </c>
      <c r="K1078" t="b">
        <v>0</v>
      </c>
      <c r="L1078">
        <v>4</v>
      </c>
      <c r="M1078" t="b">
        <v>0</v>
      </c>
      <c r="N1078" t="s">
        <v>8269</v>
      </c>
      <c r="O1078" s="5">
        <f>ROUND(E1078/D1078*100,0)</f>
        <v>0</v>
      </c>
      <c r="P1078">
        <f>IFERROR(ROUND(E1078/L1078,2),0)</f>
        <v>46.25</v>
      </c>
      <c r="Q1078" s="6" t="s">
        <v>8315</v>
      </c>
      <c r="R1078" t="s">
        <v>8316</v>
      </c>
      <c r="S1078" s="9">
        <f>(((J1078/60)/60)/24)+DATE(1970,1,1)</f>
        <v>41948.727256944447</v>
      </c>
      <c r="T1078" s="9">
        <f>(((I1078/60)/60)/24)+DATE(1970,1,1)</f>
        <v>41978.727256944447</v>
      </c>
      <c r="U1078">
        <f>YEAR(S1078)</f>
        <v>2014</v>
      </c>
    </row>
    <row r="1079" spans="1:21" ht="32" x14ac:dyDescent="0.2">
      <c r="A1079">
        <v>2885</v>
      </c>
      <c r="B1079" s="4" t="s">
        <v>2885</v>
      </c>
      <c r="C1079" s="1" t="s">
        <v>6995</v>
      </c>
      <c r="D1079" s="2">
        <v>400</v>
      </c>
      <c r="E1079" s="3">
        <v>130</v>
      </c>
      <c r="F1079" t="s">
        <v>8220</v>
      </c>
      <c r="G1079" t="s">
        <v>8223</v>
      </c>
      <c r="H1079" t="s">
        <v>8245</v>
      </c>
      <c r="I1079">
        <v>1426294201</v>
      </c>
      <c r="J1079">
        <v>1423705801</v>
      </c>
      <c r="K1079" t="b">
        <v>0</v>
      </c>
      <c r="L1079">
        <v>5</v>
      </c>
      <c r="M1079" t="b">
        <v>0</v>
      </c>
      <c r="N1079" t="s">
        <v>8269</v>
      </c>
      <c r="O1079" s="5">
        <f>ROUND(E1079/D1079*100,0)</f>
        <v>33</v>
      </c>
      <c r="P1079">
        <f>IFERROR(ROUND(E1079/L1079,2),0)</f>
        <v>26</v>
      </c>
      <c r="Q1079" s="6" t="s">
        <v>8315</v>
      </c>
      <c r="R1079" t="s">
        <v>8316</v>
      </c>
      <c r="S1079" s="9">
        <f>(((J1079/60)/60)/24)+DATE(1970,1,1)</f>
        <v>42047.07640046296</v>
      </c>
      <c r="T1079" s="9">
        <f>(((I1079/60)/60)/24)+DATE(1970,1,1)</f>
        <v>42077.034733796296</v>
      </c>
      <c r="U1079">
        <f>YEAR(S1079)</f>
        <v>2015</v>
      </c>
    </row>
    <row r="1080" spans="1:21" ht="48" x14ac:dyDescent="0.2">
      <c r="A1080">
        <v>2886</v>
      </c>
      <c r="B1080" s="4" t="s">
        <v>2886</v>
      </c>
      <c r="C1080" s="1" t="s">
        <v>6996</v>
      </c>
      <c r="D1080" s="2">
        <v>200</v>
      </c>
      <c r="E1080" s="3">
        <v>10</v>
      </c>
      <c r="F1080" t="s">
        <v>8220</v>
      </c>
      <c r="G1080" t="s">
        <v>8223</v>
      </c>
      <c r="H1080" t="s">
        <v>8245</v>
      </c>
      <c r="I1080">
        <v>1442635140</v>
      </c>
      <c r="J1080">
        <v>1442243484</v>
      </c>
      <c r="K1080" t="b">
        <v>0</v>
      </c>
      <c r="L1080">
        <v>1</v>
      </c>
      <c r="M1080" t="b">
        <v>0</v>
      </c>
      <c r="N1080" t="s">
        <v>8269</v>
      </c>
      <c r="O1080" s="5">
        <f>ROUND(E1080/D1080*100,0)</f>
        <v>5</v>
      </c>
      <c r="P1080">
        <f>IFERROR(ROUND(E1080/L1080,2),0)</f>
        <v>10</v>
      </c>
      <c r="Q1080" s="6" t="s">
        <v>8315</v>
      </c>
      <c r="R1080" t="s">
        <v>8316</v>
      </c>
      <c r="S1080" s="9">
        <f>(((J1080/60)/60)/24)+DATE(1970,1,1)</f>
        <v>42261.632916666669</v>
      </c>
      <c r="T1080" s="9">
        <f>(((I1080/60)/60)/24)+DATE(1970,1,1)</f>
        <v>42266.165972222225</v>
      </c>
      <c r="U1080">
        <f>YEAR(S1080)</f>
        <v>2015</v>
      </c>
    </row>
    <row r="1081" spans="1:21" ht="48" x14ac:dyDescent="0.2">
      <c r="A1081">
        <v>2887</v>
      </c>
      <c r="B1081" s="4" t="s">
        <v>2887</v>
      </c>
      <c r="C1081" s="1" t="s">
        <v>6997</v>
      </c>
      <c r="D1081" s="2">
        <v>3000</v>
      </c>
      <c r="E1081" s="3">
        <v>5</v>
      </c>
      <c r="F1081" t="s">
        <v>8220</v>
      </c>
      <c r="G1081" t="s">
        <v>8223</v>
      </c>
      <c r="H1081" t="s">
        <v>8245</v>
      </c>
      <c r="I1081">
        <v>1420971324</v>
      </c>
      <c r="J1081">
        <v>1418379324</v>
      </c>
      <c r="K1081" t="b">
        <v>0</v>
      </c>
      <c r="L1081">
        <v>1</v>
      </c>
      <c r="M1081" t="b">
        <v>0</v>
      </c>
      <c r="N1081" t="s">
        <v>8269</v>
      </c>
      <c r="O1081" s="5">
        <f>ROUND(E1081/D1081*100,0)</f>
        <v>0</v>
      </c>
      <c r="P1081">
        <f>IFERROR(ROUND(E1081/L1081,2),0)</f>
        <v>5</v>
      </c>
      <c r="Q1081" s="6" t="s">
        <v>8315</v>
      </c>
      <c r="R1081" t="s">
        <v>8316</v>
      </c>
      <c r="S1081" s="9">
        <f>(((J1081/60)/60)/24)+DATE(1970,1,1)</f>
        <v>41985.427361111113</v>
      </c>
      <c r="T1081" s="9">
        <f>(((I1081/60)/60)/24)+DATE(1970,1,1)</f>
        <v>42015.427361111113</v>
      </c>
      <c r="U1081">
        <f>YEAR(S1081)</f>
        <v>2014</v>
      </c>
    </row>
    <row r="1082" spans="1:21" ht="48" x14ac:dyDescent="0.2">
      <c r="A1082">
        <v>2888</v>
      </c>
      <c r="B1082" s="4" t="s">
        <v>2888</v>
      </c>
      <c r="C1082" s="1" t="s">
        <v>6998</v>
      </c>
      <c r="D1082" s="2">
        <v>30000</v>
      </c>
      <c r="E1082" s="3">
        <v>0</v>
      </c>
      <c r="F1082" t="s">
        <v>8220</v>
      </c>
      <c r="G1082" t="s">
        <v>8223</v>
      </c>
      <c r="H1082" t="s">
        <v>8245</v>
      </c>
      <c r="I1082">
        <v>1413608340</v>
      </c>
      <c r="J1082">
        <v>1412945440</v>
      </c>
      <c r="K1082" t="b">
        <v>0</v>
      </c>
      <c r="L1082">
        <v>0</v>
      </c>
      <c r="M1082" t="b">
        <v>0</v>
      </c>
      <c r="N1082" t="s">
        <v>8269</v>
      </c>
      <c r="O1082" s="5">
        <f>ROUND(E1082/D1082*100,0)</f>
        <v>0</v>
      </c>
      <c r="P1082">
        <f>IFERROR(ROUND(E1082/L1082,2),0)</f>
        <v>0</v>
      </c>
      <c r="Q1082" s="6" t="s">
        <v>8315</v>
      </c>
      <c r="R1082" t="s">
        <v>8316</v>
      </c>
      <c r="S1082" s="9">
        <f>(((J1082/60)/60)/24)+DATE(1970,1,1)</f>
        <v>41922.535185185188</v>
      </c>
      <c r="T1082" s="9">
        <f>(((I1082/60)/60)/24)+DATE(1970,1,1)</f>
        <v>41930.207638888889</v>
      </c>
      <c r="U1082">
        <f>YEAR(S1082)</f>
        <v>2014</v>
      </c>
    </row>
    <row r="1083" spans="1:21" ht="48" x14ac:dyDescent="0.2">
      <c r="A1083">
        <v>2889</v>
      </c>
      <c r="B1083" s="4" t="s">
        <v>2889</v>
      </c>
      <c r="C1083" s="1" t="s">
        <v>6999</v>
      </c>
      <c r="D1083" s="2">
        <v>3000</v>
      </c>
      <c r="E1083" s="3">
        <v>1142</v>
      </c>
      <c r="F1083" t="s">
        <v>8220</v>
      </c>
      <c r="G1083" t="s">
        <v>8223</v>
      </c>
      <c r="H1083" t="s">
        <v>8245</v>
      </c>
      <c r="I1083">
        <v>1409344985</v>
      </c>
      <c r="J1083">
        <v>1406752985</v>
      </c>
      <c r="K1083" t="b">
        <v>0</v>
      </c>
      <c r="L1083">
        <v>14</v>
      </c>
      <c r="M1083" t="b">
        <v>0</v>
      </c>
      <c r="N1083" t="s">
        <v>8269</v>
      </c>
      <c r="O1083" s="5">
        <f>ROUND(E1083/D1083*100,0)</f>
        <v>38</v>
      </c>
      <c r="P1083">
        <f>IFERROR(ROUND(E1083/L1083,2),0)</f>
        <v>81.569999999999993</v>
      </c>
      <c r="Q1083" s="6" t="s">
        <v>8315</v>
      </c>
      <c r="R1083" t="s">
        <v>8316</v>
      </c>
      <c r="S1083" s="9">
        <f>(((J1083/60)/60)/24)+DATE(1970,1,1)</f>
        <v>41850.863252314812</v>
      </c>
      <c r="T1083" s="9">
        <f>(((I1083/60)/60)/24)+DATE(1970,1,1)</f>
        <v>41880.863252314812</v>
      </c>
      <c r="U1083">
        <f>YEAR(S1083)</f>
        <v>2014</v>
      </c>
    </row>
    <row r="1084" spans="1:21" ht="48" x14ac:dyDescent="0.2">
      <c r="A1084">
        <v>2890</v>
      </c>
      <c r="B1084" s="4" t="s">
        <v>2890</v>
      </c>
      <c r="C1084" s="1" t="s">
        <v>7000</v>
      </c>
      <c r="D1084" s="2">
        <v>2000</v>
      </c>
      <c r="E1084" s="3">
        <v>21</v>
      </c>
      <c r="F1084" t="s">
        <v>8220</v>
      </c>
      <c r="G1084" t="s">
        <v>8223</v>
      </c>
      <c r="H1084" t="s">
        <v>8245</v>
      </c>
      <c r="I1084">
        <v>1407553200</v>
      </c>
      <c r="J1084">
        <v>1405100992</v>
      </c>
      <c r="K1084" t="b">
        <v>0</v>
      </c>
      <c r="L1084">
        <v>3</v>
      </c>
      <c r="M1084" t="b">
        <v>0</v>
      </c>
      <c r="N1084" t="s">
        <v>8269</v>
      </c>
      <c r="O1084" s="5">
        <f>ROUND(E1084/D1084*100,0)</f>
        <v>1</v>
      </c>
      <c r="P1084">
        <f>IFERROR(ROUND(E1084/L1084,2),0)</f>
        <v>7</v>
      </c>
      <c r="Q1084" s="6" t="s">
        <v>8315</v>
      </c>
      <c r="R1084" t="s">
        <v>8316</v>
      </c>
      <c r="S1084" s="9">
        <f>(((J1084/60)/60)/24)+DATE(1970,1,1)</f>
        <v>41831.742962962962</v>
      </c>
      <c r="T1084" s="9">
        <f>(((I1084/60)/60)/24)+DATE(1970,1,1)</f>
        <v>41860.125</v>
      </c>
      <c r="U1084">
        <f>YEAR(S1084)</f>
        <v>2014</v>
      </c>
    </row>
    <row r="1085" spans="1:21" ht="48" x14ac:dyDescent="0.2">
      <c r="A1085">
        <v>2891</v>
      </c>
      <c r="B1085" s="4" t="s">
        <v>2891</v>
      </c>
      <c r="C1085" s="1" t="s">
        <v>7001</v>
      </c>
      <c r="D1085" s="2">
        <v>10000</v>
      </c>
      <c r="E1085" s="3">
        <v>273</v>
      </c>
      <c r="F1085" t="s">
        <v>8220</v>
      </c>
      <c r="G1085" t="s">
        <v>8223</v>
      </c>
      <c r="H1085" t="s">
        <v>8245</v>
      </c>
      <c r="I1085">
        <v>1460751128</v>
      </c>
      <c r="J1085">
        <v>1455570728</v>
      </c>
      <c r="K1085" t="b">
        <v>0</v>
      </c>
      <c r="L1085">
        <v>10</v>
      </c>
      <c r="M1085" t="b">
        <v>0</v>
      </c>
      <c r="N1085" t="s">
        <v>8269</v>
      </c>
      <c r="O1085" s="5">
        <f>ROUND(E1085/D1085*100,0)</f>
        <v>3</v>
      </c>
      <c r="P1085">
        <f>IFERROR(ROUND(E1085/L1085,2),0)</f>
        <v>27.3</v>
      </c>
      <c r="Q1085" s="6" t="s">
        <v>8315</v>
      </c>
      <c r="R1085" t="s">
        <v>8316</v>
      </c>
      <c r="S1085" s="9">
        <f>(((J1085/60)/60)/24)+DATE(1970,1,1)</f>
        <v>42415.883425925931</v>
      </c>
      <c r="T1085" s="9">
        <f>(((I1085/60)/60)/24)+DATE(1970,1,1)</f>
        <v>42475.84175925926</v>
      </c>
      <c r="U1085">
        <f>YEAR(S1085)</f>
        <v>2016</v>
      </c>
    </row>
    <row r="1086" spans="1:21" ht="48" x14ac:dyDescent="0.2">
      <c r="A1086">
        <v>2892</v>
      </c>
      <c r="B1086" s="4" t="s">
        <v>2892</v>
      </c>
      <c r="C1086" s="1" t="s">
        <v>7002</v>
      </c>
      <c r="D1086" s="2">
        <v>5500</v>
      </c>
      <c r="E1086" s="3">
        <v>500</v>
      </c>
      <c r="F1086" t="s">
        <v>8220</v>
      </c>
      <c r="G1086" t="s">
        <v>8223</v>
      </c>
      <c r="H1086" t="s">
        <v>8245</v>
      </c>
      <c r="I1086">
        <v>1409000400</v>
      </c>
      <c r="J1086">
        <v>1408381704</v>
      </c>
      <c r="K1086" t="b">
        <v>0</v>
      </c>
      <c r="L1086">
        <v>17</v>
      </c>
      <c r="M1086" t="b">
        <v>0</v>
      </c>
      <c r="N1086" t="s">
        <v>8269</v>
      </c>
      <c r="O1086" s="5">
        <f>ROUND(E1086/D1086*100,0)</f>
        <v>9</v>
      </c>
      <c r="P1086">
        <f>IFERROR(ROUND(E1086/L1086,2),0)</f>
        <v>29.41</v>
      </c>
      <c r="Q1086" s="6" t="s">
        <v>8315</v>
      </c>
      <c r="R1086" t="s">
        <v>8316</v>
      </c>
      <c r="S1086" s="9">
        <f>(((J1086/60)/60)/24)+DATE(1970,1,1)</f>
        <v>41869.714166666665</v>
      </c>
      <c r="T1086" s="9">
        <f>(((I1086/60)/60)/24)+DATE(1970,1,1)</f>
        <v>41876.875</v>
      </c>
      <c r="U1086">
        <f>YEAR(S1086)</f>
        <v>2014</v>
      </c>
    </row>
    <row r="1087" spans="1:21" ht="16" x14ac:dyDescent="0.2">
      <c r="A1087">
        <v>2893</v>
      </c>
      <c r="B1087" s="4" t="s">
        <v>2893</v>
      </c>
      <c r="C1087" s="1" t="s">
        <v>7003</v>
      </c>
      <c r="D1087" s="2">
        <v>5000</v>
      </c>
      <c r="E1087" s="3">
        <v>25</v>
      </c>
      <c r="F1087" t="s">
        <v>8220</v>
      </c>
      <c r="G1087" t="s">
        <v>8223</v>
      </c>
      <c r="H1087" t="s">
        <v>8245</v>
      </c>
      <c r="I1087">
        <v>1420768800</v>
      </c>
      <c r="J1087">
        <v>1415644395</v>
      </c>
      <c r="K1087" t="b">
        <v>0</v>
      </c>
      <c r="L1087">
        <v>2</v>
      </c>
      <c r="M1087" t="b">
        <v>0</v>
      </c>
      <c r="N1087" t="s">
        <v>8269</v>
      </c>
      <c r="O1087" s="5">
        <f>ROUND(E1087/D1087*100,0)</f>
        <v>1</v>
      </c>
      <c r="P1087">
        <f>IFERROR(ROUND(E1087/L1087,2),0)</f>
        <v>12.5</v>
      </c>
      <c r="Q1087" s="6" t="s">
        <v>8315</v>
      </c>
      <c r="R1087" t="s">
        <v>8316</v>
      </c>
      <c r="S1087" s="9">
        <f>(((J1087/60)/60)/24)+DATE(1970,1,1)</f>
        <v>41953.773090277777</v>
      </c>
      <c r="T1087" s="9">
        <f>(((I1087/60)/60)/24)+DATE(1970,1,1)</f>
        <v>42013.083333333328</v>
      </c>
      <c r="U1087">
        <f>YEAR(S1087)</f>
        <v>2014</v>
      </c>
    </row>
    <row r="1088" spans="1:21" ht="32" x14ac:dyDescent="0.2">
      <c r="A1088">
        <v>2894</v>
      </c>
      <c r="B1088" s="4" t="s">
        <v>2894</v>
      </c>
      <c r="C1088" s="1" t="s">
        <v>7004</v>
      </c>
      <c r="D1088" s="2">
        <v>50000</v>
      </c>
      <c r="E1088" s="3">
        <v>0</v>
      </c>
      <c r="F1088" t="s">
        <v>8220</v>
      </c>
      <c r="G1088" t="s">
        <v>8223</v>
      </c>
      <c r="H1088" t="s">
        <v>8245</v>
      </c>
      <c r="I1088">
        <v>1428100815</v>
      </c>
      <c r="J1088">
        <v>1422920415</v>
      </c>
      <c r="K1088" t="b">
        <v>0</v>
      </c>
      <c r="L1088">
        <v>0</v>
      </c>
      <c r="M1088" t="b">
        <v>0</v>
      </c>
      <c r="N1088" t="s">
        <v>8269</v>
      </c>
      <c r="O1088" s="5">
        <f>ROUND(E1088/D1088*100,0)</f>
        <v>0</v>
      </c>
      <c r="P1088">
        <f>IFERROR(ROUND(E1088/L1088,2),0)</f>
        <v>0</v>
      </c>
      <c r="Q1088" s="6" t="s">
        <v>8315</v>
      </c>
      <c r="R1088" t="s">
        <v>8316</v>
      </c>
      <c r="S1088" s="9">
        <f>(((J1088/60)/60)/24)+DATE(1970,1,1)</f>
        <v>42037.986284722225</v>
      </c>
      <c r="T1088" s="9">
        <f>(((I1088/60)/60)/24)+DATE(1970,1,1)</f>
        <v>42097.944618055553</v>
      </c>
      <c r="U1088">
        <f>YEAR(S1088)</f>
        <v>2015</v>
      </c>
    </row>
    <row r="1089" spans="1:21" ht="48" x14ac:dyDescent="0.2">
      <c r="A1089">
        <v>2895</v>
      </c>
      <c r="B1089" s="4" t="s">
        <v>2895</v>
      </c>
      <c r="C1089" s="1" t="s">
        <v>7005</v>
      </c>
      <c r="D1089" s="2">
        <v>500</v>
      </c>
      <c r="E1089" s="3">
        <v>23</v>
      </c>
      <c r="F1089" t="s">
        <v>8220</v>
      </c>
      <c r="G1089" t="s">
        <v>8223</v>
      </c>
      <c r="H1089" t="s">
        <v>8245</v>
      </c>
      <c r="I1089">
        <v>1403470800</v>
      </c>
      <c r="J1089">
        <v>1403356792</v>
      </c>
      <c r="K1089" t="b">
        <v>0</v>
      </c>
      <c r="L1089">
        <v>4</v>
      </c>
      <c r="M1089" t="b">
        <v>0</v>
      </c>
      <c r="N1089" t="s">
        <v>8269</v>
      </c>
      <c r="O1089" s="5">
        <f>ROUND(E1089/D1089*100,0)</f>
        <v>5</v>
      </c>
      <c r="P1089">
        <f>IFERROR(ROUND(E1089/L1089,2),0)</f>
        <v>5.75</v>
      </c>
      <c r="Q1089" s="6" t="s">
        <v>8315</v>
      </c>
      <c r="R1089" t="s">
        <v>8316</v>
      </c>
      <c r="S1089" s="9">
        <f>(((J1089/60)/60)/24)+DATE(1970,1,1)</f>
        <v>41811.555462962962</v>
      </c>
      <c r="T1089" s="9">
        <f>(((I1089/60)/60)/24)+DATE(1970,1,1)</f>
        <v>41812.875</v>
      </c>
      <c r="U1089">
        <f>YEAR(S1089)</f>
        <v>2014</v>
      </c>
    </row>
    <row r="1090" spans="1:21" ht="48" x14ac:dyDescent="0.2">
      <c r="A1090">
        <v>2896</v>
      </c>
      <c r="B1090" s="4" t="s">
        <v>2896</v>
      </c>
      <c r="C1090" s="1" t="s">
        <v>7006</v>
      </c>
      <c r="D1090" s="2">
        <v>3000</v>
      </c>
      <c r="E1090" s="3">
        <v>625</v>
      </c>
      <c r="F1090" t="s">
        <v>8220</v>
      </c>
      <c r="G1090" t="s">
        <v>8223</v>
      </c>
      <c r="H1090" t="s">
        <v>8245</v>
      </c>
      <c r="I1090">
        <v>1481522400</v>
      </c>
      <c r="J1090">
        <v>1480283321</v>
      </c>
      <c r="K1090" t="b">
        <v>0</v>
      </c>
      <c r="L1090">
        <v>12</v>
      </c>
      <c r="M1090" t="b">
        <v>0</v>
      </c>
      <c r="N1090" t="s">
        <v>8269</v>
      </c>
      <c r="O1090" s="5">
        <f>ROUND(E1090/D1090*100,0)</f>
        <v>21</v>
      </c>
      <c r="P1090">
        <f>IFERROR(ROUND(E1090/L1090,2),0)</f>
        <v>52.08</v>
      </c>
      <c r="Q1090" s="6" t="s">
        <v>8315</v>
      </c>
      <c r="R1090" t="s">
        <v>8316</v>
      </c>
      <c r="S1090" s="9">
        <f>(((J1090/60)/60)/24)+DATE(1970,1,1)</f>
        <v>42701.908807870372</v>
      </c>
      <c r="T1090" s="9">
        <f>(((I1090/60)/60)/24)+DATE(1970,1,1)</f>
        <v>42716.25</v>
      </c>
      <c r="U1090">
        <f>YEAR(S1090)</f>
        <v>2016</v>
      </c>
    </row>
    <row r="1091" spans="1:21" ht="48" x14ac:dyDescent="0.2">
      <c r="A1091">
        <v>2897</v>
      </c>
      <c r="B1091" s="4" t="s">
        <v>2897</v>
      </c>
      <c r="C1091" s="1" t="s">
        <v>7007</v>
      </c>
      <c r="D1091" s="2">
        <v>12000</v>
      </c>
      <c r="E1091" s="3">
        <v>550</v>
      </c>
      <c r="F1091" t="s">
        <v>8220</v>
      </c>
      <c r="G1091" t="s">
        <v>8223</v>
      </c>
      <c r="H1091" t="s">
        <v>8245</v>
      </c>
      <c r="I1091">
        <v>1444577345</v>
      </c>
      <c r="J1091">
        <v>1441985458</v>
      </c>
      <c r="K1091" t="b">
        <v>0</v>
      </c>
      <c r="L1091">
        <v>3</v>
      </c>
      <c r="M1091" t="b">
        <v>0</v>
      </c>
      <c r="N1091" t="s">
        <v>8269</v>
      </c>
      <c r="O1091" s="5">
        <f>ROUND(E1091/D1091*100,0)</f>
        <v>5</v>
      </c>
      <c r="P1091">
        <f>IFERROR(ROUND(E1091/L1091,2),0)</f>
        <v>183.33</v>
      </c>
      <c r="Q1091" s="6" t="s">
        <v>8315</v>
      </c>
      <c r="R1091" t="s">
        <v>8316</v>
      </c>
      <c r="S1091" s="9">
        <f>(((J1091/60)/60)/24)+DATE(1970,1,1)</f>
        <v>42258.646504629629</v>
      </c>
      <c r="T1091" s="9">
        <f>(((I1091/60)/60)/24)+DATE(1970,1,1)</f>
        <v>42288.645196759258</v>
      </c>
      <c r="U1091">
        <f>YEAR(S1091)</f>
        <v>2015</v>
      </c>
    </row>
    <row r="1092" spans="1:21" ht="48" x14ac:dyDescent="0.2">
      <c r="A1092">
        <v>2898</v>
      </c>
      <c r="B1092" s="4" t="s">
        <v>2898</v>
      </c>
      <c r="C1092" s="1" t="s">
        <v>7008</v>
      </c>
      <c r="D1092" s="2">
        <v>7500</v>
      </c>
      <c r="E1092" s="3">
        <v>316</v>
      </c>
      <c r="F1092" t="s">
        <v>8220</v>
      </c>
      <c r="G1092" t="s">
        <v>8223</v>
      </c>
      <c r="H1092" t="s">
        <v>8245</v>
      </c>
      <c r="I1092">
        <v>1446307053</v>
      </c>
      <c r="J1092">
        <v>1443715053</v>
      </c>
      <c r="K1092" t="b">
        <v>0</v>
      </c>
      <c r="L1092">
        <v>12</v>
      </c>
      <c r="M1092" t="b">
        <v>0</v>
      </c>
      <c r="N1092" t="s">
        <v>8269</v>
      </c>
      <c r="O1092" s="5">
        <f>ROUND(E1092/D1092*100,0)</f>
        <v>4</v>
      </c>
      <c r="P1092">
        <f>IFERROR(ROUND(E1092/L1092,2),0)</f>
        <v>26.33</v>
      </c>
      <c r="Q1092" s="6" t="s">
        <v>8315</v>
      </c>
      <c r="R1092" t="s">
        <v>8316</v>
      </c>
      <c r="S1092" s="9">
        <f>(((J1092/60)/60)/24)+DATE(1970,1,1)</f>
        <v>42278.664965277778</v>
      </c>
      <c r="T1092" s="9">
        <f>(((I1092/60)/60)/24)+DATE(1970,1,1)</f>
        <v>42308.664965277778</v>
      </c>
      <c r="U1092">
        <f>YEAR(S1092)</f>
        <v>2015</v>
      </c>
    </row>
    <row r="1093" spans="1:21" ht="48" x14ac:dyDescent="0.2">
      <c r="A1093">
        <v>2899</v>
      </c>
      <c r="B1093" s="4" t="s">
        <v>2899</v>
      </c>
      <c r="C1093" s="1" t="s">
        <v>7009</v>
      </c>
      <c r="D1093" s="2">
        <v>10000</v>
      </c>
      <c r="E1093" s="3">
        <v>0</v>
      </c>
      <c r="F1093" t="s">
        <v>8220</v>
      </c>
      <c r="G1093" t="s">
        <v>8223</v>
      </c>
      <c r="H1093" t="s">
        <v>8245</v>
      </c>
      <c r="I1093">
        <v>1469325158</v>
      </c>
      <c r="J1093">
        <v>1464141158</v>
      </c>
      <c r="K1093" t="b">
        <v>0</v>
      </c>
      <c r="L1093">
        <v>0</v>
      </c>
      <c r="M1093" t="b">
        <v>0</v>
      </c>
      <c r="N1093" t="s">
        <v>8269</v>
      </c>
      <c r="O1093" s="5">
        <f>ROUND(E1093/D1093*100,0)</f>
        <v>0</v>
      </c>
      <c r="P1093">
        <f>IFERROR(ROUND(E1093/L1093,2),0)</f>
        <v>0</v>
      </c>
      <c r="Q1093" s="6" t="s">
        <v>8315</v>
      </c>
      <c r="R1093" t="s">
        <v>8316</v>
      </c>
      <c r="S1093" s="9">
        <f>(((J1093/60)/60)/24)+DATE(1970,1,1)</f>
        <v>42515.078217592592</v>
      </c>
      <c r="T1093" s="9">
        <f>(((I1093/60)/60)/24)+DATE(1970,1,1)</f>
        <v>42575.078217592592</v>
      </c>
      <c r="U1093">
        <f>YEAR(S1093)</f>
        <v>2016</v>
      </c>
    </row>
    <row r="1094" spans="1:21" ht="48" x14ac:dyDescent="0.2">
      <c r="A1094">
        <v>2900</v>
      </c>
      <c r="B1094" s="4" t="s">
        <v>2900</v>
      </c>
      <c r="C1094" s="1" t="s">
        <v>7010</v>
      </c>
      <c r="D1094" s="2">
        <v>5500</v>
      </c>
      <c r="E1094" s="3">
        <v>3405</v>
      </c>
      <c r="F1094" t="s">
        <v>8220</v>
      </c>
      <c r="G1094" t="s">
        <v>8223</v>
      </c>
      <c r="H1094" t="s">
        <v>8245</v>
      </c>
      <c r="I1094">
        <v>1407562632</v>
      </c>
      <c r="J1094">
        <v>1404970632</v>
      </c>
      <c r="K1094" t="b">
        <v>0</v>
      </c>
      <c r="L1094">
        <v>7</v>
      </c>
      <c r="M1094" t="b">
        <v>0</v>
      </c>
      <c r="N1094" t="s">
        <v>8269</v>
      </c>
      <c r="O1094" s="5">
        <f>ROUND(E1094/D1094*100,0)</f>
        <v>62</v>
      </c>
      <c r="P1094">
        <f>IFERROR(ROUND(E1094/L1094,2),0)</f>
        <v>486.43</v>
      </c>
      <c r="Q1094" s="6" t="s">
        <v>8315</v>
      </c>
      <c r="R1094" t="s">
        <v>8316</v>
      </c>
      <c r="S1094" s="9">
        <f>(((J1094/60)/60)/24)+DATE(1970,1,1)</f>
        <v>41830.234166666669</v>
      </c>
      <c r="T1094" s="9">
        <f>(((I1094/60)/60)/24)+DATE(1970,1,1)</f>
        <v>41860.234166666669</v>
      </c>
      <c r="U1094">
        <f>YEAR(S1094)</f>
        <v>2014</v>
      </c>
    </row>
    <row r="1095" spans="1:21" ht="48" x14ac:dyDescent="0.2">
      <c r="A1095">
        <v>2901</v>
      </c>
      <c r="B1095" s="4" t="s">
        <v>2901</v>
      </c>
      <c r="C1095" s="1" t="s">
        <v>7011</v>
      </c>
      <c r="D1095" s="2">
        <v>750</v>
      </c>
      <c r="E1095" s="3">
        <v>6</v>
      </c>
      <c r="F1095" t="s">
        <v>8220</v>
      </c>
      <c r="G1095" t="s">
        <v>8223</v>
      </c>
      <c r="H1095" t="s">
        <v>8245</v>
      </c>
      <c r="I1095">
        <v>1423345339</v>
      </c>
      <c r="J1095">
        <v>1418161339</v>
      </c>
      <c r="K1095" t="b">
        <v>0</v>
      </c>
      <c r="L1095">
        <v>2</v>
      </c>
      <c r="M1095" t="b">
        <v>0</v>
      </c>
      <c r="N1095" t="s">
        <v>8269</v>
      </c>
      <c r="O1095" s="5">
        <f>ROUND(E1095/D1095*100,0)</f>
        <v>1</v>
      </c>
      <c r="P1095">
        <f>IFERROR(ROUND(E1095/L1095,2),0)</f>
        <v>3</v>
      </c>
      <c r="Q1095" s="6" t="s">
        <v>8315</v>
      </c>
      <c r="R1095" t="s">
        <v>8316</v>
      </c>
      <c r="S1095" s="9">
        <f>(((J1095/60)/60)/24)+DATE(1970,1,1)</f>
        <v>41982.904386574075</v>
      </c>
      <c r="T1095" s="9">
        <f>(((I1095/60)/60)/24)+DATE(1970,1,1)</f>
        <v>42042.904386574075</v>
      </c>
      <c r="U1095">
        <f>YEAR(S1095)</f>
        <v>2014</v>
      </c>
    </row>
    <row r="1096" spans="1:21" ht="32" x14ac:dyDescent="0.2">
      <c r="A1096">
        <v>2902</v>
      </c>
      <c r="B1096" s="4" t="s">
        <v>2902</v>
      </c>
      <c r="C1096" s="1" t="s">
        <v>7012</v>
      </c>
      <c r="D1096" s="2">
        <v>150000</v>
      </c>
      <c r="E1096" s="3">
        <v>25</v>
      </c>
      <c r="F1096" t="s">
        <v>8220</v>
      </c>
      <c r="G1096" t="s">
        <v>8223</v>
      </c>
      <c r="H1096" t="s">
        <v>8245</v>
      </c>
      <c r="I1096">
        <v>1440412396</v>
      </c>
      <c r="J1096">
        <v>1437820396</v>
      </c>
      <c r="K1096" t="b">
        <v>0</v>
      </c>
      <c r="L1096">
        <v>1</v>
      </c>
      <c r="M1096" t="b">
        <v>0</v>
      </c>
      <c r="N1096" t="s">
        <v>8269</v>
      </c>
      <c r="O1096" s="5">
        <f>ROUND(E1096/D1096*100,0)</f>
        <v>0</v>
      </c>
      <c r="P1096">
        <f>IFERROR(ROUND(E1096/L1096,2),0)</f>
        <v>25</v>
      </c>
      <c r="Q1096" s="6" t="s">
        <v>8315</v>
      </c>
      <c r="R1096" t="s">
        <v>8316</v>
      </c>
      <c r="S1096" s="9">
        <f>(((J1096/60)/60)/24)+DATE(1970,1,1)</f>
        <v>42210.439768518518</v>
      </c>
      <c r="T1096" s="9">
        <f>(((I1096/60)/60)/24)+DATE(1970,1,1)</f>
        <v>42240.439768518518</v>
      </c>
      <c r="U1096">
        <f>YEAR(S1096)</f>
        <v>2015</v>
      </c>
    </row>
    <row r="1097" spans="1:21" ht="48" x14ac:dyDescent="0.2">
      <c r="A1097">
        <v>2903</v>
      </c>
      <c r="B1097" s="4" t="s">
        <v>2903</v>
      </c>
      <c r="C1097" s="1" t="s">
        <v>7013</v>
      </c>
      <c r="D1097" s="2">
        <v>5000</v>
      </c>
      <c r="E1097" s="3">
        <v>39</v>
      </c>
      <c r="F1097" t="s">
        <v>8220</v>
      </c>
      <c r="G1097" t="s">
        <v>8223</v>
      </c>
      <c r="H1097" t="s">
        <v>8245</v>
      </c>
      <c r="I1097">
        <v>1441771218</v>
      </c>
      <c r="J1097">
        <v>1436587218</v>
      </c>
      <c r="K1097" t="b">
        <v>0</v>
      </c>
      <c r="L1097">
        <v>4</v>
      </c>
      <c r="M1097" t="b">
        <v>0</v>
      </c>
      <c r="N1097" t="s">
        <v>8269</v>
      </c>
      <c r="O1097" s="5">
        <f>ROUND(E1097/D1097*100,0)</f>
        <v>1</v>
      </c>
      <c r="P1097">
        <f>IFERROR(ROUND(E1097/L1097,2),0)</f>
        <v>9.75</v>
      </c>
      <c r="Q1097" s="6" t="s">
        <v>8315</v>
      </c>
      <c r="R1097" t="s">
        <v>8316</v>
      </c>
      <c r="S1097" s="9">
        <f>(((J1097/60)/60)/24)+DATE(1970,1,1)</f>
        <v>42196.166874999995</v>
      </c>
      <c r="T1097" s="9">
        <f>(((I1097/60)/60)/24)+DATE(1970,1,1)</f>
        <v>42256.166874999995</v>
      </c>
      <c r="U1097">
        <f>YEAR(S1097)</f>
        <v>2015</v>
      </c>
    </row>
    <row r="1098" spans="1:21" ht="48" x14ac:dyDescent="0.2">
      <c r="A1098">
        <v>2904</v>
      </c>
      <c r="B1098" s="4" t="s">
        <v>2904</v>
      </c>
      <c r="C1098" s="1" t="s">
        <v>7014</v>
      </c>
      <c r="D1098" s="2">
        <v>1500</v>
      </c>
      <c r="E1098" s="3">
        <v>75</v>
      </c>
      <c r="F1098" t="s">
        <v>8220</v>
      </c>
      <c r="G1098" t="s">
        <v>8224</v>
      </c>
      <c r="H1098" t="s">
        <v>8246</v>
      </c>
      <c r="I1098">
        <v>1415534400</v>
      </c>
      <c r="J1098">
        <v>1414538031</v>
      </c>
      <c r="K1098" t="b">
        <v>0</v>
      </c>
      <c r="L1098">
        <v>4</v>
      </c>
      <c r="M1098" t="b">
        <v>0</v>
      </c>
      <c r="N1098" t="s">
        <v>8269</v>
      </c>
      <c r="O1098" s="5">
        <f>ROUND(E1098/D1098*100,0)</f>
        <v>5</v>
      </c>
      <c r="P1098">
        <f>IFERROR(ROUND(E1098/L1098,2),0)</f>
        <v>18.75</v>
      </c>
      <c r="Q1098" s="6" t="s">
        <v>8315</v>
      </c>
      <c r="R1098" t="s">
        <v>8316</v>
      </c>
      <c r="S1098" s="9">
        <f>(((J1098/60)/60)/24)+DATE(1970,1,1)</f>
        <v>41940.967951388891</v>
      </c>
      <c r="T1098" s="9">
        <f>(((I1098/60)/60)/24)+DATE(1970,1,1)</f>
        <v>41952.5</v>
      </c>
      <c r="U1098">
        <f>YEAR(S1098)</f>
        <v>2014</v>
      </c>
    </row>
    <row r="1099" spans="1:21" ht="48" x14ac:dyDescent="0.2">
      <c r="A1099">
        <v>2905</v>
      </c>
      <c r="B1099" s="4" t="s">
        <v>2905</v>
      </c>
      <c r="C1099" s="1" t="s">
        <v>7015</v>
      </c>
      <c r="D1099" s="2">
        <v>3500</v>
      </c>
      <c r="E1099" s="3">
        <v>622</v>
      </c>
      <c r="F1099" t="s">
        <v>8220</v>
      </c>
      <c r="G1099" t="s">
        <v>8223</v>
      </c>
      <c r="H1099" t="s">
        <v>8245</v>
      </c>
      <c r="I1099">
        <v>1473211313</v>
      </c>
      <c r="J1099">
        <v>1472001713</v>
      </c>
      <c r="K1099" t="b">
        <v>0</v>
      </c>
      <c r="L1099">
        <v>17</v>
      </c>
      <c r="M1099" t="b">
        <v>0</v>
      </c>
      <c r="N1099" t="s">
        <v>8269</v>
      </c>
      <c r="O1099" s="5">
        <f>ROUND(E1099/D1099*100,0)</f>
        <v>18</v>
      </c>
      <c r="P1099">
        <f>IFERROR(ROUND(E1099/L1099,2),0)</f>
        <v>36.590000000000003</v>
      </c>
      <c r="Q1099" s="6" t="s">
        <v>8315</v>
      </c>
      <c r="R1099" t="s">
        <v>8316</v>
      </c>
      <c r="S1099" s="9">
        <f>(((J1099/60)/60)/24)+DATE(1970,1,1)</f>
        <v>42606.056863425925</v>
      </c>
      <c r="T1099" s="9">
        <f>(((I1099/60)/60)/24)+DATE(1970,1,1)</f>
        <v>42620.056863425925</v>
      </c>
      <c r="U1099">
        <f>YEAR(S1099)</f>
        <v>2016</v>
      </c>
    </row>
    <row r="1100" spans="1:21" ht="48" x14ac:dyDescent="0.2">
      <c r="A1100">
        <v>2906</v>
      </c>
      <c r="B1100" s="4" t="s">
        <v>2906</v>
      </c>
      <c r="C1100" s="1" t="s">
        <v>7016</v>
      </c>
      <c r="D1100" s="2">
        <v>6000</v>
      </c>
      <c r="E1100" s="3">
        <v>565</v>
      </c>
      <c r="F1100" t="s">
        <v>8220</v>
      </c>
      <c r="G1100" t="s">
        <v>8223</v>
      </c>
      <c r="H1100" t="s">
        <v>8245</v>
      </c>
      <c r="I1100">
        <v>1438390800</v>
      </c>
      <c r="J1100">
        <v>1436888066</v>
      </c>
      <c r="K1100" t="b">
        <v>0</v>
      </c>
      <c r="L1100">
        <v>7</v>
      </c>
      <c r="M1100" t="b">
        <v>0</v>
      </c>
      <c r="N1100" t="s">
        <v>8269</v>
      </c>
      <c r="O1100" s="5">
        <f>ROUND(E1100/D1100*100,0)</f>
        <v>9</v>
      </c>
      <c r="P1100">
        <f>IFERROR(ROUND(E1100/L1100,2),0)</f>
        <v>80.709999999999994</v>
      </c>
      <c r="Q1100" s="6" t="s">
        <v>8315</v>
      </c>
      <c r="R1100" t="s">
        <v>8316</v>
      </c>
      <c r="S1100" s="9">
        <f>(((J1100/60)/60)/24)+DATE(1970,1,1)</f>
        <v>42199.648912037039</v>
      </c>
      <c r="T1100" s="9">
        <f>(((I1100/60)/60)/24)+DATE(1970,1,1)</f>
        <v>42217.041666666672</v>
      </c>
      <c r="U1100">
        <f>YEAR(S1100)</f>
        <v>2015</v>
      </c>
    </row>
    <row r="1101" spans="1:21" ht="48" x14ac:dyDescent="0.2">
      <c r="A1101">
        <v>2907</v>
      </c>
      <c r="B1101" s="4" t="s">
        <v>2907</v>
      </c>
      <c r="C1101" s="1" t="s">
        <v>7017</v>
      </c>
      <c r="D1101" s="2">
        <v>2500</v>
      </c>
      <c r="E1101" s="3">
        <v>2</v>
      </c>
      <c r="F1101" t="s">
        <v>8220</v>
      </c>
      <c r="G1101" t="s">
        <v>8223</v>
      </c>
      <c r="H1101" t="s">
        <v>8245</v>
      </c>
      <c r="I1101">
        <v>1463259837</v>
      </c>
      <c r="J1101">
        <v>1458075837</v>
      </c>
      <c r="K1101" t="b">
        <v>0</v>
      </c>
      <c r="L1101">
        <v>2</v>
      </c>
      <c r="M1101" t="b">
        <v>0</v>
      </c>
      <c r="N1101" t="s">
        <v>8269</v>
      </c>
      <c r="O1101" s="5">
        <f>ROUND(E1101/D1101*100,0)</f>
        <v>0</v>
      </c>
      <c r="P1101">
        <f>IFERROR(ROUND(E1101/L1101,2),0)</f>
        <v>1</v>
      </c>
      <c r="Q1101" s="6" t="s">
        <v>8315</v>
      </c>
      <c r="R1101" t="s">
        <v>8316</v>
      </c>
      <c r="S1101" s="9">
        <f>(((J1101/60)/60)/24)+DATE(1970,1,1)</f>
        <v>42444.877743055549</v>
      </c>
      <c r="T1101" s="9">
        <f>(((I1101/60)/60)/24)+DATE(1970,1,1)</f>
        <v>42504.877743055549</v>
      </c>
      <c r="U1101">
        <f>YEAR(S1101)</f>
        <v>2016</v>
      </c>
    </row>
    <row r="1102" spans="1:21" ht="64" x14ac:dyDescent="0.2">
      <c r="A1102">
        <v>2908</v>
      </c>
      <c r="B1102" s="4" t="s">
        <v>2908</v>
      </c>
      <c r="C1102" s="1" t="s">
        <v>7018</v>
      </c>
      <c r="D1102" s="2">
        <v>9600</v>
      </c>
      <c r="E1102" s="3">
        <v>264</v>
      </c>
      <c r="F1102" t="s">
        <v>8220</v>
      </c>
      <c r="G1102" t="s">
        <v>8223</v>
      </c>
      <c r="H1102" t="s">
        <v>8245</v>
      </c>
      <c r="I1102">
        <v>1465407219</v>
      </c>
      <c r="J1102">
        <v>1462815219</v>
      </c>
      <c r="K1102" t="b">
        <v>0</v>
      </c>
      <c r="L1102">
        <v>5</v>
      </c>
      <c r="M1102" t="b">
        <v>0</v>
      </c>
      <c r="N1102" t="s">
        <v>8269</v>
      </c>
      <c r="O1102" s="5">
        <f>ROUND(E1102/D1102*100,0)</f>
        <v>3</v>
      </c>
      <c r="P1102">
        <f>IFERROR(ROUND(E1102/L1102,2),0)</f>
        <v>52.8</v>
      </c>
      <c r="Q1102" s="6" t="s">
        <v>8315</v>
      </c>
      <c r="R1102" t="s">
        <v>8316</v>
      </c>
      <c r="S1102" s="9">
        <f>(((J1102/60)/60)/24)+DATE(1970,1,1)</f>
        <v>42499.731701388882</v>
      </c>
      <c r="T1102" s="9">
        <f>(((I1102/60)/60)/24)+DATE(1970,1,1)</f>
        <v>42529.731701388882</v>
      </c>
      <c r="U1102">
        <f>YEAR(S1102)</f>
        <v>2016</v>
      </c>
    </row>
    <row r="1103" spans="1:21" ht="48" x14ac:dyDescent="0.2">
      <c r="A1103">
        <v>2909</v>
      </c>
      <c r="B1103" s="4" t="s">
        <v>2909</v>
      </c>
      <c r="C1103" s="1" t="s">
        <v>7019</v>
      </c>
      <c r="D1103" s="2">
        <v>180000</v>
      </c>
      <c r="E1103" s="3">
        <v>20</v>
      </c>
      <c r="F1103" t="s">
        <v>8220</v>
      </c>
      <c r="G1103" t="s">
        <v>8223</v>
      </c>
      <c r="H1103" t="s">
        <v>8245</v>
      </c>
      <c r="I1103">
        <v>1416944760</v>
      </c>
      <c r="J1103">
        <v>1413527001</v>
      </c>
      <c r="K1103" t="b">
        <v>0</v>
      </c>
      <c r="L1103">
        <v>1</v>
      </c>
      <c r="M1103" t="b">
        <v>0</v>
      </c>
      <c r="N1103" t="s">
        <v>8269</v>
      </c>
      <c r="O1103" s="5">
        <f>ROUND(E1103/D1103*100,0)</f>
        <v>0</v>
      </c>
      <c r="P1103">
        <f>IFERROR(ROUND(E1103/L1103,2),0)</f>
        <v>20</v>
      </c>
      <c r="Q1103" s="6" t="s">
        <v>8315</v>
      </c>
      <c r="R1103" t="s">
        <v>8316</v>
      </c>
      <c r="S1103" s="9">
        <f>(((J1103/60)/60)/24)+DATE(1970,1,1)</f>
        <v>41929.266215277778</v>
      </c>
      <c r="T1103" s="9">
        <f>(((I1103/60)/60)/24)+DATE(1970,1,1)</f>
        <v>41968.823611111111</v>
      </c>
      <c r="U1103">
        <f>YEAR(S1103)</f>
        <v>2014</v>
      </c>
    </row>
    <row r="1104" spans="1:21" ht="48" x14ac:dyDescent="0.2">
      <c r="A1104">
        <v>2910</v>
      </c>
      <c r="B1104" s="4" t="s">
        <v>2910</v>
      </c>
      <c r="C1104" s="1" t="s">
        <v>7020</v>
      </c>
      <c r="D1104" s="2">
        <v>30000</v>
      </c>
      <c r="E1104" s="3">
        <v>1</v>
      </c>
      <c r="F1104" t="s">
        <v>8220</v>
      </c>
      <c r="G1104" t="s">
        <v>8224</v>
      </c>
      <c r="H1104" t="s">
        <v>8246</v>
      </c>
      <c r="I1104">
        <v>1434139887</v>
      </c>
      <c r="J1104">
        <v>1428955887</v>
      </c>
      <c r="K1104" t="b">
        <v>0</v>
      </c>
      <c r="L1104">
        <v>1</v>
      </c>
      <c r="M1104" t="b">
        <v>0</v>
      </c>
      <c r="N1104" t="s">
        <v>8269</v>
      </c>
      <c r="O1104" s="5">
        <f>ROUND(E1104/D1104*100,0)</f>
        <v>0</v>
      </c>
      <c r="P1104">
        <f>IFERROR(ROUND(E1104/L1104,2),0)</f>
        <v>1</v>
      </c>
      <c r="Q1104" s="6" t="s">
        <v>8315</v>
      </c>
      <c r="R1104" t="s">
        <v>8316</v>
      </c>
      <c r="S1104" s="9">
        <f>(((J1104/60)/60)/24)+DATE(1970,1,1)</f>
        <v>42107.841284722221</v>
      </c>
      <c r="T1104" s="9">
        <f>(((I1104/60)/60)/24)+DATE(1970,1,1)</f>
        <v>42167.841284722221</v>
      </c>
      <c r="U1104">
        <f>YEAR(S1104)</f>
        <v>2015</v>
      </c>
    </row>
    <row r="1105" spans="1:21" ht="48" x14ac:dyDescent="0.2">
      <c r="A1105">
        <v>2911</v>
      </c>
      <c r="B1105" s="4" t="s">
        <v>2911</v>
      </c>
      <c r="C1105" s="1" t="s">
        <v>7021</v>
      </c>
      <c r="D1105" s="2">
        <v>1800</v>
      </c>
      <c r="E1105" s="3">
        <v>657</v>
      </c>
      <c r="F1105" t="s">
        <v>8220</v>
      </c>
      <c r="G1105" t="s">
        <v>8223</v>
      </c>
      <c r="H1105" t="s">
        <v>8245</v>
      </c>
      <c r="I1105">
        <v>1435429626</v>
      </c>
      <c r="J1105">
        <v>1431973626</v>
      </c>
      <c r="K1105" t="b">
        <v>0</v>
      </c>
      <c r="L1105">
        <v>14</v>
      </c>
      <c r="M1105" t="b">
        <v>0</v>
      </c>
      <c r="N1105" t="s">
        <v>8269</v>
      </c>
      <c r="O1105" s="5">
        <f>ROUND(E1105/D1105*100,0)</f>
        <v>37</v>
      </c>
      <c r="P1105">
        <f>IFERROR(ROUND(E1105/L1105,2),0)</f>
        <v>46.93</v>
      </c>
      <c r="Q1105" s="6" t="s">
        <v>8315</v>
      </c>
      <c r="R1105" t="s">
        <v>8316</v>
      </c>
      <c r="S1105" s="9">
        <f>(((J1105/60)/60)/24)+DATE(1970,1,1)</f>
        <v>42142.768819444449</v>
      </c>
      <c r="T1105" s="9">
        <f>(((I1105/60)/60)/24)+DATE(1970,1,1)</f>
        <v>42182.768819444449</v>
      </c>
      <c r="U1105">
        <f>YEAR(S1105)</f>
        <v>2015</v>
      </c>
    </row>
    <row r="1106" spans="1:21" ht="48" x14ac:dyDescent="0.2">
      <c r="A1106">
        <v>2912</v>
      </c>
      <c r="B1106" s="4" t="s">
        <v>2912</v>
      </c>
      <c r="C1106" s="1" t="s">
        <v>7022</v>
      </c>
      <c r="D1106" s="2">
        <v>14440</v>
      </c>
      <c r="E1106" s="3">
        <v>2030</v>
      </c>
      <c r="F1106" t="s">
        <v>8220</v>
      </c>
      <c r="G1106" t="s">
        <v>8223</v>
      </c>
      <c r="H1106" t="s">
        <v>8245</v>
      </c>
      <c r="I1106">
        <v>1452827374</v>
      </c>
      <c r="J1106">
        <v>1450235374</v>
      </c>
      <c r="K1106" t="b">
        <v>0</v>
      </c>
      <c r="L1106">
        <v>26</v>
      </c>
      <c r="M1106" t="b">
        <v>0</v>
      </c>
      <c r="N1106" t="s">
        <v>8269</v>
      </c>
      <c r="O1106" s="5">
        <f>ROUND(E1106/D1106*100,0)</f>
        <v>14</v>
      </c>
      <c r="P1106">
        <f>IFERROR(ROUND(E1106/L1106,2),0)</f>
        <v>78.08</v>
      </c>
      <c r="Q1106" s="6" t="s">
        <v>8315</v>
      </c>
      <c r="R1106" t="s">
        <v>8316</v>
      </c>
      <c r="S1106" s="9">
        <f>(((J1106/60)/60)/24)+DATE(1970,1,1)</f>
        <v>42354.131643518514</v>
      </c>
      <c r="T1106" s="9">
        <f>(((I1106/60)/60)/24)+DATE(1970,1,1)</f>
        <v>42384.131643518514</v>
      </c>
      <c r="U1106">
        <f>YEAR(S1106)</f>
        <v>2015</v>
      </c>
    </row>
    <row r="1107" spans="1:21" ht="48" x14ac:dyDescent="0.2">
      <c r="A1107">
        <v>2913</v>
      </c>
      <c r="B1107" s="4" t="s">
        <v>2913</v>
      </c>
      <c r="C1107" s="1" t="s">
        <v>7023</v>
      </c>
      <c r="D1107" s="2">
        <v>10000</v>
      </c>
      <c r="E1107" s="3">
        <v>2</v>
      </c>
      <c r="F1107" t="s">
        <v>8220</v>
      </c>
      <c r="G1107" t="s">
        <v>8223</v>
      </c>
      <c r="H1107" t="s">
        <v>8245</v>
      </c>
      <c r="I1107">
        <v>1410041339</v>
      </c>
      <c r="J1107">
        <v>1404857339</v>
      </c>
      <c r="K1107" t="b">
        <v>0</v>
      </c>
      <c r="L1107">
        <v>2</v>
      </c>
      <c r="M1107" t="b">
        <v>0</v>
      </c>
      <c r="N1107" t="s">
        <v>8269</v>
      </c>
      <c r="O1107" s="5">
        <f>ROUND(E1107/D1107*100,0)</f>
        <v>0</v>
      </c>
      <c r="P1107">
        <f>IFERROR(ROUND(E1107/L1107,2),0)</f>
        <v>1</v>
      </c>
      <c r="Q1107" s="6" t="s">
        <v>8315</v>
      </c>
      <c r="R1107" t="s">
        <v>8316</v>
      </c>
      <c r="S1107" s="9">
        <f>(((J1107/60)/60)/24)+DATE(1970,1,1)</f>
        <v>41828.922905092593</v>
      </c>
      <c r="T1107" s="9">
        <f>(((I1107/60)/60)/24)+DATE(1970,1,1)</f>
        <v>41888.922905092593</v>
      </c>
      <c r="U1107">
        <f>YEAR(S1107)</f>
        <v>2014</v>
      </c>
    </row>
    <row r="1108" spans="1:21" ht="32" x14ac:dyDescent="0.2">
      <c r="A1108">
        <v>2914</v>
      </c>
      <c r="B1108" s="4" t="s">
        <v>2914</v>
      </c>
      <c r="C1108" s="1" t="s">
        <v>7024</v>
      </c>
      <c r="D1108" s="2">
        <v>25000</v>
      </c>
      <c r="E1108" s="3">
        <v>1</v>
      </c>
      <c r="F1108" t="s">
        <v>8220</v>
      </c>
      <c r="G1108" t="s">
        <v>8224</v>
      </c>
      <c r="H1108" t="s">
        <v>8246</v>
      </c>
      <c r="I1108">
        <v>1426365994</v>
      </c>
      <c r="J1108">
        <v>1421185594</v>
      </c>
      <c r="K1108" t="b">
        <v>0</v>
      </c>
      <c r="L1108">
        <v>1</v>
      </c>
      <c r="M1108" t="b">
        <v>0</v>
      </c>
      <c r="N1108" t="s">
        <v>8269</v>
      </c>
      <c r="O1108" s="5">
        <f>ROUND(E1108/D1108*100,0)</f>
        <v>0</v>
      </c>
      <c r="P1108">
        <f>IFERROR(ROUND(E1108/L1108,2),0)</f>
        <v>1</v>
      </c>
      <c r="Q1108" s="6" t="s">
        <v>8315</v>
      </c>
      <c r="R1108" t="s">
        <v>8316</v>
      </c>
      <c r="S1108" s="9">
        <f>(((J1108/60)/60)/24)+DATE(1970,1,1)</f>
        <v>42017.907337962963</v>
      </c>
      <c r="T1108" s="9">
        <f>(((I1108/60)/60)/24)+DATE(1970,1,1)</f>
        <v>42077.865671296298</v>
      </c>
      <c r="U1108">
        <f>YEAR(S1108)</f>
        <v>2015</v>
      </c>
    </row>
    <row r="1109" spans="1:21" ht="48" x14ac:dyDescent="0.2">
      <c r="A1109">
        <v>2915</v>
      </c>
      <c r="B1109" s="4" t="s">
        <v>2915</v>
      </c>
      <c r="C1109" s="1" t="s">
        <v>7025</v>
      </c>
      <c r="D1109" s="2">
        <v>1000</v>
      </c>
      <c r="E1109" s="3">
        <v>611</v>
      </c>
      <c r="F1109" t="s">
        <v>8220</v>
      </c>
      <c r="G1109" t="s">
        <v>8224</v>
      </c>
      <c r="H1109" t="s">
        <v>8246</v>
      </c>
      <c r="I1109">
        <v>1458117190</v>
      </c>
      <c r="J1109">
        <v>1455528790</v>
      </c>
      <c r="K1109" t="b">
        <v>0</v>
      </c>
      <c r="L1109">
        <v>3</v>
      </c>
      <c r="M1109" t="b">
        <v>0</v>
      </c>
      <c r="N1109" t="s">
        <v>8269</v>
      </c>
      <c r="O1109" s="5">
        <f>ROUND(E1109/D1109*100,0)</f>
        <v>61</v>
      </c>
      <c r="P1109">
        <f>IFERROR(ROUND(E1109/L1109,2),0)</f>
        <v>203.67</v>
      </c>
      <c r="Q1109" s="6" t="s">
        <v>8315</v>
      </c>
      <c r="R1109" t="s">
        <v>8316</v>
      </c>
      <c r="S1109" s="9">
        <f>(((J1109/60)/60)/24)+DATE(1970,1,1)</f>
        <v>42415.398032407407</v>
      </c>
      <c r="T1109" s="9">
        <f>(((I1109/60)/60)/24)+DATE(1970,1,1)</f>
        <v>42445.356365740736</v>
      </c>
      <c r="U1109">
        <f>YEAR(S1109)</f>
        <v>2016</v>
      </c>
    </row>
    <row r="1110" spans="1:21" ht="32" x14ac:dyDescent="0.2">
      <c r="A1110">
        <v>2916</v>
      </c>
      <c r="B1110" s="4" t="s">
        <v>2916</v>
      </c>
      <c r="C1110" s="1" t="s">
        <v>7026</v>
      </c>
      <c r="D1110" s="2">
        <v>1850</v>
      </c>
      <c r="E1110" s="3">
        <v>145</v>
      </c>
      <c r="F1110" t="s">
        <v>8220</v>
      </c>
      <c r="G1110" t="s">
        <v>8224</v>
      </c>
      <c r="H1110" t="s">
        <v>8246</v>
      </c>
      <c r="I1110">
        <v>1400498789</v>
      </c>
      <c r="J1110">
        <v>1398511589</v>
      </c>
      <c r="K1110" t="b">
        <v>0</v>
      </c>
      <c r="L1110">
        <v>7</v>
      </c>
      <c r="M1110" t="b">
        <v>0</v>
      </c>
      <c r="N1110" t="s">
        <v>8269</v>
      </c>
      <c r="O1110" s="5">
        <f>ROUND(E1110/D1110*100,0)</f>
        <v>8</v>
      </c>
      <c r="P1110">
        <f>IFERROR(ROUND(E1110/L1110,2),0)</f>
        <v>20.71</v>
      </c>
      <c r="Q1110" s="6" t="s">
        <v>8315</v>
      </c>
      <c r="R1110" t="s">
        <v>8316</v>
      </c>
      <c r="S1110" s="9">
        <f>(((J1110/60)/60)/24)+DATE(1970,1,1)</f>
        <v>41755.476724537039</v>
      </c>
      <c r="T1110" s="9">
        <f>(((I1110/60)/60)/24)+DATE(1970,1,1)</f>
        <v>41778.476724537039</v>
      </c>
      <c r="U1110">
        <f>YEAR(S1110)</f>
        <v>2014</v>
      </c>
    </row>
    <row r="1111" spans="1:21" ht="48" x14ac:dyDescent="0.2">
      <c r="A1111">
        <v>2917</v>
      </c>
      <c r="B1111" s="4" t="s">
        <v>2917</v>
      </c>
      <c r="C1111" s="1" t="s">
        <v>7027</v>
      </c>
      <c r="D1111" s="2">
        <v>2000</v>
      </c>
      <c r="E1111" s="3">
        <v>437</v>
      </c>
      <c r="F1111" t="s">
        <v>8220</v>
      </c>
      <c r="G1111" t="s">
        <v>8223</v>
      </c>
      <c r="H1111" t="s">
        <v>8245</v>
      </c>
      <c r="I1111">
        <v>1442381847</v>
      </c>
      <c r="J1111">
        <v>1440826647</v>
      </c>
      <c r="K1111" t="b">
        <v>0</v>
      </c>
      <c r="L1111">
        <v>9</v>
      </c>
      <c r="M1111" t="b">
        <v>0</v>
      </c>
      <c r="N1111" t="s">
        <v>8269</v>
      </c>
      <c r="O1111" s="5">
        <f>ROUND(E1111/D1111*100,0)</f>
        <v>22</v>
      </c>
      <c r="P1111">
        <f>IFERROR(ROUND(E1111/L1111,2),0)</f>
        <v>48.56</v>
      </c>
      <c r="Q1111" s="6" t="s">
        <v>8315</v>
      </c>
      <c r="R1111" t="s">
        <v>8316</v>
      </c>
      <c r="S1111" s="9">
        <f>(((J1111/60)/60)/24)+DATE(1970,1,1)</f>
        <v>42245.234340277777</v>
      </c>
      <c r="T1111" s="9">
        <f>(((I1111/60)/60)/24)+DATE(1970,1,1)</f>
        <v>42263.234340277777</v>
      </c>
      <c r="U1111">
        <f>YEAR(S1111)</f>
        <v>2015</v>
      </c>
    </row>
    <row r="1112" spans="1:21" ht="48" x14ac:dyDescent="0.2">
      <c r="A1112">
        <v>2918</v>
      </c>
      <c r="B1112" s="4" t="s">
        <v>2918</v>
      </c>
      <c r="C1112" s="1" t="s">
        <v>7028</v>
      </c>
      <c r="D1112" s="2">
        <v>5000</v>
      </c>
      <c r="E1112" s="3">
        <v>1362</v>
      </c>
      <c r="F1112" t="s">
        <v>8220</v>
      </c>
      <c r="G1112" t="s">
        <v>8223</v>
      </c>
      <c r="H1112" t="s">
        <v>8245</v>
      </c>
      <c r="I1112">
        <v>1446131207</v>
      </c>
      <c r="J1112">
        <v>1443712007</v>
      </c>
      <c r="K1112" t="b">
        <v>0</v>
      </c>
      <c r="L1112">
        <v>20</v>
      </c>
      <c r="M1112" t="b">
        <v>0</v>
      </c>
      <c r="N1112" t="s">
        <v>8269</v>
      </c>
      <c r="O1112" s="5">
        <f>ROUND(E1112/D1112*100,0)</f>
        <v>27</v>
      </c>
      <c r="P1112">
        <f>IFERROR(ROUND(E1112/L1112,2),0)</f>
        <v>68.099999999999994</v>
      </c>
      <c r="Q1112" s="6" t="s">
        <v>8315</v>
      </c>
      <c r="R1112" t="s">
        <v>8316</v>
      </c>
      <c r="S1112" s="9">
        <f>(((J1112/60)/60)/24)+DATE(1970,1,1)</f>
        <v>42278.629710648151</v>
      </c>
      <c r="T1112" s="9">
        <f>(((I1112/60)/60)/24)+DATE(1970,1,1)</f>
        <v>42306.629710648151</v>
      </c>
      <c r="U1112">
        <f>YEAR(S1112)</f>
        <v>2015</v>
      </c>
    </row>
    <row r="1113" spans="1:21" ht="48" x14ac:dyDescent="0.2">
      <c r="A1113">
        <v>2919</v>
      </c>
      <c r="B1113" s="4" t="s">
        <v>2919</v>
      </c>
      <c r="C1113" s="1" t="s">
        <v>7029</v>
      </c>
      <c r="D1113" s="2">
        <v>600</v>
      </c>
      <c r="E1113" s="3">
        <v>51</v>
      </c>
      <c r="F1113" t="s">
        <v>8220</v>
      </c>
      <c r="G1113" t="s">
        <v>8223</v>
      </c>
      <c r="H1113" t="s">
        <v>8245</v>
      </c>
      <c r="I1113">
        <v>1407250329</v>
      </c>
      <c r="J1113">
        <v>1404658329</v>
      </c>
      <c r="K1113" t="b">
        <v>0</v>
      </c>
      <c r="L1113">
        <v>6</v>
      </c>
      <c r="M1113" t="b">
        <v>0</v>
      </c>
      <c r="N1113" t="s">
        <v>8269</v>
      </c>
      <c r="O1113" s="5">
        <f>ROUND(E1113/D1113*100,0)</f>
        <v>9</v>
      </c>
      <c r="P1113">
        <f>IFERROR(ROUND(E1113/L1113,2),0)</f>
        <v>8.5</v>
      </c>
      <c r="Q1113" s="6" t="s">
        <v>8315</v>
      </c>
      <c r="R1113" t="s">
        <v>8316</v>
      </c>
      <c r="S1113" s="9">
        <f>(((J1113/60)/60)/24)+DATE(1970,1,1)</f>
        <v>41826.61954861111</v>
      </c>
      <c r="T1113" s="9">
        <f>(((I1113/60)/60)/24)+DATE(1970,1,1)</f>
        <v>41856.61954861111</v>
      </c>
      <c r="U1113">
        <f>YEAR(S1113)</f>
        <v>2014</v>
      </c>
    </row>
    <row r="1114" spans="1:21" ht="48" x14ac:dyDescent="0.2">
      <c r="A1114">
        <v>2920</v>
      </c>
      <c r="B1114" s="4" t="s">
        <v>2920</v>
      </c>
      <c r="C1114" s="1" t="s">
        <v>7030</v>
      </c>
      <c r="D1114" s="2">
        <v>2500</v>
      </c>
      <c r="E1114" s="3">
        <v>671</v>
      </c>
      <c r="F1114" t="s">
        <v>8220</v>
      </c>
      <c r="G1114" t="s">
        <v>8228</v>
      </c>
      <c r="H1114" t="s">
        <v>8250</v>
      </c>
      <c r="I1114">
        <v>1427306470</v>
      </c>
      <c r="J1114">
        <v>1424718070</v>
      </c>
      <c r="K1114" t="b">
        <v>0</v>
      </c>
      <c r="L1114">
        <v>13</v>
      </c>
      <c r="M1114" t="b">
        <v>0</v>
      </c>
      <c r="N1114" t="s">
        <v>8269</v>
      </c>
      <c r="O1114" s="5">
        <f>ROUND(E1114/D1114*100,0)</f>
        <v>27</v>
      </c>
      <c r="P1114">
        <f>IFERROR(ROUND(E1114/L1114,2),0)</f>
        <v>51.62</v>
      </c>
      <c r="Q1114" s="6" t="s">
        <v>8315</v>
      </c>
      <c r="R1114" t="s">
        <v>8316</v>
      </c>
      <c r="S1114" s="9">
        <f>(((J1114/60)/60)/24)+DATE(1970,1,1)</f>
        <v>42058.792476851857</v>
      </c>
      <c r="T1114" s="9">
        <f>(((I1114/60)/60)/24)+DATE(1970,1,1)</f>
        <v>42088.750810185185</v>
      </c>
      <c r="U1114">
        <f>YEAR(S1114)</f>
        <v>2015</v>
      </c>
    </row>
    <row r="1115" spans="1:21" ht="32" x14ac:dyDescent="0.2">
      <c r="A1115">
        <v>3728</v>
      </c>
      <c r="B1115" s="4" t="s">
        <v>3725</v>
      </c>
      <c r="C1115" s="1" t="s">
        <v>7838</v>
      </c>
      <c r="D1115" s="2">
        <v>20000</v>
      </c>
      <c r="E1115" s="3">
        <v>1862</v>
      </c>
      <c r="F1115" t="s">
        <v>8220</v>
      </c>
      <c r="G1115" t="s">
        <v>8223</v>
      </c>
      <c r="H1115" t="s">
        <v>8245</v>
      </c>
      <c r="I1115">
        <v>1439957176</v>
      </c>
      <c r="J1115">
        <v>1437365176</v>
      </c>
      <c r="K1115" t="b">
        <v>0</v>
      </c>
      <c r="L1115">
        <v>31</v>
      </c>
      <c r="M1115" t="b">
        <v>0</v>
      </c>
      <c r="N1115" t="s">
        <v>8269</v>
      </c>
      <c r="O1115" s="5">
        <f>ROUND(E1115/D1115*100,0)</f>
        <v>9</v>
      </c>
      <c r="P1115">
        <f>IFERROR(ROUND(E1115/L1115,2),0)</f>
        <v>60.06</v>
      </c>
      <c r="Q1115" s="6" t="s">
        <v>8315</v>
      </c>
      <c r="R1115" t="s">
        <v>8316</v>
      </c>
      <c r="S1115" s="9">
        <f>(((J1115/60)/60)/24)+DATE(1970,1,1)</f>
        <v>42205.171018518522</v>
      </c>
      <c r="T1115" s="9">
        <f>(((I1115/60)/60)/24)+DATE(1970,1,1)</f>
        <v>42235.171018518522</v>
      </c>
      <c r="U1115">
        <f>YEAR(S1115)</f>
        <v>2015</v>
      </c>
    </row>
    <row r="1116" spans="1:21" ht="48" x14ac:dyDescent="0.2">
      <c r="A1116">
        <v>3729</v>
      </c>
      <c r="B1116" s="4" t="s">
        <v>3726</v>
      </c>
      <c r="C1116" s="1" t="s">
        <v>7839</v>
      </c>
      <c r="D1116" s="2">
        <v>5000</v>
      </c>
      <c r="E1116" s="3">
        <v>362</v>
      </c>
      <c r="F1116" t="s">
        <v>8220</v>
      </c>
      <c r="G1116" t="s">
        <v>8223</v>
      </c>
      <c r="H1116" t="s">
        <v>8245</v>
      </c>
      <c r="I1116">
        <v>1427082912</v>
      </c>
      <c r="J1116">
        <v>1423198512</v>
      </c>
      <c r="K1116" t="b">
        <v>0</v>
      </c>
      <c r="L1116">
        <v>5</v>
      </c>
      <c r="M1116" t="b">
        <v>0</v>
      </c>
      <c r="N1116" t="s">
        <v>8269</v>
      </c>
      <c r="O1116" s="5">
        <f>ROUND(E1116/D1116*100,0)</f>
        <v>7</v>
      </c>
      <c r="P1116">
        <f>IFERROR(ROUND(E1116/L1116,2),0)</f>
        <v>72.400000000000006</v>
      </c>
      <c r="Q1116" s="6" t="s">
        <v>8315</v>
      </c>
      <c r="R1116" t="s">
        <v>8316</v>
      </c>
      <c r="S1116" s="9">
        <f>(((J1116/60)/60)/24)+DATE(1970,1,1)</f>
        <v>42041.205000000002</v>
      </c>
      <c r="T1116" s="9">
        <f>(((I1116/60)/60)/24)+DATE(1970,1,1)</f>
        <v>42086.16333333333</v>
      </c>
      <c r="U1116">
        <f>YEAR(S1116)</f>
        <v>2015</v>
      </c>
    </row>
    <row r="1117" spans="1:21" ht="48" x14ac:dyDescent="0.2">
      <c r="A1117">
        <v>3730</v>
      </c>
      <c r="B1117" s="4" t="s">
        <v>3727</v>
      </c>
      <c r="C1117" s="1" t="s">
        <v>7840</v>
      </c>
      <c r="D1117" s="2">
        <v>1000</v>
      </c>
      <c r="E1117" s="3">
        <v>100</v>
      </c>
      <c r="F1117" t="s">
        <v>8220</v>
      </c>
      <c r="G1117" t="s">
        <v>8223</v>
      </c>
      <c r="H1117" t="s">
        <v>8245</v>
      </c>
      <c r="I1117">
        <v>1439828159</v>
      </c>
      <c r="J1117">
        <v>1437236159</v>
      </c>
      <c r="K1117" t="b">
        <v>0</v>
      </c>
      <c r="L1117">
        <v>1</v>
      </c>
      <c r="M1117" t="b">
        <v>0</v>
      </c>
      <c r="N1117" t="s">
        <v>8269</v>
      </c>
      <c r="O1117" s="5">
        <f>ROUND(E1117/D1117*100,0)</f>
        <v>10</v>
      </c>
      <c r="P1117">
        <f>IFERROR(ROUND(E1117/L1117,2),0)</f>
        <v>100</v>
      </c>
      <c r="Q1117" s="6" t="s">
        <v>8315</v>
      </c>
      <c r="R1117" t="s">
        <v>8316</v>
      </c>
      <c r="S1117" s="9">
        <f>(((J1117/60)/60)/24)+DATE(1970,1,1)</f>
        <v>42203.677766203706</v>
      </c>
      <c r="T1117" s="9">
        <f>(((I1117/60)/60)/24)+DATE(1970,1,1)</f>
        <v>42233.677766203706</v>
      </c>
      <c r="U1117">
        <f>YEAR(S1117)</f>
        <v>2015</v>
      </c>
    </row>
    <row r="1118" spans="1:21" ht="48" x14ac:dyDescent="0.2">
      <c r="A1118">
        <v>3731</v>
      </c>
      <c r="B1118" s="4" t="s">
        <v>3728</v>
      </c>
      <c r="C1118" s="1" t="s">
        <v>7841</v>
      </c>
      <c r="D1118" s="2">
        <v>5500</v>
      </c>
      <c r="E1118" s="3">
        <v>620</v>
      </c>
      <c r="F1118" t="s">
        <v>8220</v>
      </c>
      <c r="G1118" t="s">
        <v>8223</v>
      </c>
      <c r="H1118" t="s">
        <v>8245</v>
      </c>
      <c r="I1118">
        <v>1420860180</v>
      </c>
      <c r="J1118">
        <v>1418234646</v>
      </c>
      <c r="K1118" t="b">
        <v>0</v>
      </c>
      <c r="L1118">
        <v>12</v>
      </c>
      <c r="M1118" t="b">
        <v>0</v>
      </c>
      <c r="N1118" t="s">
        <v>8269</v>
      </c>
      <c r="O1118" s="5">
        <f>ROUND(E1118/D1118*100,0)</f>
        <v>11</v>
      </c>
      <c r="P1118">
        <f>IFERROR(ROUND(E1118/L1118,2),0)</f>
        <v>51.67</v>
      </c>
      <c r="Q1118" s="6" t="s">
        <v>8315</v>
      </c>
      <c r="R1118" t="s">
        <v>8316</v>
      </c>
      <c r="S1118" s="9">
        <f>(((J1118/60)/60)/24)+DATE(1970,1,1)</f>
        <v>41983.752847222218</v>
      </c>
      <c r="T1118" s="9">
        <f>(((I1118/60)/60)/24)+DATE(1970,1,1)</f>
        <v>42014.140972222223</v>
      </c>
      <c r="U1118">
        <f>YEAR(S1118)</f>
        <v>2014</v>
      </c>
    </row>
    <row r="1119" spans="1:21" ht="32" x14ac:dyDescent="0.2">
      <c r="A1119">
        <v>3732</v>
      </c>
      <c r="B1119" s="4" t="s">
        <v>3729</v>
      </c>
      <c r="C1119" s="1" t="s">
        <v>7842</v>
      </c>
      <c r="D1119" s="2">
        <v>850</v>
      </c>
      <c r="E1119" s="3">
        <v>131</v>
      </c>
      <c r="F1119" t="s">
        <v>8220</v>
      </c>
      <c r="G1119" t="s">
        <v>8232</v>
      </c>
      <c r="H1119" t="s">
        <v>8248</v>
      </c>
      <c r="I1119">
        <v>1422100800</v>
      </c>
      <c r="J1119">
        <v>1416932133</v>
      </c>
      <c r="K1119" t="b">
        <v>0</v>
      </c>
      <c r="L1119">
        <v>4</v>
      </c>
      <c r="M1119" t="b">
        <v>0</v>
      </c>
      <c r="N1119" t="s">
        <v>8269</v>
      </c>
      <c r="O1119" s="5">
        <f>ROUND(E1119/D1119*100,0)</f>
        <v>15</v>
      </c>
      <c r="P1119">
        <f>IFERROR(ROUND(E1119/L1119,2),0)</f>
        <v>32.75</v>
      </c>
      <c r="Q1119" s="6" t="s">
        <v>8315</v>
      </c>
      <c r="R1119" t="s">
        <v>8316</v>
      </c>
      <c r="S1119" s="9">
        <f>(((J1119/60)/60)/24)+DATE(1970,1,1)</f>
        <v>41968.677465277782</v>
      </c>
      <c r="T1119" s="9">
        <f>(((I1119/60)/60)/24)+DATE(1970,1,1)</f>
        <v>42028.5</v>
      </c>
      <c r="U1119">
        <f>YEAR(S1119)</f>
        <v>2014</v>
      </c>
    </row>
    <row r="1120" spans="1:21" ht="48" x14ac:dyDescent="0.2">
      <c r="A1120">
        <v>3733</v>
      </c>
      <c r="B1120" s="4" t="s">
        <v>3730</v>
      </c>
      <c r="C1120" s="1" t="s">
        <v>7843</v>
      </c>
      <c r="D1120" s="2">
        <v>1500</v>
      </c>
      <c r="E1120" s="3">
        <v>0</v>
      </c>
      <c r="F1120" t="s">
        <v>8220</v>
      </c>
      <c r="G1120" t="s">
        <v>8223</v>
      </c>
      <c r="H1120" t="s">
        <v>8245</v>
      </c>
      <c r="I1120">
        <v>1429396200</v>
      </c>
      <c r="J1120">
        <v>1428539708</v>
      </c>
      <c r="K1120" t="b">
        <v>0</v>
      </c>
      <c r="L1120">
        <v>0</v>
      </c>
      <c r="M1120" t="b">
        <v>0</v>
      </c>
      <c r="N1120" t="s">
        <v>8269</v>
      </c>
      <c r="O1120" s="5">
        <f>ROUND(E1120/D1120*100,0)</f>
        <v>0</v>
      </c>
      <c r="P1120">
        <f>IFERROR(ROUND(E1120/L1120,2),0)</f>
        <v>0</v>
      </c>
      <c r="Q1120" s="6" t="s">
        <v>8315</v>
      </c>
      <c r="R1120" t="s">
        <v>8316</v>
      </c>
      <c r="S1120" s="9">
        <f>(((J1120/60)/60)/24)+DATE(1970,1,1)</f>
        <v>42103.024398148147</v>
      </c>
      <c r="T1120" s="9">
        <f>(((I1120/60)/60)/24)+DATE(1970,1,1)</f>
        <v>42112.9375</v>
      </c>
      <c r="U1120">
        <f>YEAR(S1120)</f>
        <v>2015</v>
      </c>
    </row>
    <row r="1121" spans="1:21" ht="48" x14ac:dyDescent="0.2">
      <c r="A1121">
        <v>3734</v>
      </c>
      <c r="B1121" s="4" t="s">
        <v>3731</v>
      </c>
      <c r="C1121" s="1" t="s">
        <v>7844</v>
      </c>
      <c r="D1121" s="2">
        <v>1500</v>
      </c>
      <c r="E1121" s="3">
        <v>427</v>
      </c>
      <c r="F1121" t="s">
        <v>8220</v>
      </c>
      <c r="G1121" t="s">
        <v>8223</v>
      </c>
      <c r="H1121" t="s">
        <v>8245</v>
      </c>
      <c r="I1121">
        <v>1432589896</v>
      </c>
      <c r="J1121">
        <v>1427405896</v>
      </c>
      <c r="K1121" t="b">
        <v>0</v>
      </c>
      <c r="L1121">
        <v>7</v>
      </c>
      <c r="M1121" t="b">
        <v>0</v>
      </c>
      <c r="N1121" t="s">
        <v>8269</v>
      </c>
      <c r="O1121" s="5">
        <f>ROUND(E1121/D1121*100,0)</f>
        <v>28</v>
      </c>
      <c r="P1121">
        <f>IFERROR(ROUND(E1121/L1121,2),0)</f>
        <v>61</v>
      </c>
      <c r="Q1121" s="6" t="s">
        <v>8315</v>
      </c>
      <c r="R1121" t="s">
        <v>8316</v>
      </c>
      <c r="S1121" s="9">
        <f>(((J1121/60)/60)/24)+DATE(1970,1,1)</f>
        <v>42089.901574074072</v>
      </c>
      <c r="T1121" s="9">
        <f>(((I1121/60)/60)/24)+DATE(1970,1,1)</f>
        <v>42149.901574074072</v>
      </c>
      <c r="U1121">
        <f>YEAR(S1121)</f>
        <v>2015</v>
      </c>
    </row>
    <row r="1122" spans="1:21" ht="32" x14ac:dyDescent="0.2">
      <c r="A1122">
        <v>3735</v>
      </c>
      <c r="B1122" s="4" t="s">
        <v>3732</v>
      </c>
      <c r="C1122" s="1" t="s">
        <v>7845</v>
      </c>
      <c r="D1122" s="2">
        <v>150</v>
      </c>
      <c r="E1122" s="3">
        <v>20</v>
      </c>
      <c r="F1122" t="s">
        <v>8220</v>
      </c>
      <c r="G1122" t="s">
        <v>8224</v>
      </c>
      <c r="H1122" t="s">
        <v>8246</v>
      </c>
      <c r="I1122">
        <v>1432831089</v>
      </c>
      <c r="J1122">
        <v>1430239089</v>
      </c>
      <c r="K1122" t="b">
        <v>0</v>
      </c>
      <c r="L1122">
        <v>2</v>
      </c>
      <c r="M1122" t="b">
        <v>0</v>
      </c>
      <c r="N1122" t="s">
        <v>8269</v>
      </c>
      <c r="O1122" s="5">
        <f>ROUND(E1122/D1122*100,0)</f>
        <v>13</v>
      </c>
      <c r="P1122">
        <f>IFERROR(ROUND(E1122/L1122,2),0)</f>
        <v>10</v>
      </c>
      <c r="Q1122" s="6" t="s">
        <v>8315</v>
      </c>
      <c r="R1122" t="s">
        <v>8316</v>
      </c>
      <c r="S1122" s="9">
        <f>(((J1122/60)/60)/24)+DATE(1970,1,1)</f>
        <v>42122.693159722221</v>
      </c>
      <c r="T1122" s="9">
        <f>(((I1122/60)/60)/24)+DATE(1970,1,1)</f>
        <v>42152.693159722221</v>
      </c>
      <c r="U1122">
        <f>YEAR(S1122)</f>
        <v>2015</v>
      </c>
    </row>
    <row r="1123" spans="1:21" ht="48" x14ac:dyDescent="0.2">
      <c r="A1123">
        <v>3736</v>
      </c>
      <c r="B1123" s="4" t="s">
        <v>3733</v>
      </c>
      <c r="C1123" s="1" t="s">
        <v>7846</v>
      </c>
      <c r="D1123" s="2">
        <v>1500</v>
      </c>
      <c r="E1123" s="3">
        <v>10</v>
      </c>
      <c r="F1123" t="s">
        <v>8220</v>
      </c>
      <c r="G1123" t="s">
        <v>8224</v>
      </c>
      <c r="H1123" t="s">
        <v>8246</v>
      </c>
      <c r="I1123">
        <v>1427133600</v>
      </c>
      <c r="J1123">
        <v>1423847093</v>
      </c>
      <c r="K1123" t="b">
        <v>0</v>
      </c>
      <c r="L1123">
        <v>1</v>
      </c>
      <c r="M1123" t="b">
        <v>0</v>
      </c>
      <c r="N1123" t="s">
        <v>8269</v>
      </c>
      <c r="O1123" s="5">
        <f>ROUND(E1123/D1123*100,0)</f>
        <v>1</v>
      </c>
      <c r="P1123">
        <f>IFERROR(ROUND(E1123/L1123,2),0)</f>
        <v>10</v>
      </c>
      <c r="Q1123" s="6" t="s">
        <v>8315</v>
      </c>
      <c r="R1123" t="s">
        <v>8316</v>
      </c>
      <c r="S1123" s="9">
        <f>(((J1123/60)/60)/24)+DATE(1970,1,1)</f>
        <v>42048.711724537032</v>
      </c>
      <c r="T1123" s="9">
        <f>(((I1123/60)/60)/24)+DATE(1970,1,1)</f>
        <v>42086.75</v>
      </c>
      <c r="U1123">
        <f>YEAR(S1123)</f>
        <v>2015</v>
      </c>
    </row>
    <row r="1124" spans="1:21" ht="32" x14ac:dyDescent="0.2">
      <c r="A1124">
        <v>3737</v>
      </c>
      <c r="B1124" s="4" t="s">
        <v>3734</v>
      </c>
      <c r="C1124" s="1" t="s">
        <v>7847</v>
      </c>
      <c r="D1124" s="2">
        <v>700</v>
      </c>
      <c r="E1124" s="3">
        <v>150</v>
      </c>
      <c r="F1124" t="s">
        <v>8220</v>
      </c>
      <c r="G1124" t="s">
        <v>8223</v>
      </c>
      <c r="H1124" t="s">
        <v>8245</v>
      </c>
      <c r="I1124">
        <v>1447311540</v>
      </c>
      <c r="J1124">
        <v>1445358903</v>
      </c>
      <c r="K1124" t="b">
        <v>0</v>
      </c>
      <c r="L1124">
        <v>4</v>
      </c>
      <c r="M1124" t="b">
        <v>0</v>
      </c>
      <c r="N1124" t="s">
        <v>8269</v>
      </c>
      <c r="O1124" s="5">
        <f>ROUND(E1124/D1124*100,0)</f>
        <v>21</v>
      </c>
      <c r="P1124">
        <f>IFERROR(ROUND(E1124/L1124,2),0)</f>
        <v>37.5</v>
      </c>
      <c r="Q1124" s="6" t="s">
        <v>8315</v>
      </c>
      <c r="R1124" t="s">
        <v>8316</v>
      </c>
      <c r="S1124" s="9">
        <f>(((J1124/60)/60)/24)+DATE(1970,1,1)</f>
        <v>42297.691006944442</v>
      </c>
      <c r="T1124" s="9">
        <f>(((I1124/60)/60)/24)+DATE(1970,1,1)</f>
        <v>42320.290972222225</v>
      </c>
      <c r="U1124">
        <f>YEAR(S1124)</f>
        <v>2015</v>
      </c>
    </row>
    <row r="1125" spans="1:21" ht="32" x14ac:dyDescent="0.2">
      <c r="A1125">
        <v>3738</v>
      </c>
      <c r="B1125" s="4" t="s">
        <v>3735</v>
      </c>
      <c r="C1125" s="1" t="s">
        <v>7848</v>
      </c>
      <c r="D1125" s="2">
        <v>1500</v>
      </c>
      <c r="E1125" s="3">
        <v>270</v>
      </c>
      <c r="F1125" t="s">
        <v>8220</v>
      </c>
      <c r="G1125" t="s">
        <v>8224</v>
      </c>
      <c r="H1125" t="s">
        <v>8246</v>
      </c>
      <c r="I1125">
        <v>1405461600</v>
      </c>
      <c r="J1125">
        <v>1403562705</v>
      </c>
      <c r="K1125" t="b">
        <v>0</v>
      </c>
      <c r="L1125">
        <v>6</v>
      </c>
      <c r="M1125" t="b">
        <v>0</v>
      </c>
      <c r="N1125" t="s">
        <v>8269</v>
      </c>
      <c r="O1125" s="5">
        <f>ROUND(E1125/D1125*100,0)</f>
        <v>18</v>
      </c>
      <c r="P1125">
        <f>IFERROR(ROUND(E1125/L1125,2),0)</f>
        <v>45</v>
      </c>
      <c r="Q1125" s="6" t="s">
        <v>8315</v>
      </c>
      <c r="R1125" t="s">
        <v>8316</v>
      </c>
      <c r="S1125" s="9">
        <f>(((J1125/60)/60)/24)+DATE(1970,1,1)</f>
        <v>41813.938715277778</v>
      </c>
      <c r="T1125" s="9">
        <f>(((I1125/60)/60)/24)+DATE(1970,1,1)</f>
        <v>41835.916666666664</v>
      </c>
      <c r="U1125">
        <f>YEAR(S1125)</f>
        <v>2014</v>
      </c>
    </row>
    <row r="1126" spans="1:21" ht="48" x14ac:dyDescent="0.2">
      <c r="A1126">
        <v>3739</v>
      </c>
      <c r="B1126" s="4" t="s">
        <v>3736</v>
      </c>
      <c r="C1126" s="1" t="s">
        <v>7849</v>
      </c>
      <c r="D1126" s="2">
        <v>4000</v>
      </c>
      <c r="E1126" s="3">
        <v>805</v>
      </c>
      <c r="F1126" t="s">
        <v>8220</v>
      </c>
      <c r="G1126" t="s">
        <v>8224</v>
      </c>
      <c r="H1126" t="s">
        <v>8246</v>
      </c>
      <c r="I1126">
        <v>1468752468</v>
      </c>
      <c r="J1126">
        <v>1467024468</v>
      </c>
      <c r="K1126" t="b">
        <v>0</v>
      </c>
      <c r="L1126">
        <v>8</v>
      </c>
      <c r="M1126" t="b">
        <v>0</v>
      </c>
      <c r="N1126" t="s">
        <v>8269</v>
      </c>
      <c r="O1126" s="5">
        <f>ROUND(E1126/D1126*100,0)</f>
        <v>20</v>
      </c>
      <c r="P1126">
        <f>IFERROR(ROUND(E1126/L1126,2),0)</f>
        <v>100.63</v>
      </c>
      <c r="Q1126" s="6" t="s">
        <v>8315</v>
      </c>
      <c r="R1126" t="s">
        <v>8316</v>
      </c>
      <c r="S1126" s="9">
        <f>(((J1126/60)/60)/24)+DATE(1970,1,1)</f>
        <v>42548.449861111112</v>
      </c>
      <c r="T1126" s="9">
        <f>(((I1126/60)/60)/24)+DATE(1970,1,1)</f>
        <v>42568.449861111112</v>
      </c>
      <c r="U1126">
        <f>YEAR(S1126)</f>
        <v>2016</v>
      </c>
    </row>
    <row r="1127" spans="1:21" ht="48" x14ac:dyDescent="0.2">
      <c r="A1127">
        <v>3740</v>
      </c>
      <c r="B1127" s="4" t="s">
        <v>3737</v>
      </c>
      <c r="C1127" s="1" t="s">
        <v>7850</v>
      </c>
      <c r="D1127" s="2">
        <v>2000</v>
      </c>
      <c r="E1127" s="3">
        <v>358</v>
      </c>
      <c r="F1127" t="s">
        <v>8220</v>
      </c>
      <c r="G1127" t="s">
        <v>8223</v>
      </c>
      <c r="H1127" t="s">
        <v>8245</v>
      </c>
      <c r="I1127">
        <v>1407808438</v>
      </c>
      <c r="J1127">
        <v>1405217355</v>
      </c>
      <c r="K1127" t="b">
        <v>0</v>
      </c>
      <c r="L1127">
        <v>14</v>
      </c>
      <c r="M1127" t="b">
        <v>0</v>
      </c>
      <c r="N1127" t="s">
        <v>8269</v>
      </c>
      <c r="O1127" s="5">
        <f>ROUND(E1127/D1127*100,0)</f>
        <v>18</v>
      </c>
      <c r="P1127">
        <f>IFERROR(ROUND(E1127/L1127,2),0)</f>
        <v>25.57</v>
      </c>
      <c r="Q1127" s="6" t="s">
        <v>8315</v>
      </c>
      <c r="R1127" t="s">
        <v>8316</v>
      </c>
      <c r="S1127" s="9">
        <f>(((J1127/60)/60)/24)+DATE(1970,1,1)</f>
        <v>41833.089756944442</v>
      </c>
      <c r="T1127" s="9">
        <f>(((I1127/60)/60)/24)+DATE(1970,1,1)</f>
        <v>41863.079143518517</v>
      </c>
      <c r="U1127">
        <f>YEAR(S1127)</f>
        <v>2014</v>
      </c>
    </row>
    <row r="1128" spans="1:21" ht="48" x14ac:dyDescent="0.2">
      <c r="A1128">
        <v>3741</v>
      </c>
      <c r="B1128" s="4" t="s">
        <v>3738</v>
      </c>
      <c r="C1128" s="1" t="s">
        <v>7851</v>
      </c>
      <c r="D1128" s="2">
        <v>20000</v>
      </c>
      <c r="E1128" s="3">
        <v>0</v>
      </c>
      <c r="F1128" t="s">
        <v>8220</v>
      </c>
      <c r="G1128" t="s">
        <v>8223</v>
      </c>
      <c r="H1128" t="s">
        <v>8245</v>
      </c>
      <c r="I1128">
        <v>1450389950</v>
      </c>
      <c r="J1128">
        <v>1447797950</v>
      </c>
      <c r="K1128" t="b">
        <v>0</v>
      </c>
      <c r="L1128">
        <v>0</v>
      </c>
      <c r="M1128" t="b">
        <v>0</v>
      </c>
      <c r="N1128" t="s">
        <v>8269</v>
      </c>
      <c r="O1128" s="5">
        <f>ROUND(E1128/D1128*100,0)</f>
        <v>0</v>
      </c>
      <c r="P1128">
        <f>IFERROR(ROUND(E1128/L1128,2),0)</f>
        <v>0</v>
      </c>
      <c r="Q1128" s="6" t="s">
        <v>8315</v>
      </c>
      <c r="R1128" t="s">
        <v>8316</v>
      </c>
      <c r="S1128" s="9">
        <f>(((J1128/60)/60)/24)+DATE(1970,1,1)</f>
        <v>42325.920717592591</v>
      </c>
      <c r="T1128" s="9">
        <f>(((I1128/60)/60)/24)+DATE(1970,1,1)</f>
        <v>42355.920717592591</v>
      </c>
      <c r="U1128">
        <f>YEAR(S1128)</f>
        <v>2015</v>
      </c>
    </row>
    <row r="1129" spans="1:21" ht="48" x14ac:dyDescent="0.2">
      <c r="A1129">
        <v>3742</v>
      </c>
      <c r="B1129" s="4" t="s">
        <v>3739</v>
      </c>
      <c r="C1129" s="1" t="s">
        <v>7852</v>
      </c>
      <c r="D1129" s="2">
        <v>5000</v>
      </c>
      <c r="E1129" s="3">
        <v>100</v>
      </c>
      <c r="F1129" t="s">
        <v>8220</v>
      </c>
      <c r="G1129" t="s">
        <v>8223</v>
      </c>
      <c r="H1129" t="s">
        <v>8245</v>
      </c>
      <c r="I1129">
        <v>1409980144</v>
      </c>
      <c r="J1129">
        <v>1407388144</v>
      </c>
      <c r="K1129" t="b">
        <v>0</v>
      </c>
      <c r="L1129">
        <v>4</v>
      </c>
      <c r="M1129" t="b">
        <v>0</v>
      </c>
      <c r="N1129" t="s">
        <v>8269</v>
      </c>
      <c r="O1129" s="5">
        <f>ROUND(E1129/D1129*100,0)</f>
        <v>2</v>
      </c>
      <c r="P1129">
        <f>IFERROR(ROUND(E1129/L1129,2),0)</f>
        <v>25</v>
      </c>
      <c r="Q1129" s="6" t="s">
        <v>8315</v>
      </c>
      <c r="R1129" t="s">
        <v>8316</v>
      </c>
      <c r="S1129" s="9">
        <f>(((J1129/60)/60)/24)+DATE(1970,1,1)</f>
        <v>41858.214629629627</v>
      </c>
      <c r="T1129" s="9">
        <f>(((I1129/60)/60)/24)+DATE(1970,1,1)</f>
        <v>41888.214629629627</v>
      </c>
      <c r="U1129">
        <f>YEAR(S1129)</f>
        <v>2014</v>
      </c>
    </row>
    <row r="1130" spans="1:21" ht="32" x14ac:dyDescent="0.2">
      <c r="A1130">
        <v>3743</v>
      </c>
      <c r="B1130" s="4" t="s">
        <v>3740</v>
      </c>
      <c r="C1130" s="1" t="s">
        <v>7853</v>
      </c>
      <c r="D1130" s="2">
        <v>2200</v>
      </c>
      <c r="E1130" s="3">
        <v>0</v>
      </c>
      <c r="F1130" t="s">
        <v>8220</v>
      </c>
      <c r="G1130" t="s">
        <v>8223</v>
      </c>
      <c r="H1130" t="s">
        <v>8245</v>
      </c>
      <c r="I1130">
        <v>1404406964</v>
      </c>
      <c r="J1130">
        <v>1401814964</v>
      </c>
      <c r="K1130" t="b">
        <v>0</v>
      </c>
      <c r="L1130">
        <v>0</v>
      </c>
      <c r="M1130" t="b">
        <v>0</v>
      </c>
      <c r="N1130" t="s">
        <v>8269</v>
      </c>
      <c r="O1130" s="5">
        <f>ROUND(E1130/D1130*100,0)</f>
        <v>0</v>
      </c>
      <c r="P1130">
        <f>IFERROR(ROUND(E1130/L1130,2),0)</f>
        <v>0</v>
      </c>
      <c r="Q1130" s="6" t="s">
        <v>8315</v>
      </c>
      <c r="R1130" t="s">
        <v>8316</v>
      </c>
      <c r="S1130" s="9">
        <f>(((J1130/60)/60)/24)+DATE(1970,1,1)</f>
        <v>41793.710231481484</v>
      </c>
      <c r="T1130" s="9">
        <f>(((I1130/60)/60)/24)+DATE(1970,1,1)</f>
        <v>41823.710231481484</v>
      </c>
      <c r="U1130">
        <f>YEAR(S1130)</f>
        <v>2014</v>
      </c>
    </row>
    <row r="1131" spans="1:21" ht="48" x14ac:dyDescent="0.2">
      <c r="A1131">
        <v>3744</v>
      </c>
      <c r="B1131" s="4" t="s">
        <v>3741</v>
      </c>
      <c r="C1131" s="1" t="s">
        <v>7854</v>
      </c>
      <c r="D1131" s="2">
        <v>1200</v>
      </c>
      <c r="E1131" s="3">
        <v>0</v>
      </c>
      <c r="F1131" t="s">
        <v>8220</v>
      </c>
      <c r="G1131" t="s">
        <v>8223</v>
      </c>
      <c r="H1131" t="s">
        <v>8245</v>
      </c>
      <c r="I1131">
        <v>1404532740</v>
      </c>
      <c r="J1131">
        <v>1401823952</v>
      </c>
      <c r="K1131" t="b">
        <v>0</v>
      </c>
      <c r="L1131">
        <v>0</v>
      </c>
      <c r="M1131" t="b">
        <v>0</v>
      </c>
      <c r="N1131" t="s">
        <v>8269</v>
      </c>
      <c r="O1131" s="5">
        <f>ROUND(E1131/D1131*100,0)</f>
        <v>0</v>
      </c>
      <c r="P1131">
        <f>IFERROR(ROUND(E1131/L1131,2),0)</f>
        <v>0</v>
      </c>
      <c r="Q1131" s="6" t="s">
        <v>8315</v>
      </c>
      <c r="R1131" t="s">
        <v>8316</v>
      </c>
      <c r="S1131" s="9">
        <f>(((J1131/60)/60)/24)+DATE(1970,1,1)</f>
        <v>41793.814259259263</v>
      </c>
      <c r="T1131" s="9">
        <f>(((I1131/60)/60)/24)+DATE(1970,1,1)</f>
        <v>41825.165972222225</v>
      </c>
      <c r="U1131">
        <f>YEAR(S1131)</f>
        <v>2014</v>
      </c>
    </row>
    <row r="1132" spans="1:21" ht="48" x14ac:dyDescent="0.2">
      <c r="A1132">
        <v>3745</v>
      </c>
      <c r="B1132" s="4" t="s">
        <v>3742</v>
      </c>
      <c r="C1132" s="1" t="s">
        <v>7855</v>
      </c>
      <c r="D1132" s="2">
        <v>100</v>
      </c>
      <c r="E1132" s="3">
        <v>10</v>
      </c>
      <c r="F1132" t="s">
        <v>8220</v>
      </c>
      <c r="G1132" t="s">
        <v>8223</v>
      </c>
      <c r="H1132" t="s">
        <v>8245</v>
      </c>
      <c r="I1132">
        <v>1407689102</v>
      </c>
      <c r="J1132">
        <v>1405097102</v>
      </c>
      <c r="K1132" t="b">
        <v>0</v>
      </c>
      <c r="L1132">
        <v>1</v>
      </c>
      <c r="M1132" t="b">
        <v>0</v>
      </c>
      <c r="N1132" t="s">
        <v>8269</v>
      </c>
      <c r="O1132" s="5">
        <f>ROUND(E1132/D1132*100,0)</f>
        <v>10</v>
      </c>
      <c r="P1132">
        <f>IFERROR(ROUND(E1132/L1132,2),0)</f>
        <v>10</v>
      </c>
      <c r="Q1132" s="6" t="s">
        <v>8315</v>
      </c>
      <c r="R1132" t="s">
        <v>8316</v>
      </c>
      <c r="S1132" s="9">
        <f>(((J1132/60)/60)/24)+DATE(1970,1,1)</f>
        <v>41831.697939814818</v>
      </c>
      <c r="T1132" s="9">
        <f>(((I1132/60)/60)/24)+DATE(1970,1,1)</f>
        <v>41861.697939814818</v>
      </c>
      <c r="U1132">
        <f>YEAR(S1132)</f>
        <v>2014</v>
      </c>
    </row>
    <row r="1133" spans="1:21" ht="16" x14ac:dyDescent="0.2">
      <c r="A1133">
        <v>3746</v>
      </c>
      <c r="B1133" s="4" t="s">
        <v>3743</v>
      </c>
      <c r="C1133" s="1" t="s">
        <v>7856</v>
      </c>
      <c r="D1133" s="2">
        <v>8500</v>
      </c>
      <c r="E1133" s="3">
        <v>202</v>
      </c>
      <c r="F1133" t="s">
        <v>8220</v>
      </c>
      <c r="G1133" t="s">
        <v>8223</v>
      </c>
      <c r="H1133" t="s">
        <v>8245</v>
      </c>
      <c r="I1133">
        <v>1475918439</v>
      </c>
      <c r="J1133">
        <v>1473326439</v>
      </c>
      <c r="K1133" t="b">
        <v>0</v>
      </c>
      <c r="L1133">
        <v>1</v>
      </c>
      <c r="M1133" t="b">
        <v>0</v>
      </c>
      <c r="N1133" t="s">
        <v>8269</v>
      </c>
      <c r="O1133" s="5">
        <f>ROUND(E1133/D1133*100,0)</f>
        <v>2</v>
      </c>
      <c r="P1133">
        <f>IFERROR(ROUND(E1133/L1133,2),0)</f>
        <v>202</v>
      </c>
      <c r="Q1133" s="6" t="s">
        <v>8315</v>
      </c>
      <c r="R1133" t="s">
        <v>8316</v>
      </c>
      <c r="S1133" s="9">
        <f>(((J1133/60)/60)/24)+DATE(1970,1,1)</f>
        <v>42621.389340277776</v>
      </c>
      <c r="T1133" s="9">
        <f>(((I1133/60)/60)/24)+DATE(1970,1,1)</f>
        <v>42651.389340277776</v>
      </c>
      <c r="U1133">
        <f>YEAR(S1133)</f>
        <v>2016</v>
      </c>
    </row>
    <row r="1134" spans="1:21" ht="32" x14ac:dyDescent="0.2">
      <c r="A1134">
        <v>3747</v>
      </c>
      <c r="B1134" s="4" t="s">
        <v>3744</v>
      </c>
      <c r="C1134" s="1" t="s">
        <v>7857</v>
      </c>
      <c r="D1134" s="2">
        <v>2500</v>
      </c>
      <c r="E1134" s="3">
        <v>25</v>
      </c>
      <c r="F1134" t="s">
        <v>8220</v>
      </c>
      <c r="G1134" t="s">
        <v>8224</v>
      </c>
      <c r="H1134" t="s">
        <v>8246</v>
      </c>
      <c r="I1134">
        <v>1436137140</v>
      </c>
      <c r="J1134">
        <v>1433833896</v>
      </c>
      <c r="K1134" t="b">
        <v>0</v>
      </c>
      <c r="L1134">
        <v>1</v>
      </c>
      <c r="M1134" t="b">
        <v>0</v>
      </c>
      <c r="N1134" t="s">
        <v>8269</v>
      </c>
      <c r="O1134" s="5">
        <f>ROUND(E1134/D1134*100,0)</f>
        <v>1</v>
      </c>
      <c r="P1134">
        <f>IFERROR(ROUND(E1134/L1134,2),0)</f>
        <v>25</v>
      </c>
      <c r="Q1134" s="6" t="s">
        <v>8315</v>
      </c>
      <c r="R1134" t="s">
        <v>8316</v>
      </c>
      <c r="S1134" s="9">
        <f>(((J1134/60)/60)/24)+DATE(1970,1,1)</f>
        <v>42164.299722222218</v>
      </c>
      <c r="T1134" s="9">
        <f>(((I1134/60)/60)/24)+DATE(1970,1,1)</f>
        <v>42190.957638888889</v>
      </c>
      <c r="U1134">
        <f>YEAR(S1134)</f>
        <v>2015</v>
      </c>
    </row>
    <row r="1135" spans="1:21" ht="48" x14ac:dyDescent="0.2">
      <c r="A1135">
        <v>3841</v>
      </c>
      <c r="B1135" s="4" t="s">
        <v>3838</v>
      </c>
      <c r="C1135" s="1" t="s">
        <v>7950</v>
      </c>
      <c r="D1135" s="2">
        <v>10000</v>
      </c>
      <c r="E1135" s="3">
        <v>872</v>
      </c>
      <c r="F1135" t="s">
        <v>8220</v>
      </c>
      <c r="G1135" t="s">
        <v>8223</v>
      </c>
      <c r="H1135" t="s">
        <v>8245</v>
      </c>
      <c r="I1135">
        <v>1405882287</v>
      </c>
      <c r="J1135">
        <v>1400698287</v>
      </c>
      <c r="K1135" t="b">
        <v>1</v>
      </c>
      <c r="L1135">
        <v>34</v>
      </c>
      <c r="M1135" t="b">
        <v>0</v>
      </c>
      <c r="N1135" t="s">
        <v>8269</v>
      </c>
      <c r="O1135" s="5">
        <f>ROUND(E1135/D1135*100,0)</f>
        <v>9</v>
      </c>
      <c r="P1135">
        <f>IFERROR(ROUND(E1135/L1135,2),0)</f>
        <v>25.65</v>
      </c>
      <c r="Q1135" s="6" t="s">
        <v>8315</v>
      </c>
      <c r="R1135" t="s">
        <v>8316</v>
      </c>
      <c r="S1135" s="9">
        <f>(((J1135/60)/60)/24)+DATE(1970,1,1)</f>
        <v>41780.785729166666</v>
      </c>
      <c r="T1135" s="9">
        <f>(((I1135/60)/60)/24)+DATE(1970,1,1)</f>
        <v>41840.785729166666</v>
      </c>
      <c r="U1135">
        <f>YEAR(S1135)</f>
        <v>2014</v>
      </c>
    </row>
    <row r="1136" spans="1:21" ht="48" x14ac:dyDescent="0.2">
      <c r="A1136">
        <v>3842</v>
      </c>
      <c r="B1136" s="4" t="s">
        <v>3839</v>
      </c>
      <c r="C1136" s="1" t="s">
        <v>7951</v>
      </c>
      <c r="D1136" s="2">
        <v>5000</v>
      </c>
      <c r="E1136" s="3">
        <v>1097</v>
      </c>
      <c r="F1136" t="s">
        <v>8220</v>
      </c>
      <c r="G1136" t="s">
        <v>8224</v>
      </c>
      <c r="H1136" t="s">
        <v>8246</v>
      </c>
      <c r="I1136">
        <v>1399809052</v>
      </c>
      <c r="J1136">
        <v>1397217052</v>
      </c>
      <c r="K1136" t="b">
        <v>1</v>
      </c>
      <c r="L1136">
        <v>23</v>
      </c>
      <c r="M1136" t="b">
        <v>0</v>
      </c>
      <c r="N1136" t="s">
        <v>8269</v>
      </c>
      <c r="O1136" s="5">
        <f>ROUND(E1136/D1136*100,0)</f>
        <v>22</v>
      </c>
      <c r="P1136">
        <f>IFERROR(ROUND(E1136/L1136,2),0)</f>
        <v>47.7</v>
      </c>
      <c r="Q1136" s="6" t="s">
        <v>8315</v>
      </c>
      <c r="R1136" t="s">
        <v>8316</v>
      </c>
      <c r="S1136" s="9">
        <f>(((J1136/60)/60)/24)+DATE(1970,1,1)</f>
        <v>41740.493657407409</v>
      </c>
      <c r="T1136" s="9">
        <f>(((I1136/60)/60)/24)+DATE(1970,1,1)</f>
        <v>41770.493657407409</v>
      </c>
      <c r="U1136">
        <f>YEAR(S1136)</f>
        <v>2014</v>
      </c>
    </row>
    <row r="1137" spans="1:21" ht="48" x14ac:dyDescent="0.2">
      <c r="A1137">
        <v>3843</v>
      </c>
      <c r="B1137" s="4" t="s">
        <v>3840</v>
      </c>
      <c r="C1137" s="1" t="s">
        <v>7952</v>
      </c>
      <c r="D1137" s="2">
        <v>5000</v>
      </c>
      <c r="E1137" s="3">
        <v>1065</v>
      </c>
      <c r="F1137" t="s">
        <v>8220</v>
      </c>
      <c r="G1137" t="s">
        <v>8223</v>
      </c>
      <c r="H1137" t="s">
        <v>8245</v>
      </c>
      <c r="I1137">
        <v>1401587064</v>
      </c>
      <c r="J1137">
        <v>1399427064</v>
      </c>
      <c r="K1137" t="b">
        <v>1</v>
      </c>
      <c r="L1137">
        <v>19</v>
      </c>
      <c r="M1137" t="b">
        <v>0</v>
      </c>
      <c r="N1137" t="s">
        <v>8269</v>
      </c>
      <c r="O1137" s="5">
        <f>ROUND(E1137/D1137*100,0)</f>
        <v>21</v>
      </c>
      <c r="P1137">
        <f>IFERROR(ROUND(E1137/L1137,2),0)</f>
        <v>56.05</v>
      </c>
      <c r="Q1137" s="6" t="s">
        <v>8315</v>
      </c>
      <c r="R1137" t="s">
        <v>8316</v>
      </c>
      <c r="S1137" s="9">
        <f>(((J1137/60)/60)/24)+DATE(1970,1,1)</f>
        <v>41766.072500000002</v>
      </c>
      <c r="T1137" s="9">
        <f>(((I1137/60)/60)/24)+DATE(1970,1,1)</f>
        <v>41791.072500000002</v>
      </c>
      <c r="U1137">
        <f>YEAR(S1137)</f>
        <v>2014</v>
      </c>
    </row>
    <row r="1138" spans="1:21" ht="48" x14ac:dyDescent="0.2">
      <c r="A1138">
        <v>3844</v>
      </c>
      <c r="B1138" s="4" t="s">
        <v>3841</v>
      </c>
      <c r="C1138" s="1" t="s">
        <v>7953</v>
      </c>
      <c r="D1138" s="2">
        <v>9800</v>
      </c>
      <c r="E1138" s="3">
        <v>4066</v>
      </c>
      <c r="F1138" t="s">
        <v>8220</v>
      </c>
      <c r="G1138" t="s">
        <v>8223</v>
      </c>
      <c r="H1138" t="s">
        <v>8245</v>
      </c>
      <c r="I1138">
        <v>1401778740</v>
      </c>
      <c r="J1138">
        <v>1399474134</v>
      </c>
      <c r="K1138" t="b">
        <v>1</v>
      </c>
      <c r="L1138">
        <v>50</v>
      </c>
      <c r="M1138" t="b">
        <v>0</v>
      </c>
      <c r="N1138" t="s">
        <v>8269</v>
      </c>
      <c r="O1138" s="5">
        <f>ROUND(E1138/D1138*100,0)</f>
        <v>41</v>
      </c>
      <c r="P1138">
        <f>IFERROR(ROUND(E1138/L1138,2),0)</f>
        <v>81.319999999999993</v>
      </c>
      <c r="Q1138" s="6" t="s">
        <v>8315</v>
      </c>
      <c r="R1138" t="s">
        <v>8316</v>
      </c>
      <c r="S1138" s="9">
        <f>(((J1138/60)/60)/24)+DATE(1970,1,1)</f>
        <v>41766.617291666669</v>
      </c>
      <c r="T1138" s="9">
        <f>(((I1138/60)/60)/24)+DATE(1970,1,1)</f>
        <v>41793.290972222225</v>
      </c>
      <c r="U1138">
        <f>YEAR(S1138)</f>
        <v>2014</v>
      </c>
    </row>
    <row r="1139" spans="1:21" ht="64" x14ac:dyDescent="0.2">
      <c r="A1139">
        <v>3845</v>
      </c>
      <c r="B1139" s="4" t="s">
        <v>3842</v>
      </c>
      <c r="C1139" s="1" t="s">
        <v>7954</v>
      </c>
      <c r="D1139" s="2">
        <v>40000</v>
      </c>
      <c r="E1139" s="3">
        <v>842</v>
      </c>
      <c r="F1139" t="s">
        <v>8220</v>
      </c>
      <c r="G1139" t="s">
        <v>8223</v>
      </c>
      <c r="H1139" t="s">
        <v>8245</v>
      </c>
      <c r="I1139">
        <v>1443711774</v>
      </c>
      <c r="J1139">
        <v>1441119774</v>
      </c>
      <c r="K1139" t="b">
        <v>1</v>
      </c>
      <c r="L1139">
        <v>12</v>
      </c>
      <c r="M1139" t="b">
        <v>0</v>
      </c>
      <c r="N1139" t="s">
        <v>8269</v>
      </c>
      <c r="O1139" s="5">
        <f>ROUND(E1139/D1139*100,0)</f>
        <v>2</v>
      </c>
      <c r="P1139">
        <f>IFERROR(ROUND(E1139/L1139,2),0)</f>
        <v>70.17</v>
      </c>
      <c r="Q1139" s="6" t="s">
        <v>8315</v>
      </c>
      <c r="R1139" t="s">
        <v>8316</v>
      </c>
      <c r="S1139" s="9">
        <f>(((J1139/60)/60)/24)+DATE(1970,1,1)</f>
        <v>42248.627013888887</v>
      </c>
      <c r="T1139" s="9">
        <f>(((I1139/60)/60)/24)+DATE(1970,1,1)</f>
        <v>42278.627013888887</v>
      </c>
      <c r="U1139">
        <f>YEAR(S1139)</f>
        <v>2015</v>
      </c>
    </row>
    <row r="1140" spans="1:21" ht="48" x14ac:dyDescent="0.2">
      <c r="A1140">
        <v>3846</v>
      </c>
      <c r="B1140" s="4" t="s">
        <v>3843</v>
      </c>
      <c r="C1140" s="1" t="s">
        <v>7955</v>
      </c>
      <c r="D1140" s="2">
        <v>7000</v>
      </c>
      <c r="E1140" s="3">
        <v>189</v>
      </c>
      <c r="F1140" t="s">
        <v>8220</v>
      </c>
      <c r="G1140" t="s">
        <v>8223</v>
      </c>
      <c r="H1140" t="s">
        <v>8245</v>
      </c>
      <c r="I1140">
        <v>1412405940</v>
      </c>
      <c r="J1140">
        <v>1409721542</v>
      </c>
      <c r="K1140" t="b">
        <v>1</v>
      </c>
      <c r="L1140">
        <v>8</v>
      </c>
      <c r="M1140" t="b">
        <v>0</v>
      </c>
      <c r="N1140" t="s">
        <v>8269</v>
      </c>
      <c r="O1140" s="5">
        <f>ROUND(E1140/D1140*100,0)</f>
        <v>3</v>
      </c>
      <c r="P1140">
        <f>IFERROR(ROUND(E1140/L1140,2),0)</f>
        <v>23.63</v>
      </c>
      <c r="Q1140" s="6" t="s">
        <v>8315</v>
      </c>
      <c r="R1140" t="s">
        <v>8316</v>
      </c>
      <c r="S1140" s="9">
        <f>(((J1140/60)/60)/24)+DATE(1970,1,1)</f>
        <v>41885.221550925926</v>
      </c>
      <c r="T1140" s="9">
        <f>(((I1140/60)/60)/24)+DATE(1970,1,1)</f>
        <v>41916.290972222225</v>
      </c>
      <c r="U1140">
        <f>YEAR(S1140)</f>
        <v>2014</v>
      </c>
    </row>
    <row r="1141" spans="1:21" ht="48" x14ac:dyDescent="0.2">
      <c r="A1141">
        <v>3847</v>
      </c>
      <c r="B1141" s="4" t="s">
        <v>3844</v>
      </c>
      <c r="C1141" s="1" t="s">
        <v>7956</v>
      </c>
      <c r="D1141" s="2">
        <v>10500</v>
      </c>
      <c r="E1141" s="3">
        <v>1697</v>
      </c>
      <c r="F1141" t="s">
        <v>8220</v>
      </c>
      <c r="G1141" t="s">
        <v>8223</v>
      </c>
      <c r="H1141" t="s">
        <v>8245</v>
      </c>
      <c r="I1141">
        <v>1437283391</v>
      </c>
      <c r="J1141">
        <v>1433395391</v>
      </c>
      <c r="K1141" t="b">
        <v>1</v>
      </c>
      <c r="L1141">
        <v>9</v>
      </c>
      <c r="M1141" t="b">
        <v>0</v>
      </c>
      <c r="N1141" t="s">
        <v>8269</v>
      </c>
      <c r="O1141" s="5">
        <f>ROUND(E1141/D1141*100,0)</f>
        <v>16</v>
      </c>
      <c r="P1141">
        <f>IFERROR(ROUND(E1141/L1141,2),0)</f>
        <v>188.56</v>
      </c>
      <c r="Q1141" s="6" t="s">
        <v>8315</v>
      </c>
      <c r="R1141" t="s">
        <v>8316</v>
      </c>
      <c r="S1141" s="9">
        <f>(((J1141/60)/60)/24)+DATE(1970,1,1)</f>
        <v>42159.224432870367</v>
      </c>
      <c r="T1141" s="9">
        <f>(((I1141/60)/60)/24)+DATE(1970,1,1)</f>
        <v>42204.224432870367</v>
      </c>
      <c r="U1141">
        <f>YEAR(S1141)</f>
        <v>2015</v>
      </c>
    </row>
    <row r="1142" spans="1:21" ht="48" x14ac:dyDescent="0.2">
      <c r="A1142">
        <v>3848</v>
      </c>
      <c r="B1142" s="4" t="s">
        <v>3845</v>
      </c>
      <c r="C1142" s="1" t="s">
        <v>7957</v>
      </c>
      <c r="D1142" s="2">
        <v>13000</v>
      </c>
      <c r="E1142" s="3">
        <v>2129</v>
      </c>
      <c r="F1142" t="s">
        <v>8220</v>
      </c>
      <c r="G1142" t="s">
        <v>8223</v>
      </c>
      <c r="H1142" t="s">
        <v>8245</v>
      </c>
      <c r="I1142">
        <v>1445196989</v>
      </c>
      <c r="J1142">
        <v>1442604989</v>
      </c>
      <c r="K1142" t="b">
        <v>1</v>
      </c>
      <c r="L1142">
        <v>43</v>
      </c>
      <c r="M1142" t="b">
        <v>0</v>
      </c>
      <c r="N1142" t="s">
        <v>8269</v>
      </c>
      <c r="O1142" s="5">
        <f>ROUND(E1142/D1142*100,0)</f>
        <v>16</v>
      </c>
      <c r="P1142">
        <f>IFERROR(ROUND(E1142/L1142,2),0)</f>
        <v>49.51</v>
      </c>
      <c r="Q1142" s="6" t="s">
        <v>8315</v>
      </c>
      <c r="R1142" t="s">
        <v>8316</v>
      </c>
      <c r="S1142" s="9">
        <f>(((J1142/60)/60)/24)+DATE(1970,1,1)</f>
        <v>42265.817002314812</v>
      </c>
      <c r="T1142" s="9">
        <f>(((I1142/60)/60)/24)+DATE(1970,1,1)</f>
        <v>42295.817002314812</v>
      </c>
      <c r="U1142">
        <f>YEAR(S1142)</f>
        <v>2015</v>
      </c>
    </row>
    <row r="1143" spans="1:21" ht="48" x14ac:dyDescent="0.2">
      <c r="A1143">
        <v>3849</v>
      </c>
      <c r="B1143" s="4" t="s">
        <v>3846</v>
      </c>
      <c r="C1143" s="1" t="s">
        <v>7958</v>
      </c>
      <c r="D1143" s="2">
        <v>30000</v>
      </c>
      <c r="E1143" s="3">
        <v>2113</v>
      </c>
      <c r="F1143" t="s">
        <v>8220</v>
      </c>
      <c r="G1143" t="s">
        <v>8235</v>
      </c>
      <c r="H1143" t="s">
        <v>8248</v>
      </c>
      <c r="I1143">
        <v>1434047084</v>
      </c>
      <c r="J1143">
        <v>1431455084</v>
      </c>
      <c r="K1143" t="b">
        <v>1</v>
      </c>
      <c r="L1143">
        <v>28</v>
      </c>
      <c r="M1143" t="b">
        <v>0</v>
      </c>
      <c r="N1143" t="s">
        <v>8269</v>
      </c>
      <c r="O1143" s="5">
        <f>ROUND(E1143/D1143*100,0)</f>
        <v>7</v>
      </c>
      <c r="P1143">
        <f>IFERROR(ROUND(E1143/L1143,2),0)</f>
        <v>75.459999999999994</v>
      </c>
      <c r="Q1143" s="6" t="s">
        <v>8315</v>
      </c>
      <c r="R1143" t="s">
        <v>8316</v>
      </c>
      <c r="S1143" s="9">
        <f>(((J1143/60)/60)/24)+DATE(1970,1,1)</f>
        <v>42136.767175925925</v>
      </c>
      <c r="T1143" s="9">
        <f>(((I1143/60)/60)/24)+DATE(1970,1,1)</f>
        <v>42166.767175925925</v>
      </c>
      <c r="U1143">
        <f>YEAR(S1143)</f>
        <v>2015</v>
      </c>
    </row>
    <row r="1144" spans="1:21" ht="32" x14ac:dyDescent="0.2">
      <c r="A1144">
        <v>3850</v>
      </c>
      <c r="B1144" s="4" t="s">
        <v>3847</v>
      </c>
      <c r="C1144" s="1" t="s">
        <v>7959</v>
      </c>
      <c r="D1144" s="2">
        <v>1000</v>
      </c>
      <c r="E1144" s="3">
        <v>38</v>
      </c>
      <c r="F1144" t="s">
        <v>8220</v>
      </c>
      <c r="G1144" t="s">
        <v>8223</v>
      </c>
      <c r="H1144" t="s">
        <v>8245</v>
      </c>
      <c r="I1144">
        <v>1420081143</v>
      </c>
      <c r="J1144">
        <v>1417489143</v>
      </c>
      <c r="K1144" t="b">
        <v>1</v>
      </c>
      <c r="L1144">
        <v>4</v>
      </c>
      <c r="M1144" t="b">
        <v>0</v>
      </c>
      <c r="N1144" t="s">
        <v>8269</v>
      </c>
      <c r="O1144" s="5">
        <f>ROUND(E1144/D1144*100,0)</f>
        <v>4</v>
      </c>
      <c r="P1144">
        <f>IFERROR(ROUND(E1144/L1144,2),0)</f>
        <v>9.5</v>
      </c>
      <c r="Q1144" s="6" t="s">
        <v>8315</v>
      </c>
      <c r="R1144" t="s">
        <v>8316</v>
      </c>
      <c r="S1144" s="9">
        <f>(((J1144/60)/60)/24)+DATE(1970,1,1)</f>
        <v>41975.124340277776</v>
      </c>
      <c r="T1144" s="9">
        <f>(((I1144/60)/60)/24)+DATE(1970,1,1)</f>
        <v>42005.124340277776</v>
      </c>
      <c r="U1144">
        <f>YEAR(S1144)</f>
        <v>2014</v>
      </c>
    </row>
    <row r="1145" spans="1:21" ht="48" x14ac:dyDescent="0.2">
      <c r="A1145">
        <v>3851</v>
      </c>
      <c r="B1145" s="4" t="s">
        <v>3848</v>
      </c>
      <c r="C1145" s="1" t="s">
        <v>7960</v>
      </c>
      <c r="D1145" s="2">
        <v>2500</v>
      </c>
      <c r="E1145" s="3">
        <v>852</v>
      </c>
      <c r="F1145" t="s">
        <v>8220</v>
      </c>
      <c r="G1145" t="s">
        <v>8224</v>
      </c>
      <c r="H1145" t="s">
        <v>8246</v>
      </c>
      <c r="I1145">
        <v>1437129179</v>
      </c>
      <c r="J1145">
        <v>1434537179</v>
      </c>
      <c r="K1145" t="b">
        <v>1</v>
      </c>
      <c r="L1145">
        <v>24</v>
      </c>
      <c r="M1145" t="b">
        <v>0</v>
      </c>
      <c r="N1145" t="s">
        <v>8269</v>
      </c>
      <c r="O1145" s="5">
        <f>ROUND(E1145/D1145*100,0)</f>
        <v>34</v>
      </c>
      <c r="P1145">
        <f>IFERROR(ROUND(E1145/L1145,2),0)</f>
        <v>35.5</v>
      </c>
      <c r="Q1145" s="6" t="s">
        <v>8315</v>
      </c>
      <c r="R1145" t="s">
        <v>8316</v>
      </c>
      <c r="S1145" s="9">
        <f>(((J1145/60)/60)/24)+DATE(1970,1,1)</f>
        <v>42172.439571759256</v>
      </c>
      <c r="T1145" s="9">
        <f>(((I1145/60)/60)/24)+DATE(1970,1,1)</f>
        <v>42202.439571759256</v>
      </c>
      <c r="U1145">
        <f>YEAR(S1145)</f>
        <v>2015</v>
      </c>
    </row>
    <row r="1146" spans="1:21" ht="48" x14ac:dyDescent="0.2">
      <c r="A1146">
        <v>3852</v>
      </c>
      <c r="B1146" s="4" t="s">
        <v>3849</v>
      </c>
      <c r="C1146" s="1" t="s">
        <v>7961</v>
      </c>
      <c r="D1146" s="2">
        <v>10000</v>
      </c>
      <c r="E1146" s="3">
        <v>20</v>
      </c>
      <c r="F1146" t="s">
        <v>8220</v>
      </c>
      <c r="G1146" t="s">
        <v>8223</v>
      </c>
      <c r="H1146" t="s">
        <v>8245</v>
      </c>
      <c r="I1146">
        <v>1427427276</v>
      </c>
      <c r="J1146">
        <v>1425270876</v>
      </c>
      <c r="K1146" t="b">
        <v>0</v>
      </c>
      <c r="L1146">
        <v>2</v>
      </c>
      <c r="M1146" t="b">
        <v>0</v>
      </c>
      <c r="N1146" t="s">
        <v>8269</v>
      </c>
      <c r="O1146" s="5">
        <f>ROUND(E1146/D1146*100,0)</f>
        <v>0</v>
      </c>
      <c r="P1146">
        <f>IFERROR(ROUND(E1146/L1146,2),0)</f>
        <v>10</v>
      </c>
      <c r="Q1146" s="6" t="s">
        <v>8315</v>
      </c>
      <c r="R1146" t="s">
        <v>8316</v>
      </c>
      <c r="S1146" s="9">
        <f>(((J1146/60)/60)/24)+DATE(1970,1,1)</f>
        <v>42065.190694444449</v>
      </c>
      <c r="T1146" s="9">
        <f>(((I1146/60)/60)/24)+DATE(1970,1,1)</f>
        <v>42090.149027777778</v>
      </c>
      <c r="U1146">
        <f>YEAR(S1146)</f>
        <v>2015</v>
      </c>
    </row>
    <row r="1147" spans="1:21" ht="32" x14ac:dyDescent="0.2">
      <c r="A1147">
        <v>3853</v>
      </c>
      <c r="B1147" s="4" t="s">
        <v>3850</v>
      </c>
      <c r="C1147" s="1" t="s">
        <v>7962</v>
      </c>
      <c r="D1147" s="2">
        <v>100000</v>
      </c>
      <c r="E1147" s="3">
        <v>26</v>
      </c>
      <c r="F1147" t="s">
        <v>8220</v>
      </c>
      <c r="G1147" t="s">
        <v>8223</v>
      </c>
      <c r="H1147" t="s">
        <v>8245</v>
      </c>
      <c r="I1147">
        <v>1409602178</v>
      </c>
      <c r="J1147">
        <v>1406578178</v>
      </c>
      <c r="K1147" t="b">
        <v>0</v>
      </c>
      <c r="L1147">
        <v>2</v>
      </c>
      <c r="M1147" t="b">
        <v>0</v>
      </c>
      <c r="N1147" t="s">
        <v>8269</v>
      </c>
      <c r="O1147" s="5">
        <f>ROUND(E1147/D1147*100,0)</f>
        <v>0</v>
      </c>
      <c r="P1147">
        <f>IFERROR(ROUND(E1147/L1147,2),0)</f>
        <v>13</v>
      </c>
      <c r="Q1147" s="6" t="s">
        <v>8315</v>
      </c>
      <c r="R1147" t="s">
        <v>8316</v>
      </c>
      <c r="S1147" s="9">
        <f>(((J1147/60)/60)/24)+DATE(1970,1,1)</f>
        <v>41848.84002314815</v>
      </c>
      <c r="T1147" s="9">
        <f>(((I1147/60)/60)/24)+DATE(1970,1,1)</f>
        <v>41883.84002314815</v>
      </c>
      <c r="U1147">
        <f>YEAR(S1147)</f>
        <v>2014</v>
      </c>
    </row>
    <row r="1148" spans="1:21" ht="32" x14ac:dyDescent="0.2">
      <c r="A1148">
        <v>3854</v>
      </c>
      <c r="B1148" s="4" t="s">
        <v>3851</v>
      </c>
      <c r="C1148" s="1" t="s">
        <v>7963</v>
      </c>
      <c r="D1148" s="2">
        <v>11000</v>
      </c>
      <c r="E1148" s="3">
        <v>1788</v>
      </c>
      <c r="F1148" t="s">
        <v>8220</v>
      </c>
      <c r="G1148" t="s">
        <v>8223</v>
      </c>
      <c r="H1148" t="s">
        <v>8245</v>
      </c>
      <c r="I1148">
        <v>1431206058</v>
      </c>
      <c r="J1148">
        <v>1428614058</v>
      </c>
      <c r="K1148" t="b">
        <v>0</v>
      </c>
      <c r="L1148">
        <v>20</v>
      </c>
      <c r="M1148" t="b">
        <v>0</v>
      </c>
      <c r="N1148" t="s">
        <v>8269</v>
      </c>
      <c r="O1148" s="5">
        <f>ROUND(E1148/D1148*100,0)</f>
        <v>16</v>
      </c>
      <c r="P1148">
        <f>IFERROR(ROUND(E1148/L1148,2),0)</f>
        <v>89.4</v>
      </c>
      <c r="Q1148" s="6" t="s">
        <v>8315</v>
      </c>
      <c r="R1148" t="s">
        <v>8316</v>
      </c>
      <c r="S1148" s="9">
        <f>(((J1148/60)/60)/24)+DATE(1970,1,1)</f>
        <v>42103.884930555556</v>
      </c>
      <c r="T1148" s="9">
        <f>(((I1148/60)/60)/24)+DATE(1970,1,1)</f>
        <v>42133.884930555556</v>
      </c>
      <c r="U1148">
        <f>YEAR(S1148)</f>
        <v>2015</v>
      </c>
    </row>
    <row r="1149" spans="1:21" ht="48" x14ac:dyDescent="0.2">
      <c r="A1149">
        <v>3855</v>
      </c>
      <c r="B1149" s="4" t="s">
        <v>3852</v>
      </c>
      <c r="C1149" s="1" t="s">
        <v>7964</v>
      </c>
      <c r="D1149" s="2">
        <v>1000</v>
      </c>
      <c r="E1149" s="3">
        <v>25</v>
      </c>
      <c r="F1149" t="s">
        <v>8220</v>
      </c>
      <c r="G1149" t="s">
        <v>8223</v>
      </c>
      <c r="H1149" t="s">
        <v>8245</v>
      </c>
      <c r="I1149">
        <v>1427408271</v>
      </c>
      <c r="J1149">
        <v>1424819871</v>
      </c>
      <c r="K1149" t="b">
        <v>0</v>
      </c>
      <c r="L1149">
        <v>1</v>
      </c>
      <c r="M1149" t="b">
        <v>0</v>
      </c>
      <c r="N1149" t="s">
        <v>8269</v>
      </c>
      <c r="O1149" s="5">
        <f>ROUND(E1149/D1149*100,0)</f>
        <v>3</v>
      </c>
      <c r="P1149">
        <f>IFERROR(ROUND(E1149/L1149,2),0)</f>
        <v>25</v>
      </c>
      <c r="Q1149" s="6" t="s">
        <v>8315</v>
      </c>
      <c r="R1149" t="s">
        <v>8316</v>
      </c>
      <c r="S1149" s="9">
        <f>(((J1149/60)/60)/24)+DATE(1970,1,1)</f>
        <v>42059.970729166671</v>
      </c>
      <c r="T1149" s="9">
        <f>(((I1149/60)/60)/24)+DATE(1970,1,1)</f>
        <v>42089.929062499999</v>
      </c>
      <c r="U1149">
        <f>YEAR(S1149)</f>
        <v>2015</v>
      </c>
    </row>
    <row r="1150" spans="1:21" ht="48" x14ac:dyDescent="0.2">
      <c r="A1150">
        <v>3856</v>
      </c>
      <c r="B1150" s="4" t="s">
        <v>3853</v>
      </c>
      <c r="C1150" s="1" t="s">
        <v>7965</v>
      </c>
      <c r="D1150" s="2">
        <v>5000</v>
      </c>
      <c r="E1150" s="3">
        <v>1</v>
      </c>
      <c r="F1150" t="s">
        <v>8220</v>
      </c>
      <c r="G1150" t="s">
        <v>8223</v>
      </c>
      <c r="H1150" t="s">
        <v>8245</v>
      </c>
      <c r="I1150">
        <v>1425833403</v>
      </c>
      <c r="J1150">
        <v>1423245003</v>
      </c>
      <c r="K1150" t="b">
        <v>0</v>
      </c>
      <c r="L1150">
        <v>1</v>
      </c>
      <c r="M1150" t="b">
        <v>0</v>
      </c>
      <c r="N1150" t="s">
        <v>8269</v>
      </c>
      <c r="O1150" s="5">
        <f>ROUND(E1150/D1150*100,0)</f>
        <v>0</v>
      </c>
      <c r="P1150">
        <f>IFERROR(ROUND(E1150/L1150,2),0)</f>
        <v>1</v>
      </c>
      <c r="Q1150" s="6" t="s">
        <v>8315</v>
      </c>
      <c r="R1150" t="s">
        <v>8316</v>
      </c>
      <c r="S1150" s="9">
        <f>(((J1150/60)/60)/24)+DATE(1970,1,1)</f>
        <v>42041.743090277778</v>
      </c>
      <c r="T1150" s="9">
        <f>(((I1150/60)/60)/24)+DATE(1970,1,1)</f>
        <v>42071.701423611114</v>
      </c>
      <c r="U1150">
        <f>YEAR(S1150)</f>
        <v>2015</v>
      </c>
    </row>
    <row r="1151" spans="1:21" ht="48" x14ac:dyDescent="0.2">
      <c r="A1151">
        <v>3857</v>
      </c>
      <c r="B1151" s="4" t="s">
        <v>3854</v>
      </c>
      <c r="C1151" s="1" t="s">
        <v>7966</v>
      </c>
      <c r="D1151" s="2">
        <v>5000</v>
      </c>
      <c r="E1151" s="3">
        <v>260</v>
      </c>
      <c r="F1151" t="s">
        <v>8220</v>
      </c>
      <c r="G1151" t="s">
        <v>8223</v>
      </c>
      <c r="H1151" t="s">
        <v>8245</v>
      </c>
      <c r="I1151">
        <v>1406913120</v>
      </c>
      <c r="J1151">
        <v>1404927690</v>
      </c>
      <c r="K1151" t="b">
        <v>0</v>
      </c>
      <c r="L1151">
        <v>4</v>
      </c>
      <c r="M1151" t="b">
        <v>0</v>
      </c>
      <c r="N1151" t="s">
        <v>8269</v>
      </c>
      <c r="O1151" s="5">
        <f>ROUND(E1151/D1151*100,0)</f>
        <v>5</v>
      </c>
      <c r="P1151">
        <f>IFERROR(ROUND(E1151/L1151,2),0)</f>
        <v>65</v>
      </c>
      <c r="Q1151" s="6" t="s">
        <v>8315</v>
      </c>
      <c r="R1151" t="s">
        <v>8316</v>
      </c>
      <c r="S1151" s="9">
        <f>(((J1151/60)/60)/24)+DATE(1970,1,1)</f>
        <v>41829.73715277778</v>
      </c>
      <c r="T1151" s="9">
        <f>(((I1151/60)/60)/24)+DATE(1970,1,1)</f>
        <v>41852.716666666667</v>
      </c>
      <c r="U1151">
        <f>YEAR(S1151)</f>
        <v>2014</v>
      </c>
    </row>
    <row r="1152" spans="1:21" ht="48" x14ac:dyDescent="0.2">
      <c r="A1152">
        <v>3858</v>
      </c>
      <c r="B1152" s="4" t="s">
        <v>3855</v>
      </c>
      <c r="C1152" s="1" t="s">
        <v>7967</v>
      </c>
      <c r="D1152" s="2">
        <v>500</v>
      </c>
      <c r="E1152" s="3">
        <v>10</v>
      </c>
      <c r="F1152" t="s">
        <v>8220</v>
      </c>
      <c r="G1152" t="s">
        <v>8224</v>
      </c>
      <c r="H1152" t="s">
        <v>8246</v>
      </c>
      <c r="I1152">
        <v>1432328400</v>
      </c>
      <c r="J1152">
        <v>1430734844</v>
      </c>
      <c r="K1152" t="b">
        <v>0</v>
      </c>
      <c r="L1152">
        <v>1</v>
      </c>
      <c r="M1152" t="b">
        <v>0</v>
      </c>
      <c r="N1152" t="s">
        <v>8269</v>
      </c>
      <c r="O1152" s="5">
        <f>ROUND(E1152/D1152*100,0)</f>
        <v>2</v>
      </c>
      <c r="P1152">
        <f>IFERROR(ROUND(E1152/L1152,2),0)</f>
        <v>10</v>
      </c>
      <c r="Q1152" s="6" t="s">
        <v>8315</v>
      </c>
      <c r="R1152" t="s">
        <v>8316</v>
      </c>
      <c r="S1152" s="9">
        <f>(((J1152/60)/60)/24)+DATE(1970,1,1)</f>
        <v>42128.431064814817</v>
      </c>
      <c r="T1152" s="9">
        <f>(((I1152/60)/60)/24)+DATE(1970,1,1)</f>
        <v>42146.875</v>
      </c>
      <c r="U1152">
        <f>YEAR(S1152)</f>
        <v>2015</v>
      </c>
    </row>
    <row r="1153" spans="1:21" ht="48" x14ac:dyDescent="0.2">
      <c r="A1153">
        <v>3859</v>
      </c>
      <c r="B1153" s="4" t="s">
        <v>3856</v>
      </c>
      <c r="C1153" s="1" t="s">
        <v>7968</v>
      </c>
      <c r="D1153" s="2">
        <v>2500</v>
      </c>
      <c r="E1153" s="3">
        <v>1</v>
      </c>
      <c r="F1153" t="s">
        <v>8220</v>
      </c>
      <c r="G1153" t="s">
        <v>8223</v>
      </c>
      <c r="H1153" t="s">
        <v>8245</v>
      </c>
      <c r="I1153">
        <v>1403730000</v>
      </c>
      <c r="J1153">
        <v>1401485207</v>
      </c>
      <c r="K1153" t="b">
        <v>0</v>
      </c>
      <c r="L1153">
        <v>1</v>
      </c>
      <c r="M1153" t="b">
        <v>0</v>
      </c>
      <c r="N1153" t="s">
        <v>8269</v>
      </c>
      <c r="O1153" s="5">
        <f>ROUND(E1153/D1153*100,0)</f>
        <v>0</v>
      </c>
      <c r="P1153">
        <f>IFERROR(ROUND(E1153/L1153,2),0)</f>
        <v>1</v>
      </c>
      <c r="Q1153" s="6" t="s">
        <v>8315</v>
      </c>
      <c r="R1153" t="s">
        <v>8316</v>
      </c>
      <c r="S1153" s="9">
        <f>(((J1153/60)/60)/24)+DATE(1970,1,1)</f>
        <v>41789.893599537041</v>
      </c>
      <c r="T1153" s="9">
        <f>(((I1153/60)/60)/24)+DATE(1970,1,1)</f>
        <v>41815.875</v>
      </c>
      <c r="U1153">
        <f>YEAR(S1153)</f>
        <v>2014</v>
      </c>
    </row>
    <row r="1154" spans="1:21" ht="48" x14ac:dyDescent="0.2">
      <c r="A1154">
        <v>3860</v>
      </c>
      <c r="B1154" s="4" t="s">
        <v>3857</v>
      </c>
      <c r="C1154" s="1" t="s">
        <v>7969</v>
      </c>
      <c r="D1154" s="2">
        <v>6000</v>
      </c>
      <c r="E1154" s="3">
        <v>1060</v>
      </c>
      <c r="F1154" t="s">
        <v>8220</v>
      </c>
      <c r="G1154" t="s">
        <v>8223</v>
      </c>
      <c r="H1154" t="s">
        <v>8245</v>
      </c>
      <c r="I1154">
        <v>1407858710</v>
      </c>
      <c r="J1154">
        <v>1405266710</v>
      </c>
      <c r="K1154" t="b">
        <v>0</v>
      </c>
      <c r="L1154">
        <v>13</v>
      </c>
      <c r="M1154" t="b">
        <v>0</v>
      </c>
      <c r="N1154" t="s">
        <v>8269</v>
      </c>
      <c r="O1154" s="5">
        <f>ROUND(E1154/D1154*100,0)</f>
        <v>18</v>
      </c>
      <c r="P1154">
        <f>IFERROR(ROUND(E1154/L1154,2),0)</f>
        <v>81.540000000000006</v>
      </c>
      <c r="Q1154" s="6" t="s">
        <v>8315</v>
      </c>
      <c r="R1154" t="s">
        <v>8316</v>
      </c>
      <c r="S1154" s="9">
        <f>(((J1154/60)/60)/24)+DATE(1970,1,1)</f>
        <v>41833.660995370366</v>
      </c>
      <c r="T1154" s="9">
        <f>(((I1154/60)/60)/24)+DATE(1970,1,1)</f>
        <v>41863.660995370366</v>
      </c>
      <c r="U1154">
        <f>YEAR(S1154)</f>
        <v>2014</v>
      </c>
    </row>
    <row r="1155" spans="1:21" ht="16" x14ac:dyDescent="0.2">
      <c r="A1155">
        <v>3861</v>
      </c>
      <c r="B1155" s="4" t="s">
        <v>3858</v>
      </c>
      <c r="C1155" s="1" t="s">
        <v>7970</v>
      </c>
      <c r="D1155" s="2">
        <v>2000</v>
      </c>
      <c r="E1155" s="3">
        <v>100</v>
      </c>
      <c r="F1155" t="s">
        <v>8220</v>
      </c>
      <c r="G1155" t="s">
        <v>8223</v>
      </c>
      <c r="H1155" t="s">
        <v>8245</v>
      </c>
      <c r="I1155">
        <v>1415828820</v>
      </c>
      <c r="J1155">
        <v>1412258977</v>
      </c>
      <c r="K1155" t="b">
        <v>0</v>
      </c>
      <c r="L1155">
        <v>1</v>
      </c>
      <c r="M1155" t="b">
        <v>0</v>
      </c>
      <c r="N1155" t="s">
        <v>8269</v>
      </c>
      <c r="O1155" s="5">
        <f>ROUND(E1155/D1155*100,0)</f>
        <v>5</v>
      </c>
      <c r="P1155">
        <f>IFERROR(ROUND(E1155/L1155,2),0)</f>
        <v>100</v>
      </c>
      <c r="Q1155" s="6" t="s">
        <v>8315</v>
      </c>
      <c r="R1155" t="s">
        <v>8316</v>
      </c>
      <c r="S1155" s="9">
        <f>(((J1155/60)/60)/24)+DATE(1970,1,1)</f>
        <v>41914.590011574073</v>
      </c>
      <c r="T1155" s="9">
        <f>(((I1155/60)/60)/24)+DATE(1970,1,1)</f>
        <v>41955.907638888893</v>
      </c>
      <c r="U1155">
        <f>YEAR(S1155)</f>
        <v>2014</v>
      </c>
    </row>
    <row r="1156" spans="1:21" ht="32" x14ac:dyDescent="0.2">
      <c r="A1156">
        <v>3862</v>
      </c>
      <c r="B1156" s="4" t="s">
        <v>3859</v>
      </c>
      <c r="C1156" s="1" t="s">
        <v>7971</v>
      </c>
      <c r="D1156" s="2">
        <v>7500</v>
      </c>
      <c r="E1156" s="3">
        <v>1</v>
      </c>
      <c r="F1156" t="s">
        <v>8220</v>
      </c>
      <c r="G1156" t="s">
        <v>8223</v>
      </c>
      <c r="H1156" t="s">
        <v>8245</v>
      </c>
      <c r="I1156">
        <v>1473699540</v>
      </c>
      <c r="J1156">
        <v>1472451356</v>
      </c>
      <c r="K1156" t="b">
        <v>0</v>
      </c>
      <c r="L1156">
        <v>1</v>
      </c>
      <c r="M1156" t="b">
        <v>0</v>
      </c>
      <c r="N1156" t="s">
        <v>8269</v>
      </c>
      <c r="O1156" s="5">
        <f>ROUND(E1156/D1156*100,0)</f>
        <v>0</v>
      </c>
      <c r="P1156">
        <f>IFERROR(ROUND(E1156/L1156,2),0)</f>
        <v>1</v>
      </c>
      <c r="Q1156" s="6" t="s">
        <v>8315</v>
      </c>
      <c r="R1156" t="s">
        <v>8316</v>
      </c>
      <c r="S1156" s="9">
        <f>(((J1156/60)/60)/24)+DATE(1970,1,1)</f>
        <v>42611.261064814811</v>
      </c>
      <c r="T1156" s="9">
        <f>(((I1156/60)/60)/24)+DATE(1970,1,1)</f>
        <v>42625.707638888889</v>
      </c>
      <c r="U1156">
        <f>YEAR(S1156)</f>
        <v>2016</v>
      </c>
    </row>
    <row r="1157" spans="1:21" ht="48" x14ac:dyDescent="0.2">
      <c r="A1157">
        <v>3863</v>
      </c>
      <c r="B1157" s="4" t="s">
        <v>3860</v>
      </c>
      <c r="C1157" s="1" t="s">
        <v>7972</v>
      </c>
      <c r="D1157" s="2">
        <v>6000</v>
      </c>
      <c r="E1157" s="3">
        <v>0</v>
      </c>
      <c r="F1157" t="s">
        <v>8220</v>
      </c>
      <c r="G1157" t="s">
        <v>8223</v>
      </c>
      <c r="H1157" t="s">
        <v>8245</v>
      </c>
      <c r="I1157">
        <v>1446739905</v>
      </c>
      <c r="J1157">
        <v>1441552305</v>
      </c>
      <c r="K1157" t="b">
        <v>0</v>
      </c>
      <c r="L1157">
        <v>0</v>
      </c>
      <c r="M1157" t="b">
        <v>0</v>
      </c>
      <c r="N1157" t="s">
        <v>8269</v>
      </c>
      <c r="O1157" s="5">
        <f>ROUND(E1157/D1157*100,0)</f>
        <v>0</v>
      </c>
      <c r="P1157">
        <f>IFERROR(ROUND(E1157/L1157,2),0)</f>
        <v>0</v>
      </c>
      <c r="Q1157" s="6" t="s">
        <v>8315</v>
      </c>
      <c r="R1157" t="s">
        <v>8316</v>
      </c>
      <c r="S1157" s="9">
        <f>(((J1157/60)/60)/24)+DATE(1970,1,1)</f>
        <v>42253.633159722223</v>
      </c>
      <c r="T1157" s="9">
        <f>(((I1157/60)/60)/24)+DATE(1970,1,1)</f>
        <v>42313.674826388888</v>
      </c>
      <c r="U1157">
        <f>YEAR(S1157)</f>
        <v>2015</v>
      </c>
    </row>
    <row r="1158" spans="1:21" ht="48" x14ac:dyDescent="0.2">
      <c r="A1158">
        <v>3864</v>
      </c>
      <c r="B1158" s="4" t="s">
        <v>3861</v>
      </c>
      <c r="C1158" s="1" t="s">
        <v>7973</v>
      </c>
      <c r="D1158" s="2">
        <v>5000</v>
      </c>
      <c r="E1158" s="3">
        <v>60</v>
      </c>
      <c r="F1158" t="s">
        <v>8220</v>
      </c>
      <c r="G1158" t="s">
        <v>8223</v>
      </c>
      <c r="H1158" t="s">
        <v>8245</v>
      </c>
      <c r="I1158">
        <v>1447799054</v>
      </c>
      <c r="J1158">
        <v>1445203454</v>
      </c>
      <c r="K1158" t="b">
        <v>0</v>
      </c>
      <c r="L1158">
        <v>3</v>
      </c>
      <c r="M1158" t="b">
        <v>0</v>
      </c>
      <c r="N1158" t="s">
        <v>8269</v>
      </c>
      <c r="O1158" s="5">
        <f>ROUND(E1158/D1158*100,0)</f>
        <v>1</v>
      </c>
      <c r="P1158">
        <f>IFERROR(ROUND(E1158/L1158,2),0)</f>
        <v>20</v>
      </c>
      <c r="Q1158" s="6" t="s">
        <v>8315</v>
      </c>
      <c r="R1158" t="s">
        <v>8316</v>
      </c>
      <c r="S1158" s="9">
        <f>(((J1158/60)/60)/24)+DATE(1970,1,1)</f>
        <v>42295.891828703709</v>
      </c>
      <c r="T1158" s="9">
        <f>(((I1158/60)/60)/24)+DATE(1970,1,1)</f>
        <v>42325.933495370366</v>
      </c>
      <c r="U1158">
        <f>YEAR(S1158)</f>
        <v>2015</v>
      </c>
    </row>
    <row r="1159" spans="1:21" ht="48" x14ac:dyDescent="0.2">
      <c r="A1159">
        <v>3865</v>
      </c>
      <c r="B1159" s="4" t="s">
        <v>3862</v>
      </c>
      <c r="C1159" s="1" t="s">
        <v>7974</v>
      </c>
      <c r="D1159" s="2">
        <v>2413</v>
      </c>
      <c r="E1159" s="3">
        <v>650</v>
      </c>
      <c r="F1159" t="s">
        <v>8220</v>
      </c>
      <c r="G1159" t="s">
        <v>8228</v>
      </c>
      <c r="H1159" t="s">
        <v>8250</v>
      </c>
      <c r="I1159">
        <v>1409376600</v>
      </c>
      <c r="J1159">
        <v>1405957098</v>
      </c>
      <c r="K1159" t="b">
        <v>0</v>
      </c>
      <c r="L1159">
        <v>14</v>
      </c>
      <c r="M1159" t="b">
        <v>0</v>
      </c>
      <c r="N1159" t="s">
        <v>8269</v>
      </c>
      <c r="O1159" s="5">
        <f>ROUND(E1159/D1159*100,0)</f>
        <v>27</v>
      </c>
      <c r="P1159">
        <f>IFERROR(ROUND(E1159/L1159,2),0)</f>
        <v>46.43</v>
      </c>
      <c r="Q1159" s="6" t="s">
        <v>8315</v>
      </c>
      <c r="R1159" t="s">
        <v>8316</v>
      </c>
      <c r="S1159" s="9">
        <f>(((J1159/60)/60)/24)+DATE(1970,1,1)</f>
        <v>41841.651597222226</v>
      </c>
      <c r="T1159" s="9">
        <f>(((I1159/60)/60)/24)+DATE(1970,1,1)</f>
        <v>41881.229166666664</v>
      </c>
      <c r="U1159">
        <f>YEAR(S1159)</f>
        <v>2014</v>
      </c>
    </row>
    <row r="1160" spans="1:21" ht="32" x14ac:dyDescent="0.2">
      <c r="A1160">
        <v>3866</v>
      </c>
      <c r="B1160" s="4" t="s">
        <v>3863</v>
      </c>
      <c r="C1160" s="1" t="s">
        <v>7975</v>
      </c>
      <c r="D1160" s="2">
        <v>2000</v>
      </c>
      <c r="E1160" s="3">
        <v>11</v>
      </c>
      <c r="F1160" t="s">
        <v>8220</v>
      </c>
      <c r="G1160" t="s">
        <v>8223</v>
      </c>
      <c r="H1160" t="s">
        <v>8245</v>
      </c>
      <c r="I1160">
        <v>1458703740</v>
      </c>
      <c r="J1160">
        <v>1454453021</v>
      </c>
      <c r="K1160" t="b">
        <v>0</v>
      </c>
      <c r="L1160">
        <v>2</v>
      </c>
      <c r="M1160" t="b">
        <v>0</v>
      </c>
      <c r="N1160" t="s">
        <v>8269</v>
      </c>
      <c r="O1160" s="5">
        <f>ROUND(E1160/D1160*100,0)</f>
        <v>1</v>
      </c>
      <c r="P1160">
        <f>IFERROR(ROUND(E1160/L1160,2),0)</f>
        <v>5.5</v>
      </c>
      <c r="Q1160" s="6" t="s">
        <v>8315</v>
      </c>
      <c r="R1160" t="s">
        <v>8316</v>
      </c>
      <c r="S1160" s="9">
        <f>(((J1160/60)/60)/24)+DATE(1970,1,1)</f>
        <v>42402.947002314817</v>
      </c>
      <c r="T1160" s="9">
        <f>(((I1160/60)/60)/24)+DATE(1970,1,1)</f>
        <v>42452.145138888889</v>
      </c>
      <c r="U1160">
        <f>YEAR(S1160)</f>
        <v>2016</v>
      </c>
    </row>
    <row r="1161" spans="1:21" ht="48" x14ac:dyDescent="0.2">
      <c r="A1161">
        <v>3867</v>
      </c>
      <c r="B1161" s="4" t="s">
        <v>3864</v>
      </c>
      <c r="C1161" s="1" t="s">
        <v>7976</v>
      </c>
      <c r="D1161" s="2">
        <v>2000</v>
      </c>
      <c r="E1161" s="3">
        <v>251</v>
      </c>
      <c r="F1161" t="s">
        <v>8220</v>
      </c>
      <c r="G1161" t="s">
        <v>8223</v>
      </c>
      <c r="H1161" t="s">
        <v>8245</v>
      </c>
      <c r="I1161">
        <v>1466278339</v>
      </c>
      <c r="J1161">
        <v>1463686339</v>
      </c>
      <c r="K1161" t="b">
        <v>0</v>
      </c>
      <c r="L1161">
        <v>5</v>
      </c>
      <c r="M1161" t="b">
        <v>0</v>
      </c>
      <c r="N1161" t="s">
        <v>8269</v>
      </c>
      <c r="O1161" s="5">
        <f>ROUND(E1161/D1161*100,0)</f>
        <v>13</v>
      </c>
      <c r="P1161">
        <f>IFERROR(ROUND(E1161/L1161,2),0)</f>
        <v>50.2</v>
      </c>
      <c r="Q1161" s="6" t="s">
        <v>8315</v>
      </c>
      <c r="R1161" t="s">
        <v>8316</v>
      </c>
      <c r="S1161" s="9">
        <f>(((J1161/60)/60)/24)+DATE(1970,1,1)</f>
        <v>42509.814108796301</v>
      </c>
      <c r="T1161" s="9">
        <f>(((I1161/60)/60)/24)+DATE(1970,1,1)</f>
        <v>42539.814108796301</v>
      </c>
      <c r="U1161">
        <f>YEAR(S1161)</f>
        <v>2016</v>
      </c>
    </row>
    <row r="1162" spans="1:21" ht="48" x14ac:dyDescent="0.2">
      <c r="A1162">
        <v>3888</v>
      </c>
      <c r="B1162" s="4" t="s">
        <v>3885</v>
      </c>
      <c r="C1162" s="1" t="s">
        <v>7996</v>
      </c>
      <c r="D1162" s="2">
        <v>2000</v>
      </c>
      <c r="E1162" s="3">
        <v>542</v>
      </c>
      <c r="F1162" t="s">
        <v>8220</v>
      </c>
      <c r="G1162" t="s">
        <v>8224</v>
      </c>
      <c r="H1162" t="s">
        <v>8246</v>
      </c>
      <c r="I1162">
        <v>1488114358</v>
      </c>
      <c r="J1162">
        <v>1485522358</v>
      </c>
      <c r="K1162" t="b">
        <v>0</v>
      </c>
      <c r="L1162">
        <v>14</v>
      </c>
      <c r="M1162" t="b">
        <v>0</v>
      </c>
      <c r="N1162" t="s">
        <v>8269</v>
      </c>
      <c r="O1162" s="5">
        <f>ROUND(E1162/D1162*100,0)</f>
        <v>27</v>
      </c>
      <c r="P1162">
        <f>IFERROR(ROUND(E1162/L1162,2),0)</f>
        <v>38.71</v>
      </c>
      <c r="Q1162" s="6" t="s">
        <v>8315</v>
      </c>
      <c r="R1162" t="s">
        <v>8316</v>
      </c>
      <c r="S1162" s="9">
        <f>(((J1162/60)/60)/24)+DATE(1970,1,1)</f>
        <v>42762.545810185184</v>
      </c>
      <c r="T1162" s="9">
        <f>(((I1162/60)/60)/24)+DATE(1970,1,1)</f>
        <v>42792.545810185184</v>
      </c>
      <c r="U1162">
        <f>YEAR(S1162)</f>
        <v>2017</v>
      </c>
    </row>
    <row r="1163" spans="1:21" ht="48" x14ac:dyDescent="0.2">
      <c r="A1163">
        <v>3889</v>
      </c>
      <c r="B1163" s="4" t="s">
        <v>3886</v>
      </c>
      <c r="C1163" s="1" t="s">
        <v>7997</v>
      </c>
      <c r="D1163" s="2">
        <v>8000</v>
      </c>
      <c r="E1163" s="3">
        <v>118</v>
      </c>
      <c r="F1163" t="s">
        <v>8220</v>
      </c>
      <c r="G1163" t="s">
        <v>8223</v>
      </c>
      <c r="H1163" t="s">
        <v>8245</v>
      </c>
      <c r="I1163">
        <v>1420413960</v>
      </c>
      <c r="J1163">
        <v>1417651630</v>
      </c>
      <c r="K1163" t="b">
        <v>0</v>
      </c>
      <c r="L1163">
        <v>9</v>
      </c>
      <c r="M1163" t="b">
        <v>0</v>
      </c>
      <c r="N1163" t="s">
        <v>8269</v>
      </c>
      <c r="O1163" s="5">
        <f>ROUND(E1163/D1163*100,0)</f>
        <v>1</v>
      </c>
      <c r="P1163">
        <f>IFERROR(ROUND(E1163/L1163,2),0)</f>
        <v>13.11</v>
      </c>
      <c r="Q1163" s="6" t="s">
        <v>8315</v>
      </c>
      <c r="R1163" t="s">
        <v>8316</v>
      </c>
      <c r="S1163" s="9">
        <f>(((J1163/60)/60)/24)+DATE(1970,1,1)</f>
        <v>41977.004976851851</v>
      </c>
      <c r="T1163" s="9">
        <f>(((I1163/60)/60)/24)+DATE(1970,1,1)</f>
        <v>42008.976388888885</v>
      </c>
      <c r="U1163">
        <f>YEAR(S1163)</f>
        <v>2014</v>
      </c>
    </row>
    <row r="1164" spans="1:21" ht="48" x14ac:dyDescent="0.2">
      <c r="A1164">
        <v>3890</v>
      </c>
      <c r="B1164" s="4" t="s">
        <v>3887</v>
      </c>
      <c r="C1164" s="1" t="s">
        <v>7998</v>
      </c>
      <c r="D1164" s="2">
        <v>15000</v>
      </c>
      <c r="E1164" s="3">
        <v>2524</v>
      </c>
      <c r="F1164" t="s">
        <v>8220</v>
      </c>
      <c r="G1164" t="s">
        <v>8223</v>
      </c>
      <c r="H1164" t="s">
        <v>8245</v>
      </c>
      <c r="I1164">
        <v>1439662344</v>
      </c>
      <c r="J1164">
        <v>1434478344</v>
      </c>
      <c r="K1164" t="b">
        <v>0</v>
      </c>
      <c r="L1164">
        <v>8</v>
      </c>
      <c r="M1164" t="b">
        <v>0</v>
      </c>
      <c r="N1164" t="s">
        <v>8269</v>
      </c>
      <c r="O1164" s="5">
        <f>ROUND(E1164/D1164*100,0)</f>
        <v>17</v>
      </c>
      <c r="P1164">
        <f>IFERROR(ROUND(E1164/L1164,2),0)</f>
        <v>315.5</v>
      </c>
      <c r="Q1164" s="6" t="s">
        <v>8315</v>
      </c>
      <c r="R1164" t="s">
        <v>8316</v>
      </c>
      <c r="S1164" s="9">
        <f>(((J1164/60)/60)/24)+DATE(1970,1,1)</f>
        <v>42171.758611111116</v>
      </c>
      <c r="T1164" s="9">
        <f>(((I1164/60)/60)/24)+DATE(1970,1,1)</f>
        <v>42231.758611111116</v>
      </c>
      <c r="U1164">
        <f>YEAR(S1164)</f>
        <v>2015</v>
      </c>
    </row>
    <row r="1165" spans="1:21" ht="32" x14ac:dyDescent="0.2">
      <c r="A1165">
        <v>3891</v>
      </c>
      <c r="B1165" s="4" t="s">
        <v>3888</v>
      </c>
      <c r="C1165" s="1" t="s">
        <v>7999</v>
      </c>
      <c r="D1165" s="2">
        <v>800</v>
      </c>
      <c r="E1165" s="3">
        <v>260</v>
      </c>
      <c r="F1165" t="s">
        <v>8220</v>
      </c>
      <c r="G1165" t="s">
        <v>8223</v>
      </c>
      <c r="H1165" t="s">
        <v>8245</v>
      </c>
      <c r="I1165">
        <v>1427086740</v>
      </c>
      <c r="J1165">
        <v>1424488244</v>
      </c>
      <c r="K1165" t="b">
        <v>0</v>
      </c>
      <c r="L1165">
        <v>7</v>
      </c>
      <c r="M1165" t="b">
        <v>0</v>
      </c>
      <c r="N1165" t="s">
        <v>8269</v>
      </c>
      <c r="O1165" s="5">
        <f>ROUND(E1165/D1165*100,0)</f>
        <v>33</v>
      </c>
      <c r="P1165">
        <f>IFERROR(ROUND(E1165/L1165,2),0)</f>
        <v>37.14</v>
      </c>
      <c r="Q1165" s="6" t="s">
        <v>8315</v>
      </c>
      <c r="R1165" t="s">
        <v>8316</v>
      </c>
      <c r="S1165" s="9">
        <f>(((J1165/60)/60)/24)+DATE(1970,1,1)</f>
        <v>42056.1324537037</v>
      </c>
      <c r="T1165" s="9">
        <f>(((I1165/60)/60)/24)+DATE(1970,1,1)</f>
        <v>42086.207638888889</v>
      </c>
      <c r="U1165">
        <f>YEAR(S1165)</f>
        <v>2015</v>
      </c>
    </row>
    <row r="1166" spans="1:21" ht="48" x14ac:dyDescent="0.2">
      <c r="A1166">
        <v>3892</v>
      </c>
      <c r="B1166" s="4" t="s">
        <v>3889</v>
      </c>
      <c r="C1166" s="1" t="s">
        <v>8000</v>
      </c>
      <c r="D1166" s="2">
        <v>1000</v>
      </c>
      <c r="E1166" s="3">
        <v>0</v>
      </c>
      <c r="F1166" t="s">
        <v>8220</v>
      </c>
      <c r="G1166" t="s">
        <v>8223</v>
      </c>
      <c r="H1166" t="s">
        <v>8245</v>
      </c>
      <c r="I1166">
        <v>1408863600</v>
      </c>
      <c r="J1166">
        <v>1408203557</v>
      </c>
      <c r="K1166" t="b">
        <v>0</v>
      </c>
      <c r="L1166">
        <v>0</v>
      </c>
      <c r="M1166" t="b">
        <v>0</v>
      </c>
      <c r="N1166" t="s">
        <v>8269</v>
      </c>
      <c r="O1166" s="5">
        <f>ROUND(E1166/D1166*100,0)</f>
        <v>0</v>
      </c>
      <c r="P1166">
        <f>IFERROR(ROUND(E1166/L1166,2),0)</f>
        <v>0</v>
      </c>
      <c r="Q1166" s="6" t="s">
        <v>8315</v>
      </c>
      <c r="R1166" t="s">
        <v>8316</v>
      </c>
      <c r="S1166" s="9">
        <f>(((J1166/60)/60)/24)+DATE(1970,1,1)</f>
        <v>41867.652280092596</v>
      </c>
      <c r="T1166" s="9">
        <f>(((I1166/60)/60)/24)+DATE(1970,1,1)</f>
        <v>41875.291666666664</v>
      </c>
      <c r="U1166">
        <f>YEAR(S1166)</f>
        <v>2014</v>
      </c>
    </row>
    <row r="1167" spans="1:21" ht="48" x14ac:dyDescent="0.2">
      <c r="A1167">
        <v>3893</v>
      </c>
      <c r="B1167" s="4" t="s">
        <v>3890</v>
      </c>
      <c r="C1167" s="1" t="s">
        <v>8001</v>
      </c>
      <c r="D1167" s="2">
        <v>50000</v>
      </c>
      <c r="E1167" s="3">
        <v>10775</v>
      </c>
      <c r="F1167" t="s">
        <v>8220</v>
      </c>
      <c r="G1167" t="s">
        <v>8223</v>
      </c>
      <c r="H1167" t="s">
        <v>8245</v>
      </c>
      <c r="I1167">
        <v>1404194400</v>
      </c>
      <c r="J1167">
        <v>1400600840</v>
      </c>
      <c r="K1167" t="b">
        <v>0</v>
      </c>
      <c r="L1167">
        <v>84</v>
      </c>
      <c r="M1167" t="b">
        <v>0</v>
      </c>
      <c r="N1167" t="s">
        <v>8269</v>
      </c>
      <c r="O1167" s="5">
        <f>ROUND(E1167/D1167*100,0)</f>
        <v>22</v>
      </c>
      <c r="P1167">
        <f>IFERROR(ROUND(E1167/L1167,2),0)</f>
        <v>128.27000000000001</v>
      </c>
      <c r="Q1167" s="6" t="s">
        <v>8315</v>
      </c>
      <c r="R1167" t="s">
        <v>8316</v>
      </c>
      <c r="S1167" s="9">
        <f>(((J1167/60)/60)/24)+DATE(1970,1,1)</f>
        <v>41779.657870370371</v>
      </c>
      <c r="T1167" s="9">
        <f>(((I1167/60)/60)/24)+DATE(1970,1,1)</f>
        <v>41821.25</v>
      </c>
      <c r="U1167">
        <f>YEAR(S1167)</f>
        <v>2014</v>
      </c>
    </row>
    <row r="1168" spans="1:21" ht="48" x14ac:dyDescent="0.2">
      <c r="A1168">
        <v>3894</v>
      </c>
      <c r="B1168" s="4" t="s">
        <v>3891</v>
      </c>
      <c r="C1168" s="1" t="s">
        <v>8002</v>
      </c>
      <c r="D1168" s="2">
        <v>15000</v>
      </c>
      <c r="E1168" s="3">
        <v>520</v>
      </c>
      <c r="F1168" t="s">
        <v>8220</v>
      </c>
      <c r="G1168" t="s">
        <v>8223</v>
      </c>
      <c r="H1168" t="s">
        <v>8245</v>
      </c>
      <c r="I1168">
        <v>1481000340</v>
      </c>
      <c r="J1168">
        <v>1478386812</v>
      </c>
      <c r="K1168" t="b">
        <v>0</v>
      </c>
      <c r="L1168">
        <v>11</v>
      </c>
      <c r="M1168" t="b">
        <v>0</v>
      </c>
      <c r="N1168" t="s">
        <v>8269</v>
      </c>
      <c r="O1168" s="5">
        <f>ROUND(E1168/D1168*100,0)</f>
        <v>3</v>
      </c>
      <c r="P1168">
        <f>IFERROR(ROUND(E1168/L1168,2),0)</f>
        <v>47.27</v>
      </c>
      <c r="Q1168" s="6" t="s">
        <v>8315</v>
      </c>
      <c r="R1168" t="s">
        <v>8316</v>
      </c>
      <c r="S1168" s="9">
        <f>(((J1168/60)/60)/24)+DATE(1970,1,1)</f>
        <v>42679.958472222221</v>
      </c>
      <c r="T1168" s="9">
        <f>(((I1168/60)/60)/24)+DATE(1970,1,1)</f>
        <v>42710.207638888889</v>
      </c>
      <c r="U1168">
        <f>YEAR(S1168)</f>
        <v>2016</v>
      </c>
    </row>
    <row r="1169" spans="1:21" ht="48" x14ac:dyDescent="0.2">
      <c r="A1169">
        <v>3895</v>
      </c>
      <c r="B1169" s="4" t="s">
        <v>3892</v>
      </c>
      <c r="C1169" s="1" t="s">
        <v>8003</v>
      </c>
      <c r="D1169" s="2">
        <v>1000</v>
      </c>
      <c r="E1169" s="3">
        <v>50</v>
      </c>
      <c r="F1169" t="s">
        <v>8220</v>
      </c>
      <c r="G1169" t="s">
        <v>8223</v>
      </c>
      <c r="H1169" t="s">
        <v>8245</v>
      </c>
      <c r="I1169">
        <v>1425103218</v>
      </c>
      <c r="J1169">
        <v>1422424818</v>
      </c>
      <c r="K1169" t="b">
        <v>0</v>
      </c>
      <c r="L1169">
        <v>1</v>
      </c>
      <c r="M1169" t="b">
        <v>0</v>
      </c>
      <c r="N1169" t="s">
        <v>8269</v>
      </c>
      <c r="O1169" s="5">
        <f>ROUND(E1169/D1169*100,0)</f>
        <v>5</v>
      </c>
      <c r="P1169">
        <f>IFERROR(ROUND(E1169/L1169,2),0)</f>
        <v>50</v>
      </c>
      <c r="Q1169" s="6" t="s">
        <v>8315</v>
      </c>
      <c r="R1169" t="s">
        <v>8316</v>
      </c>
      <c r="S1169" s="9">
        <f>(((J1169/60)/60)/24)+DATE(1970,1,1)</f>
        <v>42032.250208333338</v>
      </c>
      <c r="T1169" s="9">
        <f>(((I1169/60)/60)/24)+DATE(1970,1,1)</f>
        <v>42063.250208333338</v>
      </c>
      <c r="U1169">
        <f>YEAR(S1169)</f>
        <v>2015</v>
      </c>
    </row>
    <row r="1170" spans="1:21" ht="48" x14ac:dyDescent="0.2">
      <c r="A1170">
        <v>3896</v>
      </c>
      <c r="B1170" s="4" t="s">
        <v>3893</v>
      </c>
      <c r="C1170" s="1" t="s">
        <v>8004</v>
      </c>
      <c r="D1170" s="2">
        <v>1600</v>
      </c>
      <c r="E1170" s="3">
        <v>170</v>
      </c>
      <c r="F1170" t="s">
        <v>8220</v>
      </c>
      <c r="G1170" t="s">
        <v>8223</v>
      </c>
      <c r="H1170" t="s">
        <v>8245</v>
      </c>
      <c r="I1170">
        <v>1402979778</v>
      </c>
      <c r="J1170">
        <v>1401770178</v>
      </c>
      <c r="K1170" t="b">
        <v>0</v>
      </c>
      <c r="L1170">
        <v>4</v>
      </c>
      <c r="M1170" t="b">
        <v>0</v>
      </c>
      <c r="N1170" t="s">
        <v>8269</v>
      </c>
      <c r="O1170" s="5">
        <f>ROUND(E1170/D1170*100,0)</f>
        <v>11</v>
      </c>
      <c r="P1170">
        <f>IFERROR(ROUND(E1170/L1170,2),0)</f>
        <v>42.5</v>
      </c>
      <c r="Q1170" s="6" t="s">
        <v>8315</v>
      </c>
      <c r="R1170" t="s">
        <v>8316</v>
      </c>
      <c r="S1170" s="9">
        <f>(((J1170/60)/60)/24)+DATE(1970,1,1)</f>
        <v>41793.191875000004</v>
      </c>
      <c r="T1170" s="9">
        <f>(((I1170/60)/60)/24)+DATE(1970,1,1)</f>
        <v>41807.191875000004</v>
      </c>
      <c r="U1170">
        <f>YEAR(S1170)</f>
        <v>2014</v>
      </c>
    </row>
    <row r="1171" spans="1:21" ht="48" x14ac:dyDescent="0.2">
      <c r="A1171">
        <v>3897</v>
      </c>
      <c r="B1171" s="4" t="s">
        <v>3894</v>
      </c>
      <c r="C1171" s="1" t="s">
        <v>8005</v>
      </c>
      <c r="D1171" s="2">
        <v>2500</v>
      </c>
      <c r="E1171" s="3">
        <v>440</v>
      </c>
      <c r="F1171" t="s">
        <v>8220</v>
      </c>
      <c r="G1171" t="s">
        <v>8227</v>
      </c>
      <c r="H1171" t="s">
        <v>8249</v>
      </c>
      <c r="I1171">
        <v>1420750683</v>
      </c>
      <c r="J1171">
        <v>1418158683</v>
      </c>
      <c r="K1171" t="b">
        <v>0</v>
      </c>
      <c r="L1171">
        <v>10</v>
      </c>
      <c r="M1171" t="b">
        <v>0</v>
      </c>
      <c r="N1171" t="s">
        <v>8269</v>
      </c>
      <c r="O1171" s="5">
        <f>ROUND(E1171/D1171*100,0)</f>
        <v>18</v>
      </c>
      <c r="P1171">
        <f>IFERROR(ROUND(E1171/L1171,2),0)</f>
        <v>44</v>
      </c>
      <c r="Q1171" s="6" t="s">
        <v>8315</v>
      </c>
      <c r="R1171" t="s">
        <v>8316</v>
      </c>
      <c r="S1171" s="9">
        <f>(((J1171/60)/60)/24)+DATE(1970,1,1)</f>
        <v>41982.87364583333</v>
      </c>
      <c r="T1171" s="9">
        <f>(((I1171/60)/60)/24)+DATE(1970,1,1)</f>
        <v>42012.87364583333</v>
      </c>
      <c r="U1171">
        <f>YEAR(S1171)</f>
        <v>2014</v>
      </c>
    </row>
    <row r="1172" spans="1:21" ht="64" x14ac:dyDescent="0.2">
      <c r="A1172">
        <v>3898</v>
      </c>
      <c r="B1172" s="4" t="s">
        <v>3895</v>
      </c>
      <c r="C1172" s="1" t="s">
        <v>8006</v>
      </c>
      <c r="D1172" s="2">
        <v>2500</v>
      </c>
      <c r="E1172" s="3">
        <v>814</v>
      </c>
      <c r="F1172" t="s">
        <v>8220</v>
      </c>
      <c r="G1172" t="s">
        <v>8224</v>
      </c>
      <c r="H1172" t="s">
        <v>8246</v>
      </c>
      <c r="I1172">
        <v>1439827200</v>
      </c>
      <c r="J1172">
        <v>1436355270</v>
      </c>
      <c r="K1172" t="b">
        <v>0</v>
      </c>
      <c r="L1172">
        <v>16</v>
      </c>
      <c r="M1172" t="b">
        <v>0</v>
      </c>
      <c r="N1172" t="s">
        <v>8269</v>
      </c>
      <c r="O1172" s="5">
        <f>ROUND(E1172/D1172*100,0)</f>
        <v>33</v>
      </c>
      <c r="P1172">
        <f>IFERROR(ROUND(E1172/L1172,2),0)</f>
        <v>50.88</v>
      </c>
      <c r="Q1172" s="6" t="s">
        <v>8315</v>
      </c>
      <c r="R1172" t="s">
        <v>8316</v>
      </c>
      <c r="S1172" s="9">
        <f>(((J1172/60)/60)/24)+DATE(1970,1,1)</f>
        <v>42193.482291666667</v>
      </c>
      <c r="T1172" s="9">
        <f>(((I1172/60)/60)/24)+DATE(1970,1,1)</f>
        <v>42233.666666666672</v>
      </c>
      <c r="U1172">
        <f>YEAR(S1172)</f>
        <v>2015</v>
      </c>
    </row>
    <row r="1173" spans="1:21" ht="48" x14ac:dyDescent="0.2">
      <c r="A1173">
        <v>3899</v>
      </c>
      <c r="B1173" s="4" t="s">
        <v>3896</v>
      </c>
      <c r="C1173" s="1" t="s">
        <v>8007</v>
      </c>
      <c r="D1173" s="2">
        <v>10000</v>
      </c>
      <c r="E1173" s="3">
        <v>125</v>
      </c>
      <c r="F1173" t="s">
        <v>8220</v>
      </c>
      <c r="G1173" t="s">
        <v>8223</v>
      </c>
      <c r="H1173" t="s">
        <v>8245</v>
      </c>
      <c r="I1173">
        <v>1407868561</v>
      </c>
      <c r="J1173">
        <v>1406140561</v>
      </c>
      <c r="K1173" t="b">
        <v>0</v>
      </c>
      <c r="L1173">
        <v>2</v>
      </c>
      <c r="M1173" t="b">
        <v>0</v>
      </c>
      <c r="N1173" t="s">
        <v>8269</v>
      </c>
      <c r="O1173" s="5">
        <f>ROUND(E1173/D1173*100,0)</f>
        <v>1</v>
      </c>
      <c r="P1173">
        <f>IFERROR(ROUND(E1173/L1173,2),0)</f>
        <v>62.5</v>
      </c>
      <c r="Q1173" s="6" t="s">
        <v>8315</v>
      </c>
      <c r="R1173" t="s">
        <v>8316</v>
      </c>
      <c r="S1173" s="9">
        <f>(((J1173/60)/60)/24)+DATE(1970,1,1)</f>
        <v>41843.775011574071</v>
      </c>
      <c r="T1173" s="9">
        <f>(((I1173/60)/60)/24)+DATE(1970,1,1)</f>
        <v>41863.775011574071</v>
      </c>
      <c r="U1173">
        <f>YEAR(S1173)</f>
        <v>2014</v>
      </c>
    </row>
    <row r="1174" spans="1:21" ht="32" x14ac:dyDescent="0.2">
      <c r="A1174">
        <v>3900</v>
      </c>
      <c r="B1174" s="4" t="s">
        <v>3897</v>
      </c>
      <c r="C1174" s="1" t="s">
        <v>8008</v>
      </c>
      <c r="D1174" s="2">
        <v>2500</v>
      </c>
      <c r="E1174" s="3">
        <v>135</v>
      </c>
      <c r="F1174" t="s">
        <v>8220</v>
      </c>
      <c r="G1174" t="s">
        <v>8223</v>
      </c>
      <c r="H1174" t="s">
        <v>8245</v>
      </c>
      <c r="I1174">
        <v>1433988791</v>
      </c>
      <c r="J1174">
        <v>1431396791</v>
      </c>
      <c r="K1174" t="b">
        <v>0</v>
      </c>
      <c r="L1174">
        <v>5</v>
      </c>
      <c r="M1174" t="b">
        <v>0</v>
      </c>
      <c r="N1174" t="s">
        <v>8269</v>
      </c>
      <c r="O1174" s="5">
        <f>ROUND(E1174/D1174*100,0)</f>
        <v>5</v>
      </c>
      <c r="P1174">
        <f>IFERROR(ROUND(E1174/L1174,2),0)</f>
        <v>27</v>
      </c>
      <c r="Q1174" s="6" t="s">
        <v>8315</v>
      </c>
      <c r="R1174" t="s">
        <v>8316</v>
      </c>
      <c r="S1174" s="9">
        <f>(((J1174/60)/60)/24)+DATE(1970,1,1)</f>
        <v>42136.092488425929</v>
      </c>
      <c r="T1174" s="9">
        <f>(((I1174/60)/60)/24)+DATE(1970,1,1)</f>
        <v>42166.092488425929</v>
      </c>
      <c r="U1174">
        <f>YEAR(S1174)</f>
        <v>2015</v>
      </c>
    </row>
    <row r="1175" spans="1:21" ht="48" x14ac:dyDescent="0.2">
      <c r="A1175">
        <v>3901</v>
      </c>
      <c r="B1175" s="4" t="s">
        <v>3898</v>
      </c>
      <c r="C1175" s="1" t="s">
        <v>8009</v>
      </c>
      <c r="D1175" s="2">
        <v>3000</v>
      </c>
      <c r="E1175" s="3">
        <v>25</v>
      </c>
      <c r="F1175" t="s">
        <v>8220</v>
      </c>
      <c r="G1175" t="s">
        <v>8223</v>
      </c>
      <c r="H1175" t="s">
        <v>8245</v>
      </c>
      <c r="I1175">
        <v>1450554599</v>
      </c>
      <c r="J1175">
        <v>1447098599</v>
      </c>
      <c r="K1175" t="b">
        <v>0</v>
      </c>
      <c r="L1175">
        <v>1</v>
      </c>
      <c r="M1175" t="b">
        <v>0</v>
      </c>
      <c r="N1175" t="s">
        <v>8269</v>
      </c>
      <c r="O1175" s="5">
        <f>ROUND(E1175/D1175*100,0)</f>
        <v>1</v>
      </c>
      <c r="P1175">
        <f>IFERROR(ROUND(E1175/L1175,2),0)</f>
        <v>25</v>
      </c>
      <c r="Q1175" s="6" t="s">
        <v>8315</v>
      </c>
      <c r="R1175" t="s">
        <v>8316</v>
      </c>
      <c r="S1175" s="9">
        <f>(((J1175/60)/60)/24)+DATE(1970,1,1)</f>
        <v>42317.826377314821</v>
      </c>
      <c r="T1175" s="9">
        <f>(((I1175/60)/60)/24)+DATE(1970,1,1)</f>
        <v>42357.826377314821</v>
      </c>
      <c r="U1175">
        <f>YEAR(S1175)</f>
        <v>2015</v>
      </c>
    </row>
    <row r="1176" spans="1:21" ht="48" x14ac:dyDescent="0.2">
      <c r="A1176">
        <v>3902</v>
      </c>
      <c r="B1176" s="4" t="s">
        <v>3899</v>
      </c>
      <c r="C1176" s="1" t="s">
        <v>8010</v>
      </c>
      <c r="D1176" s="2">
        <v>3000</v>
      </c>
      <c r="E1176" s="3">
        <v>1465</v>
      </c>
      <c r="F1176" t="s">
        <v>8220</v>
      </c>
      <c r="G1176" t="s">
        <v>8224</v>
      </c>
      <c r="H1176" t="s">
        <v>8246</v>
      </c>
      <c r="I1176">
        <v>1479125642</v>
      </c>
      <c r="J1176">
        <v>1476962042</v>
      </c>
      <c r="K1176" t="b">
        <v>0</v>
      </c>
      <c r="L1176">
        <v>31</v>
      </c>
      <c r="M1176" t="b">
        <v>0</v>
      </c>
      <c r="N1176" t="s">
        <v>8269</v>
      </c>
      <c r="O1176" s="5">
        <f>ROUND(E1176/D1176*100,0)</f>
        <v>49</v>
      </c>
      <c r="P1176">
        <f>IFERROR(ROUND(E1176/L1176,2),0)</f>
        <v>47.26</v>
      </c>
      <c r="Q1176" s="6" t="s">
        <v>8315</v>
      </c>
      <c r="R1176" t="s">
        <v>8316</v>
      </c>
      <c r="S1176" s="9">
        <f>(((J1176/60)/60)/24)+DATE(1970,1,1)</f>
        <v>42663.468078703707</v>
      </c>
      <c r="T1176" s="9">
        <f>(((I1176/60)/60)/24)+DATE(1970,1,1)</f>
        <v>42688.509745370371</v>
      </c>
      <c r="U1176">
        <f>YEAR(S1176)</f>
        <v>2016</v>
      </c>
    </row>
    <row r="1177" spans="1:21" ht="48" x14ac:dyDescent="0.2">
      <c r="A1177">
        <v>3903</v>
      </c>
      <c r="B1177" s="4" t="s">
        <v>3900</v>
      </c>
      <c r="C1177" s="1" t="s">
        <v>8011</v>
      </c>
      <c r="D1177" s="2">
        <v>1500</v>
      </c>
      <c r="E1177" s="3">
        <v>0</v>
      </c>
      <c r="F1177" t="s">
        <v>8220</v>
      </c>
      <c r="G1177" t="s">
        <v>8223</v>
      </c>
      <c r="H1177" t="s">
        <v>8245</v>
      </c>
      <c r="I1177">
        <v>1439581080</v>
      </c>
      <c r="J1177">
        <v>1435709765</v>
      </c>
      <c r="K1177" t="b">
        <v>0</v>
      </c>
      <c r="L1177">
        <v>0</v>
      </c>
      <c r="M1177" t="b">
        <v>0</v>
      </c>
      <c r="N1177" t="s">
        <v>8269</v>
      </c>
      <c r="O1177" s="5">
        <f>ROUND(E1177/D1177*100,0)</f>
        <v>0</v>
      </c>
      <c r="P1177">
        <f>IFERROR(ROUND(E1177/L1177,2),0)</f>
        <v>0</v>
      </c>
      <c r="Q1177" s="6" t="s">
        <v>8315</v>
      </c>
      <c r="R1177" t="s">
        <v>8316</v>
      </c>
      <c r="S1177" s="9">
        <f>(((J1177/60)/60)/24)+DATE(1970,1,1)</f>
        <v>42186.01116898148</v>
      </c>
      <c r="T1177" s="9">
        <f>(((I1177/60)/60)/24)+DATE(1970,1,1)</f>
        <v>42230.818055555559</v>
      </c>
      <c r="U1177">
        <f>YEAR(S1177)</f>
        <v>2015</v>
      </c>
    </row>
    <row r="1178" spans="1:21" ht="16" x14ac:dyDescent="0.2">
      <c r="A1178">
        <v>3904</v>
      </c>
      <c r="B1178" s="4" t="s">
        <v>3901</v>
      </c>
      <c r="C1178" s="1" t="s">
        <v>8012</v>
      </c>
      <c r="D1178" s="2">
        <v>10000</v>
      </c>
      <c r="E1178" s="3">
        <v>3</v>
      </c>
      <c r="F1178" t="s">
        <v>8220</v>
      </c>
      <c r="G1178" t="s">
        <v>8223</v>
      </c>
      <c r="H1178" t="s">
        <v>8245</v>
      </c>
      <c r="I1178">
        <v>1429074240</v>
      </c>
      <c r="J1178">
        <v>1427866200</v>
      </c>
      <c r="K1178" t="b">
        <v>0</v>
      </c>
      <c r="L1178">
        <v>2</v>
      </c>
      <c r="M1178" t="b">
        <v>0</v>
      </c>
      <c r="N1178" t="s">
        <v>8269</v>
      </c>
      <c r="O1178" s="5">
        <f>ROUND(E1178/D1178*100,0)</f>
        <v>0</v>
      </c>
      <c r="P1178">
        <f>IFERROR(ROUND(E1178/L1178,2),0)</f>
        <v>1.5</v>
      </c>
      <c r="Q1178" s="6" t="s">
        <v>8315</v>
      </c>
      <c r="R1178" t="s">
        <v>8316</v>
      </c>
      <c r="S1178" s="9">
        <f>(((J1178/60)/60)/24)+DATE(1970,1,1)</f>
        <v>42095.229166666672</v>
      </c>
      <c r="T1178" s="9">
        <f>(((I1178/60)/60)/24)+DATE(1970,1,1)</f>
        <v>42109.211111111115</v>
      </c>
      <c r="U1178">
        <f>YEAR(S1178)</f>
        <v>2015</v>
      </c>
    </row>
    <row r="1179" spans="1:21" ht="48" x14ac:dyDescent="0.2">
      <c r="A1179">
        <v>3905</v>
      </c>
      <c r="B1179" s="4" t="s">
        <v>3902</v>
      </c>
      <c r="C1179" s="1" t="s">
        <v>8013</v>
      </c>
      <c r="D1179" s="2">
        <v>1500</v>
      </c>
      <c r="E1179" s="3">
        <v>173</v>
      </c>
      <c r="F1179" t="s">
        <v>8220</v>
      </c>
      <c r="G1179" t="s">
        <v>8224</v>
      </c>
      <c r="H1179" t="s">
        <v>8246</v>
      </c>
      <c r="I1179">
        <v>1434063600</v>
      </c>
      <c r="J1179">
        <v>1430405903</v>
      </c>
      <c r="K1179" t="b">
        <v>0</v>
      </c>
      <c r="L1179">
        <v>7</v>
      </c>
      <c r="M1179" t="b">
        <v>0</v>
      </c>
      <c r="N1179" t="s">
        <v>8269</v>
      </c>
      <c r="O1179" s="5">
        <f>ROUND(E1179/D1179*100,0)</f>
        <v>12</v>
      </c>
      <c r="P1179">
        <f>IFERROR(ROUND(E1179/L1179,2),0)</f>
        <v>24.71</v>
      </c>
      <c r="Q1179" s="6" t="s">
        <v>8315</v>
      </c>
      <c r="R1179" t="s">
        <v>8316</v>
      </c>
      <c r="S1179" s="9">
        <f>(((J1179/60)/60)/24)+DATE(1970,1,1)</f>
        <v>42124.623877314814</v>
      </c>
      <c r="T1179" s="9">
        <f>(((I1179/60)/60)/24)+DATE(1970,1,1)</f>
        <v>42166.958333333328</v>
      </c>
      <c r="U1179">
        <f>YEAR(S1179)</f>
        <v>2015</v>
      </c>
    </row>
    <row r="1180" spans="1:21" ht="48" x14ac:dyDescent="0.2">
      <c r="A1180">
        <v>3906</v>
      </c>
      <c r="B1180" s="4" t="s">
        <v>3903</v>
      </c>
      <c r="C1180" s="1" t="s">
        <v>8014</v>
      </c>
      <c r="D1180" s="2">
        <v>1500</v>
      </c>
      <c r="E1180" s="3">
        <v>1010</v>
      </c>
      <c r="F1180" t="s">
        <v>8220</v>
      </c>
      <c r="G1180" t="s">
        <v>8224</v>
      </c>
      <c r="H1180" t="s">
        <v>8246</v>
      </c>
      <c r="I1180">
        <v>1435325100</v>
      </c>
      <c r="J1180">
        <v>1432072893</v>
      </c>
      <c r="K1180" t="b">
        <v>0</v>
      </c>
      <c r="L1180">
        <v>16</v>
      </c>
      <c r="M1180" t="b">
        <v>0</v>
      </c>
      <c r="N1180" t="s">
        <v>8269</v>
      </c>
      <c r="O1180" s="5">
        <f>ROUND(E1180/D1180*100,0)</f>
        <v>67</v>
      </c>
      <c r="P1180">
        <f>IFERROR(ROUND(E1180/L1180,2),0)</f>
        <v>63.13</v>
      </c>
      <c r="Q1180" s="6" t="s">
        <v>8315</v>
      </c>
      <c r="R1180" t="s">
        <v>8316</v>
      </c>
      <c r="S1180" s="9">
        <f>(((J1180/60)/60)/24)+DATE(1970,1,1)</f>
        <v>42143.917743055557</v>
      </c>
      <c r="T1180" s="9">
        <f>(((I1180/60)/60)/24)+DATE(1970,1,1)</f>
        <v>42181.559027777781</v>
      </c>
      <c r="U1180">
        <f>YEAR(S1180)</f>
        <v>2015</v>
      </c>
    </row>
    <row r="1181" spans="1:21" ht="32" x14ac:dyDescent="0.2">
      <c r="A1181">
        <v>3907</v>
      </c>
      <c r="B1181" s="4" t="s">
        <v>3904</v>
      </c>
      <c r="C1181" s="1" t="s">
        <v>8015</v>
      </c>
      <c r="D1181" s="2">
        <v>1000</v>
      </c>
      <c r="E1181" s="3">
        <v>153</v>
      </c>
      <c r="F1181" t="s">
        <v>8220</v>
      </c>
      <c r="G1181" t="s">
        <v>8223</v>
      </c>
      <c r="H1181" t="s">
        <v>8245</v>
      </c>
      <c r="I1181">
        <v>1414354080</v>
      </c>
      <c r="J1181">
        <v>1411587606</v>
      </c>
      <c r="K1181" t="b">
        <v>0</v>
      </c>
      <c r="L1181">
        <v>4</v>
      </c>
      <c r="M1181" t="b">
        <v>0</v>
      </c>
      <c r="N1181" t="s">
        <v>8269</v>
      </c>
      <c r="O1181" s="5">
        <f>ROUND(E1181/D1181*100,0)</f>
        <v>15</v>
      </c>
      <c r="P1181">
        <f>IFERROR(ROUND(E1181/L1181,2),0)</f>
        <v>38.25</v>
      </c>
      <c r="Q1181" s="6" t="s">
        <v>8315</v>
      </c>
      <c r="R1181" t="s">
        <v>8316</v>
      </c>
      <c r="S1181" s="9">
        <f>(((J1181/60)/60)/24)+DATE(1970,1,1)</f>
        <v>41906.819513888891</v>
      </c>
      <c r="T1181" s="9">
        <f>(((I1181/60)/60)/24)+DATE(1970,1,1)</f>
        <v>41938.838888888888</v>
      </c>
      <c r="U1181">
        <f>YEAR(S1181)</f>
        <v>2014</v>
      </c>
    </row>
    <row r="1182" spans="1:21" ht="48" x14ac:dyDescent="0.2">
      <c r="A1182">
        <v>3908</v>
      </c>
      <c r="B1182" s="4" t="s">
        <v>3905</v>
      </c>
      <c r="C1182" s="1" t="s">
        <v>8016</v>
      </c>
      <c r="D1182" s="2">
        <v>750</v>
      </c>
      <c r="E1182" s="3">
        <v>65</v>
      </c>
      <c r="F1182" t="s">
        <v>8220</v>
      </c>
      <c r="G1182" t="s">
        <v>8223</v>
      </c>
      <c r="H1182" t="s">
        <v>8245</v>
      </c>
      <c r="I1182">
        <v>1406603696</v>
      </c>
      <c r="J1182">
        <v>1405307696</v>
      </c>
      <c r="K1182" t="b">
        <v>0</v>
      </c>
      <c r="L1182">
        <v>4</v>
      </c>
      <c r="M1182" t="b">
        <v>0</v>
      </c>
      <c r="N1182" t="s">
        <v>8269</v>
      </c>
      <c r="O1182" s="5">
        <f>ROUND(E1182/D1182*100,0)</f>
        <v>9</v>
      </c>
      <c r="P1182">
        <f>IFERROR(ROUND(E1182/L1182,2),0)</f>
        <v>16.25</v>
      </c>
      <c r="Q1182" s="6" t="s">
        <v>8315</v>
      </c>
      <c r="R1182" t="s">
        <v>8316</v>
      </c>
      <c r="S1182" s="9">
        <f>(((J1182/60)/60)/24)+DATE(1970,1,1)</f>
        <v>41834.135370370372</v>
      </c>
      <c r="T1182" s="9">
        <f>(((I1182/60)/60)/24)+DATE(1970,1,1)</f>
        <v>41849.135370370372</v>
      </c>
      <c r="U1182">
        <f>YEAR(S1182)</f>
        <v>2014</v>
      </c>
    </row>
    <row r="1183" spans="1:21" ht="48" x14ac:dyDescent="0.2">
      <c r="A1183">
        <v>3909</v>
      </c>
      <c r="B1183" s="4" t="s">
        <v>3906</v>
      </c>
      <c r="C1183" s="1" t="s">
        <v>8017</v>
      </c>
      <c r="D1183" s="2">
        <v>60000</v>
      </c>
      <c r="E1183" s="3">
        <v>135</v>
      </c>
      <c r="F1183" t="s">
        <v>8220</v>
      </c>
      <c r="G1183" t="s">
        <v>8223</v>
      </c>
      <c r="H1183" t="s">
        <v>8245</v>
      </c>
      <c r="I1183">
        <v>1410424642</v>
      </c>
      <c r="J1183">
        <v>1407832642</v>
      </c>
      <c r="K1183" t="b">
        <v>0</v>
      </c>
      <c r="L1183">
        <v>4</v>
      </c>
      <c r="M1183" t="b">
        <v>0</v>
      </c>
      <c r="N1183" t="s">
        <v>8269</v>
      </c>
      <c r="O1183" s="5">
        <f>ROUND(E1183/D1183*100,0)</f>
        <v>0</v>
      </c>
      <c r="P1183">
        <f>IFERROR(ROUND(E1183/L1183,2),0)</f>
        <v>33.75</v>
      </c>
      <c r="Q1183" s="6" t="s">
        <v>8315</v>
      </c>
      <c r="R1183" t="s">
        <v>8316</v>
      </c>
      <c r="S1183" s="9">
        <f>(((J1183/60)/60)/24)+DATE(1970,1,1)</f>
        <v>41863.359282407408</v>
      </c>
      <c r="T1183" s="9">
        <f>(((I1183/60)/60)/24)+DATE(1970,1,1)</f>
        <v>41893.359282407408</v>
      </c>
      <c r="U1183">
        <f>YEAR(S1183)</f>
        <v>2014</v>
      </c>
    </row>
    <row r="1184" spans="1:21" ht="48" x14ac:dyDescent="0.2">
      <c r="A1184">
        <v>3910</v>
      </c>
      <c r="B1184" s="4" t="s">
        <v>3907</v>
      </c>
      <c r="C1184" s="1" t="s">
        <v>8018</v>
      </c>
      <c r="D1184" s="2">
        <v>6000</v>
      </c>
      <c r="E1184" s="3">
        <v>185</v>
      </c>
      <c r="F1184" t="s">
        <v>8220</v>
      </c>
      <c r="G1184" t="s">
        <v>8223</v>
      </c>
      <c r="H1184" t="s">
        <v>8245</v>
      </c>
      <c r="I1184">
        <v>1441649397</v>
      </c>
      <c r="J1184">
        <v>1439057397</v>
      </c>
      <c r="K1184" t="b">
        <v>0</v>
      </c>
      <c r="L1184">
        <v>3</v>
      </c>
      <c r="M1184" t="b">
        <v>0</v>
      </c>
      <c r="N1184" t="s">
        <v>8269</v>
      </c>
      <c r="O1184" s="5">
        <f>ROUND(E1184/D1184*100,0)</f>
        <v>3</v>
      </c>
      <c r="P1184">
        <f>IFERROR(ROUND(E1184/L1184,2),0)</f>
        <v>61.67</v>
      </c>
      <c r="Q1184" s="6" t="s">
        <v>8315</v>
      </c>
      <c r="R1184" t="s">
        <v>8316</v>
      </c>
      <c r="S1184" s="9">
        <f>(((J1184/60)/60)/24)+DATE(1970,1,1)</f>
        <v>42224.756909722222</v>
      </c>
      <c r="T1184" s="9">
        <f>(((I1184/60)/60)/24)+DATE(1970,1,1)</f>
        <v>42254.756909722222</v>
      </c>
      <c r="U1184">
        <f>YEAR(S1184)</f>
        <v>2015</v>
      </c>
    </row>
    <row r="1185" spans="1:21" ht="48" x14ac:dyDescent="0.2">
      <c r="A1185">
        <v>3911</v>
      </c>
      <c r="B1185" s="4" t="s">
        <v>3908</v>
      </c>
      <c r="C1185" s="1" t="s">
        <v>8019</v>
      </c>
      <c r="D1185" s="2">
        <v>8000</v>
      </c>
      <c r="E1185" s="3">
        <v>2993</v>
      </c>
      <c r="F1185" t="s">
        <v>8220</v>
      </c>
      <c r="G1185" t="s">
        <v>8223</v>
      </c>
      <c r="H1185" t="s">
        <v>8245</v>
      </c>
      <c r="I1185">
        <v>1417033777</v>
      </c>
      <c r="J1185">
        <v>1414438177</v>
      </c>
      <c r="K1185" t="b">
        <v>0</v>
      </c>
      <c r="L1185">
        <v>36</v>
      </c>
      <c r="M1185" t="b">
        <v>0</v>
      </c>
      <c r="N1185" t="s">
        <v>8269</v>
      </c>
      <c r="O1185" s="5">
        <f>ROUND(E1185/D1185*100,0)</f>
        <v>37</v>
      </c>
      <c r="P1185">
        <f>IFERROR(ROUND(E1185/L1185,2),0)</f>
        <v>83.14</v>
      </c>
      <c r="Q1185" s="6" t="s">
        <v>8315</v>
      </c>
      <c r="R1185" t="s">
        <v>8316</v>
      </c>
      <c r="S1185" s="9">
        <f>(((J1185/60)/60)/24)+DATE(1970,1,1)</f>
        <v>41939.8122337963</v>
      </c>
      <c r="T1185" s="9">
        <f>(((I1185/60)/60)/24)+DATE(1970,1,1)</f>
        <v>41969.853900462964</v>
      </c>
      <c r="U1185">
        <f>YEAR(S1185)</f>
        <v>2014</v>
      </c>
    </row>
    <row r="1186" spans="1:21" ht="48" x14ac:dyDescent="0.2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>ROUND(E1186/D1186*100,0)</f>
        <v>105</v>
      </c>
      <c r="P1186">
        <f>IFERROR(ROUND(E1186/L1186,2),0)</f>
        <v>61.56</v>
      </c>
      <c r="Q1186" s="6" t="s">
        <v>8336</v>
      </c>
      <c r="R1186" t="s">
        <v>8337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1" ht="48" x14ac:dyDescent="0.2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>ROUND(E1187/D1187*100,0)</f>
        <v>105</v>
      </c>
      <c r="P1187">
        <f>IFERROR(ROUND(E1187/L1187,2),0)</f>
        <v>118.74</v>
      </c>
      <c r="Q1187" s="6" t="s">
        <v>8336</v>
      </c>
      <c r="R1187" t="s">
        <v>8337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1" ht="48" x14ac:dyDescent="0.2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>ROUND(E1188/D1188*100,0)</f>
        <v>107</v>
      </c>
      <c r="P1188">
        <f>IFERROR(ROUND(E1188/L1188,2),0)</f>
        <v>65.08</v>
      </c>
      <c r="Q1188" s="6" t="s">
        <v>8336</v>
      </c>
      <c r="R1188" t="s">
        <v>8337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1" ht="48" x14ac:dyDescent="0.2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>ROUND(E1189/D1189*100,0)</f>
        <v>104</v>
      </c>
      <c r="P1189">
        <f>IFERROR(ROUND(E1189/L1189,2),0)</f>
        <v>130.16</v>
      </c>
      <c r="Q1189" s="6" t="s">
        <v>8336</v>
      </c>
      <c r="R1189" t="s">
        <v>8337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1" ht="48" x14ac:dyDescent="0.2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>ROUND(E1190/D1190*100,0)</f>
        <v>161</v>
      </c>
      <c r="P1190">
        <f>IFERROR(ROUND(E1190/L1190,2),0)</f>
        <v>37.78</v>
      </c>
      <c r="Q1190" s="6" t="s">
        <v>8336</v>
      </c>
      <c r="R1190" t="s">
        <v>8337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1" ht="48" x14ac:dyDescent="0.2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>ROUND(E1191/D1191*100,0)</f>
        <v>108</v>
      </c>
      <c r="P1191">
        <f>IFERROR(ROUND(E1191/L1191,2),0)</f>
        <v>112.79</v>
      </c>
      <c r="Q1191" s="6" t="s">
        <v>8336</v>
      </c>
      <c r="R1191" t="s">
        <v>8337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1" ht="32" x14ac:dyDescent="0.2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>ROUND(E1192/D1192*100,0)</f>
        <v>135</v>
      </c>
      <c r="P1192">
        <f>IFERROR(ROUND(E1192/L1192,2),0)</f>
        <v>51.92</v>
      </c>
      <c r="Q1192" s="6" t="s">
        <v>8336</v>
      </c>
      <c r="R1192" t="s">
        <v>8337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1" ht="48" x14ac:dyDescent="0.2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>ROUND(E1193/D1193*100,0)</f>
        <v>109</v>
      </c>
      <c r="P1193">
        <f>IFERROR(ROUND(E1193/L1193,2),0)</f>
        <v>89.24</v>
      </c>
      <c r="Q1193" s="6" t="s">
        <v>8336</v>
      </c>
      <c r="R1193" t="s">
        <v>8337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1" ht="32" x14ac:dyDescent="0.2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>ROUND(E1194/D1194*100,0)</f>
        <v>290</v>
      </c>
      <c r="P1194">
        <f>IFERROR(ROUND(E1194/L1194,2),0)</f>
        <v>19.329999999999998</v>
      </c>
      <c r="Q1194" s="6" t="s">
        <v>8336</v>
      </c>
      <c r="R1194" t="s">
        <v>8337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1" ht="48" x14ac:dyDescent="0.2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>ROUND(E1195/D1195*100,0)</f>
        <v>104</v>
      </c>
      <c r="P1195">
        <f>IFERROR(ROUND(E1195/L1195,2),0)</f>
        <v>79.97</v>
      </c>
      <c r="Q1195" s="6" t="s">
        <v>8336</v>
      </c>
      <c r="R1195" t="s">
        <v>8337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1" ht="48" x14ac:dyDescent="0.2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>ROUND(E1196/D1196*100,0)</f>
        <v>322</v>
      </c>
      <c r="P1196">
        <f>IFERROR(ROUND(E1196/L1196,2),0)</f>
        <v>56.41</v>
      </c>
      <c r="Q1196" s="6" t="s">
        <v>8336</v>
      </c>
      <c r="R1196" t="s">
        <v>8337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1" ht="64" x14ac:dyDescent="0.2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>ROUND(E1197/D1197*100,0)</f>
        <v>135</v>
      </c>
      <c r="P1197">
        <f>IFERROR(ROUND(E1197/L1197,2),0)</f>
        <v>79.41</v>
      </c>
      <c r="Q1197" s="6" t="s">
        <v>8336</v>
      </c>
      <c r="R1197" t="s">
        <v>8337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1" ht="32" x14ac:dyDescent="0.2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>ROUND(E1198/D1198*100,0)</f>
        <v>270</v>
      </c>
      <c r="P1198">
        <f>IFERROR(ROUND(E1198/L1198,2),0)</f>
        <v>76.44</v>
      </c>
      <c r="Q1198" s="6" t="s">
        <v>8336</v>
      </c>
      <c r="R1198" t="s">
        <v>8337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1" ht="48" x14ac:dyDescent="0.2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>ROUND(E1199/D1199*100,0)</f>
        <v>253</v>
      </c>
      <c r="P1199">
        <f>IFERROR(ROUND(E1199/L1199,2),0)</f>
        <v>121</v>
      </c>
      <c r="Q1199" s="6" t="s">
        <v>8336</v>
      </c>
      <c r="R1199" t="s">
        <v>8337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1" ht="48" x14ac:dyDescent="0.2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>ROUND(E1200/D1200*100,0)</f>
        <v>261</v>
      </c>
      <c r="P1200">
        <f>IFERROR(ROUND(E1200/L1200,2),0)</f>
        <v>54.62</v>
      </c>
      <c r="Q1200" s="6" t="s">
        <v>8336</v>
      </c>
      <c r="R1200" t="s">
        <v>8337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8" x14ac:dyDescent="0.2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>ROUND(E1201/D1201*100,0)</f>
        <v>101</v>
      </c>
      <c r="P1201">
        <f>IFERROR(ROUND(E1201/L1201,2),0)</f>
        <v>299.22000000000003</v>
      </c>
      <c r="Q1201" s="6" t="s">
        <v>8336</v>
      </c>
      <c r="R1201" t="s">
        <v>8337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8" x14ac:dyDescent="0.2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>ROUND(E1202/D1202*100,0)</f>
        <v>126</v>
      </c>
      <c r="P1202">
        <f>IFERROR(ROUND(E1202/L1202,2),0)</f>
        <v>58.53</v>
      </c>
      <c r="Q1202" s="6" t="s">
        <v>8336</v>
      </c>
      <c r="R1202" t="s">
        <v>8337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8" x14ac:dyDescent="0.2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>ROUND(E1203/D1203*100,0)</f>
        <v>102</v>
      </c>
      <c r="P1203">
        <f>IFERROR(ROUND(E1203/L1203,2),0)</f>
        <v>55.37</v>
      </c>
      <c r="Q1203" s="6" t="s">
        <v>8336</v>
      </c>
      <c r="R1203" t="s">
        <v>8337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48" x14ac:dyDescent="0.2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>ROUND(E1204/D1204*100,0)</f>
        <v>199</v>
      </c>
      <c r="P1204">
        <f>IFERROR(ROUND(E1204/L1204,2),0)</f>
        <v>183.8</v>
      </c>
      <c r="Q1204" s="6" t="s">
        <v>8336</v>
      </c>
      <c r="R1204" t="s">
        <v>8337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8" x14ac:dyDescent="0.2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>ROUND(E1205/D1205*100,0)</f>
        <v>102</v>
      </c>
      <c r="P1205">
        <f>IFERROR(ROUND(E1205/L1205,2),0)</f>
        <v>165.35</v>
      </c>
      <c r="Q1205" s="6" t="s">
        <v>8336</v>
      </c>
      <c r="R1205" t="s">
        <v>8337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48" x14ac:dyDescent="0.2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>ROUND(E1206/D1206*100,0)</f>
        <v>103</v>
      </c>
      <c r="P1206">
        <f>IFERROR(ROUND(E1206/L1206,2),0)</f>
        <v>234.79</v>
      </c>
      <c r="Q1206" s="6" t="s">
        <v>8336</v>
      </c>
      <c r="R1206" t="s">
        <v>8337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8" x14ac:dyDescent="0.2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>ROUND(E1207/D1207*100,0)</f>
        <v>101</v>
      </c>
      <c r="P1207">
        <f>IFERROR(ROUND(E1207/L1207,2),0)</f>
        <v>211.48</v>
      </c>
      <c r="Q1207" s="6" t="s">
        <v>8336</v>
      </c>
      <c r="R1207" t="s">
        <v>8337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48" x14ac:dyDescent="0.2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>ROUND(E1208/D1208*100,0)</f>
        <v>115</v>
      </c>
      <c r="P1208">
        <f>IFERROR(ROUND(E1208/L1208,2),0)</f>
        <v>32.340000000000003</v>
      </c>
      <c r="Q1208" s="6" t="s">
        <v>8336</v>
      </c>
      <c r="R1208" t="s">
        <v>8337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32" x14ac:dyDescent="0.2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>ROUND(E1209/D1209*100,0)</f>
        <v>104</v>
      </c>
      <c r="P1209">
        <f>IFERROR(ROUND(E1209/L1209,2),0)</f>
        <v>123.38</v>
      </c>
      <c r="Q1209" s="6" t="s">
        <v>8336</v>
      </c>
      <c r="R1209" t="s">
        <v>8337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48" x14ac:dyDescent="0.2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>ROUND(E1210/D1210*100,0)</f>
        <v>155</v>
      </c>
      <c r="P1210">
        <f>IFERROR(ROUND(E1210/L1210,2),0)</f>
        <v>207.07</v>
      </c>
      <c r="Q1210" s="6" t="s">
        <v>8336</v>
      </c>
      <c r="R1210" t="s">
        <v>8337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8" x14ac:dyDescent="0.2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>ROUND(E1211/D1211*100,0)</f>
        <v>106</v>
      </c>
      <c r="P1211">
        <f>IFERROR(ROUND(E1211/L1211,2),0)</f>
        <v>138.26</v>
      </c>
      <c r="Q1211" s="6" t="s">
        <v>8336</v>
      </c>
      <c r="R1211" t="s">
        <v>8337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32" x14ac:dyDescent="0.2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>ROUND(E1212/D1212*100,0)</f>
        <v>254</v>
      </c>
      <c r="P1212">
        <f>IFERROR(ROUND(E1212/L1212,2),0)</f>
        <v>493.82</v>
      </c>
      <c r="Q1212" s="6" t="s">
        <v>8336</v>
      </c>
      <c r="R1212" t="s">
        <v>8337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8" x14ac:dyDescent="0.2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>ROUND(E1213/D1213*100,0)</f>
        <v>101</v>
      </c>
      <c r="P1213">
        <f>IFERROR(ROUND(E1213/L1213,2),0)</f>
        <v>168.5</v>
      </c>
      <c r="Q1213" s="6" t="s">
        <v>8336</v>
      </c>
      <c r="R1213" t="s">
        <v>8337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48" x14ac:dyDescent="0.2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>ROUND(E1214/D1214*100,0)</f>
        <v>129</v>
      </c>
      <c r="P1214">
        <f>IFERROR(ROUND(E1214/L1214,2),0)</f>
        <v>38.869999999999997</v>
      </c>
      <c r="Q1214" s="6" t="s">
        <v>8336</v>
      </c>
      <c r="R1214" t="s">
        <v>8337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48" x14ac:dyDescent="0.2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>ROUND(E1215/D1215*100,0)</f>
        <v>102</v>
      </c>
      <c r="P1215">
        <f>IFERROR(ROUND(E1215/L1215,2),0)</f>
        <v>61.53</v>
      </c>
      <c r="Q1215" s="6" t="s">
        <v>8336</v>
      </c>
      <c r="R1215" t="s">
        <v>8337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48" x14ac:dyDescent="0.2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>ROUND(E1216/D1216*100,0)</f>
        <v>132</v>
      </c>
      <c r="P1216">
        <f>IFERROR(ROUND(E1216/L1216,2),0)</f>
        <v>105.44</v>
      </c>
      <c r="Q1216" s="6" t="s">
        <v>8336</v>
      </c>
      <c r="R1216" t="s">
        <v>8337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8" x14ac:dyDescent="0.2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>ROUND(E1217/D1217*100,0)</f>
        <v>786</v>
      </c>
      <c r="P1217">
        <f>IFERROR(ROUND(E1217/L1217,2),0)</f>
        <v>71.59</v>
      </c>
      <c r="Q1217" s="6" t="s">
        <v>8336</v>
      </c>
      <c r="R1217" t="s">
        <v>8337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32" x14ac:dyDescent="0.2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>ROUND(E1218/D1218*100,0)</f>
        <v>146</v>
      </c>
      <c r="P1218">
        <f>IFERROR(ROUND(E1218/L1218,2),0)</f>
        <v>91.88</v>
      </c>
      <c r="Q1218" s="6" t="s">
        <v>8336</v>
      </c>
      <c r="R1218" t="s">
        <v>8337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8" x14ac:dyDescent="0.2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>ROUND(E1219/D1219*100,0)</f>
        <v>103</v>
      </c>
      <c r="P1219">
        <f>IFERROR(ROUND(E1219/L1219,2),0)</f>
        <v>148.57</v>
      </c>
      <c r="Q1219" s="6" t="s">
        <v>8336</v>
      </c>
      <c r="R1219" t="s">
        <v>8337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48" x14ac:dyDescent="0.2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>ROUND(E1220/D1220*100,0)</f>
        <v>172</v>
      </c>
      <c r="P1220">
        <f>IFERROR(ROUND(E1220/L1220,2),0)</f>
        <v>174.21</v>
      </c>
      <c r="Q1220" s="6" t="s">
        <v>8336</v>
      </c>
      <c r="R1220" t="s">
        <v>8337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32" x14ac:dyDescent="0.2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>ROUND(E1221/D1221*100,0)</f>
        <v>159</v>
      </c>
      <c r="P1221">
        <f>IFERROR(ROUND(E1221/L1221,2),0)</f>
        <v>102.86</v>
      </c>
      <c r="Q1221" s="6" t="s">
        <v>8336</v>
      </c>
      <c r="R1221" t="s">
        <v>8337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48" x14ac:dyDescent="0.2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>ROUND(E1222/D1222*100,0)</f>
        <v>104</v>
      </c>
      <c r="P1222">
        <f>IFERROR(ROUND(E1222/L1222,2),0)</f>
        <v>111.18</v>
      </c>
      <c r="Q1222" s="6" t="s">
        <v>8336</v>
      </c>
      <c r="R1222" t="s">
        <v>8337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8" x14ac:dyDescent="0.2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>ROUND(E1223/D1223*100,0)</f>
        <v>111</v>
      </c>
      <c r="P1223">
        <f>IFERROR(ROUND(E1223/L1223,2),0)</f>
        <v>23.8</v>
      </c>
      <c r="Q1223" s="6" t="s">
        <v>8336</v>
      </c>
      <c r="R1223" t="s">
        <v>8337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32" x14ac:dyDescent="0.2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>ROUND(E1224/D1224*100,0)</f>
        <v>280</v>
      </c>
      <c r="P1224">
        <f>IFERROR(ROUND(E1224/L1224,2),0)</f>
        <v>81.27</v>
      </c>
      <c r="Q1224" s="6" t="s">
        <v>8336</v>
      </c>
      <c r="R1224" t="s">
        <v>8337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32" x14ac:dyDescent="0.2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>ROUND(E1225/D1225*100,0)</f>
        <v>112</v>
      </c>
      <c r="P1225">
        <f>IFERROR(ROUND(E1225/L1225,2),0)</f>
        <v>116.21</v>
      </c>
      <c r="Q1225" s="6" t="s">
        <v>8336</v>
      </c>
      <c r="R1225" t="s">
        <v>8337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32" x14ac:dyDescent="0.2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>ROUND(E1226/D1226*100,0)</f>
        <v>7</v>
      </c>
      <c r="P1226">
        <f>IFERROR(ROUND(E1226/L1226,2),0)</f>
        <v>58.89</v>
      </c>
      <c r="Q1226" s="6" t="s">
        <v>8323</v>
      </c>
      <c r="R1226" t="s">
        <v>8338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8" x14ac:dyDescent="0.2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>ROUND(E1227/D1227*100,0)</f>
        <v>4</v>
      </c>
      <c r="P1227">
        <f>IFERROR(ROUND(E1227/L1227,2),0)</f>
        <v>44</v>
      </c>
      <c r="Q1227" s="6" t="s">
        <v>8323</v>
      </c>
      <c r="R1227" t="s">
        <v>8338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8" x14ac:dyDescent="0.2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>ROUND(E1228/D1228*100,0)</f>
        <v>4</v>
      </c>
      <c r="P1228">
        <f>IFERROR(ROUND(E1228/L1228,2),0)</f>
        <v>48.43</v>
      </c>
      <c r="Q1228" s="6" t="s">
        <v>8323</v>
      </c>
      <c r="R1228" t="s">
        <v>8338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8" x14ac:dyDescent="0.2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>ROUND(E1229/D1229*100,0)</f>
        <v>0</v>
      </c>
      <c r="P1229">
        <f>IFERROR(ROUND(E1229/L1229,2),0)</f>
        <v>0</v>
      </c>
      <c r="Q1229" s="6" t="s">
        <v>8323</v>
      </c>
      <c r="R1229" t="s">
        <v>8338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32" x14ac:dyDescent="0.2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>ROUND(E1230/D1230*100,0)</f>
        <v>29</v>
      </c>
      <c r="P1230">
        <f>IFERROR(ROUND(E1230/L1230,2),0)</f>
        <v>61.04</v>
      </c>
      <c r="Q1230" s="6" t="s">
        <v>8323</v>
      </c>
      <c r="R1230" t="s">
        <v>8338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48" x14ac:dyDescent="0.2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>ROUND(E1231/D1231*100,0)</f>
        <v>1</v>
      </c>
      <c r="P1231">
        <f>IFERROR(ROUND(E1231/L1231,2),0)</f>
        <v>25</v>
      </c>
      <c r="Q1231" s="6" t="s">
        <v>8323</v>
      </c>
      <c r="R1231" t="s">
        <v>8338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8" x14ac:dyDescent="0.2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>ROUND(E1232/D1232*100,0)</f>
        <v>0</v>
      </c>
      <c r="P1232">
        <f>IFERROR(ROUND(E1232/L1232,2),0)</f>
        <v>0</v>
      </c>
      <c r="Q1232" s="6" t="s">
        <v>8323</v>
      </c>
      <c r="R1232" t="s">
        <v>8338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8" x14ac:dyDescent="0.2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>ROUND(E1233/D1233*100,0)</f>
        <v>0</v>
      </c>
      <c r="P1233">
        <f>IFERROR(ROUND(E1233/L1233,2),0)</f>
        <v>0</v>
      </c>
      <c r="Q1233" s="6" t="s">
        <v>8323</v>
      </c>
      <c r="R1233" t="s">
        <v>8338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8" x14ac:dyDescent="0.2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>ROUND(E1234/D1234*100,0)</f>
        <v>1</v>
      </c>
      <c r="P1234">
        <f>IFERROR(ROUND(E1234/L1234,2),0)</f>
        <v>40</v>
      </c>
      <c r="Q1234" s="6" t="s">
        <v>8323</v>
      </c>
      <c r="R1234" t="s">
        <v>8338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8" x14ac:dyDescent="0.2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>ROUND(E1235/D1235*100,0)</f>
        <v>12</v>
      </c>
      <c r="P1235">
        <f>IFERROR(ROUND(E1235/L1235,2),0)</f>
        <v>19.329999999999998</v>
      </c>
      <c r="Q1235" s="6" t="s">
        <v>8323</v>
      </c>
      <c r="R1235" t="s">
        <v>8338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8" x14ac:dyDescent="0.2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>ROUND(E1236/D1236*100,0)</f>
        <v>0</v>
      </c>
      <c r="P1236">
        <f>IFERROR(ROUND(E1236/L1236,2),0)</f>
        <v>0</v>
      </c>
      <c r="Q1236" s="6" t="s">
        <v>8323</v>
      </c>
      <c r="R1236" t="s">
        <v>8338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8" x14ac:dyDescent="0.2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>ROUND(E1237/D1237*100,0)</f>
        <v>3</v>
      </c>
      <c r="P1237">
        <f>IFERROR(ROUND(E1237/L1237,2),0)</f>
        <v>35</v>
      </c>
      <c r="Q1237" s="6" t="s">
        <v>8323</v>
      </c>
      <c r="R1237" t="s">
        <v>8338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ht="16" x14ac:dyDescent="0.2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>ROUND(E1238/D1238*100,0)</f>
        <v>0</v>
      </c>
      <c r="P1238">
        <f>IFERROR(ROUND(E1238/L1238,2),0)</f>
        <v>0</v>
      </c>
      <c r="Q1238" s="6" t="s">
        <v>8323</v>
      </c>
      <c r="R1238" t="s">
        <v>8338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48" x14ac:dyDescent="0.2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>ROUND(E1239/D1239*100,0)</f>
        <v>0</v>
      </c>
      <c r="P1239">
        <f>IFERROR(ROUND(E1239/L1239,2),0)</f>
        <v>0</v>
      </c>
      <c r="Q1239" s="6" t="s">
        <v>8323</v>
      </c>
      <c r="R1239" t="s">
        <v>8338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48" x14ac:dyDescent="0.2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>ROUND(E1240/D1240*100,0)</f>
        <v>18</v>
      </c>
      <c r="P1240">
        <f>IFERROR(ROUND(E1240/L1240,2),0)</f>
        <v>59.33</v>
      </c>
      <c r="Q1240" s="6" t="s">
        <v>8323</v>
      </c>
      <c r="R1240" t="s">
        <v>8338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32" x14ac:dyDescent="0.2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>ROUND(E1241/D1241*100,0)</f>
        <v>0</v>
      </c>
      <c r="P1241">
        <f>IFERROR(ROUND(E1241/L1241,2),0)</f>
        <v>0</v>
      </c>
      <c r="Q1241" s="6" t="s">
        <v>8323</v>
      </c>
      <c r="R1241" t="s">
        <v>8338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32" x14ac:dyDescent="0.2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>ROUND(E1242/D1242*100,0)</f>
        <v>3</v>
      </c>
      <c r="P1242">
        <f>IFERROR(ROUND(E1242/L1242,2),0)</f>
        <v>30.13</v>
      </c>
      <c r="Q1242" s="6" t="s">
        <v>8323</v>
      </c>
      <c r="R1242" t="s">
        <v>8338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48" x14ac:dyDescent="0.2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>ROUND(E1243/D1243*100,0)</f>
        <v>51</v>
      </c>
      <c r="P1243">
        <f>IFERROR(ROUND(E1243/L1243,2),0)</f>
        <v>74.62</v>
      </c>
      <c r="Q1243" s="6" t="s">
        <v>8323</v>
      </c>
      <c r="R1243" t="s">
        <v>8338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8" x14ac:dyDescent="0.2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>ROUND(E1244/D1244*100,0)</f>
        <v>1</v>
      </c>
      <c r="P1244">
        <f>IFERROR(ROUND(E1244/L1244,2),0)</f>
        <v>5</v>
      </c>
      <c r="Q1244" s="6" t="s">
        <v>8323</v>
      </c>
      <c r="R1244" t="s">
        <v>8338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48" x14ac:dyDescent="0.2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>ROUND(E1245/D1245*100,0)</f>
        <v>14</v>
      </c>
      <c r="P1245">
        <f>IFERROR(ROUND(E1245/L1245,2),0)</f>
        <v>44.5</v>
      </c>
      <c r="Q1245" s="6" t="s">
        <v>8323</v>
      </c>
      <c r="R1245" t="s">
        <v>8338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48" x14ac:dyDescent="0.2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>ROUND(E1246/D1246*100,0)</f>
        <v>104</v>
      </c>
      <c r="P1246">
        <f>IFERROR(ROUND(E1246/L1246,2),0)</f>
        <v>46.13</v>
      </c>
      <c r="Q1246" s="6" t="s">
        <v>8323</v>
      </c>
      <c r="R1246" t="s">
        <v>8324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8" x14ac:dyDescent="0.2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>ROUND(E1247/D1247*100,0)</f>
        <v>120</v>
      </c>
      <c r="P1247">
        <f>IFERROR(ROUND(E1247/L1247,2),0)</f>
        <v>141.47</v>
      </c>
      <c r="Q1247" s="6" t="s">
        <v>8323</v>
      </c>
      <c r="R1247" t="s">
        <v>8324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8" x14ac:dyDescent="0.2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>ROUND(E1248/D1248*100,0)</f>
        <v>117</v>
      </c>
      <c r="P1248">
        <f>IFERROR(ROUND(E1248/L1248,2),0)</f>
        <v>75.48</v>
      </c>
      <c r="Q1248" s="6" t="s">
        <v>8323</v>
      </c>
      <c r="R1248" t="s">
        <v>8324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32" x14ac:dyDescent="0.2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>ROUND(E1249/D1249*100,0)</f>
        <v>122</v>
      </c>
      <c r="P1249">
        <f>IFERROR(ROUND(E1249/L1249,2),0)</f>
        <v>85.5</v>
      </c>
      <c r="Q1249" s="6" t="s">
        <v>8323</v>
      </c>
      <c r="R1249" t="s">
        <v>8324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32" x14ac:dyDescent="0.2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>ROUND(E1250/D1250*100,0)</f>
        <v>152</v>
      </c>
      <c r="P1250">
        <f>IFERROR(ROUND(E1250/L1250,2),0)</f>
        <v>64.25</v>
      </c>
      <c r="Q1250" s="6" t="s">
        <v>8323</v>
      </c>
      <c r="R1250" t="s">
        <v>8324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48" x14ac:dyDescent="0.2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>ROUND(E1251/D1251*100,0)</f>
        <v>104</v>
      </c>
      <c r="P1251">
        <f>IFERROR(ROUND(E1251/L1251,2),0)</f>
        <v>64.47</v>
      </c>
      <c r="Q1251" s="6" t="s">
        <v>8323</v>
      </c>
      <c r="R1251" t="s">
        <v>8324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48" x14ac:dyDescent="0.2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>ROUND(E1252/D1252*100,0)</f>
        <v>200</v>
      </c>
      <c r="P1252">
        <f>IFERROR(ROUND(E1252/L1252,2),0)</f>
        <v>118.2</v>
      </c>
      <c r="Q1252" s="6" t="s">
        <v>8323</v>
      </c>
      <c r="R1252" t="s">
        <v>8324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32" x14ac:dyDescent="0.2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>ROUND(E1253/D1253*100,0)</f>
        <v>102</v>
      </c>
      <c r="P1253">
        <f>IFERROR(ROUND(E1253/L1253,2),0)</f>
        <v>82.54</v>
      </c>
      <c r="Q1253" s="6" t="s">
        <v>8323</v>
      </c>
      <c r="R1253" t="s">
        <v>8324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48" x14ac:dyDescent="0.2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>ROUND(E1254/D1254*100,0)</f>
        <v>138</v>
      </c>
      <c r="P1254">
        <f>IFERROR(ROUND(E1254/L1254,2),0)</f>
        <v>34.17</v>
      </c>
      <c r="Q1254" s="6" t="s">
        <v>8323</v>
      </c>
      <c r="R1254" t="s">
        <v>8324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48" x14ac:dyDescent="0.2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>ROUND(E1255/D1255*100,0)</f>
        <v>303833</v>
      </c>
      <c r="P1255">
        <f>IFERROR(ROUND(E1255/L1255,2),0)</f>
        <v>42.73</v>
      </c>
      <c r="Q1255" s="6" t="s">
        <v>8323</v>
      </c>
      <c r="R1255" t="s">
        <v>8324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8" x14ac:dyDescent="0.2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>ROUND(E1256/D1256*100,0)</f>
        <v>199</v>
      </c>
      <c r="P1256">
        <f>IFERROR(ROUND(E1256/L1256,2),0)</f>
        <v>94.49</v>
      </c>
      <c r="Q1256" s="6" t="s">
        <v>8323</v>
      </c>
      <c r="R1256" t="s">
        <v>8324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48" x14ac:dyDescent="0.2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>ROUND(E1257/D1257*100,0)</f>
        <v>202</v>
      </c>
      <c r="P1257">
        <f>IFERROR(ROUND(E1257/L1257,2),0)</f>
        <v>55.7</v>
      </c>
      <c r="Q1257" s="6" t="s">
        <v>8323</v>
      </c>
      <c r="R1257" t="s">
        <v>8324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8" x14ac:dyDescent="0.2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>ROUND(E1258/D1258*100,0)</f>
        <v>118</v>
      </c>
      <c r="P1258">
        <f>IFERROR(ROUND(E1258/L1258,2),0)</f>
        <v>98.03</v>
      </c>
      <c r="Q1258" s="6" t="s">
        <v>8323</v>
      </c>
      <c r="R1258" t="s">
        <v>8324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8" x14ac:dyDescent="0.2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>ROUND(E1259/D1259*100,0)</f>
        <v>295</v>
      </c>
      <c r="P1259">
        <f>IFERROR(ROUND(E1259/L1259,2),0)</f>
        <v>92.1</v>
      </c>
      <c r="Q1259" s="6" t="s">
        <v>8323</v>
      </c>
      <c r="R1259" t="s">
        <v>8324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48" x14ac:dyDescent="0.2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>ROUND(E1260/D1260*100,0)</f>
        <v>213</v>
      </c>
      <c r="P1260">
        <f>IFERROR(ROUND(E1260/L1260,2),0)</f>
        <v>38.18</v>
      </c>
      <c r="Q1260" s="6" t="s">
        <v>8323</v>
      </c>
      <c r="R1260" t="s">
        <v>8324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32" x14ac:dyDescent="0.2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>ROUND(E1261/D1261*100,0)</f>
        <v>104</v>
      </c>
      <c r="P1261">
        <f>IFERROR(ROUND(E1261/L1261,2),0)</f>
        <v>27.15</v>
      </c>
      <c r="Q1261" s="6" t="s">
        <v>8323</v>
      </c>
      <c r="R1261" t="s">
        <v>8324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8" x14ac:dyDescent="0.2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>ROUND(E1262/D1262*100,0)</f>
        <v>114</v>
      </c>
      <c r="P1262">
        <f>IFERROR(ROUND(E1262/L1262,2),0)</f>
        <v>50.69</v>
      </c>
      <c r="Q1262" s="6" t="s">
        <v>8323</v>
      </c>
      <c r="R1262" t="s">
        <v>8324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32" x14ac:dyDescent="0.2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>ROUND(E1263/D1263*100,0)</f>
        <v>101</v>
      </c>
      <c r="P1263">
        <f>IFERROR(ROUND(E1263/L1263,2),0)</f>
        <v>38.94</v>
      </c>
      <c r="Q1263" s="6" t="s">
        <v>8323</v>
      </c>
      <c r="R1263" t="s">
        <v>8324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8" x14ac:dyDescent="0.2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>ROUND(E1264/D1264*100,0)</f>
        <v>125</v>
      </c>
      <c r="P1264">
        <f>IFERROR(ROUND(E1264/L1264,2),0)</f>
        <v>77.64</v>
      </c>
      <c r="Q1264" s="6" t="s">
        <v>8323</v>
      </c>
      <c r="R1264" t="s">
        <v>8324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32" x14ac:dyDescent="0.2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>ROUND(E1265/D1265*100,0)</f>
        <v>119</v>
      </c>
      <c r="P1265">
        <f>IFERROR(ROUND(E1265/L1265,2),0)</f>
        <v>43.54</v>
      </c>
      <c r="Q1265" s="6" t="s">
        <v>8323</v>
      </c>
      <c r="R1265" t="s">
        <v>8324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8" x14ac:dyDescent="0.2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>ROUND(E1266/D1266*100,0)</f>
        <v>166</v>
      </c>
      <c r="P1266">
        <f>IFERROR(ROUND(E1266/L1266,2),0)</f>
        <v>31.82</v>
      </c>
      <c r="Q1266" s="6" t="s">
        <v>8323</v>
      </c>
      <c r="R1266" t="s">
        <v>8324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64" x14ac:dyDescent="0.2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>ROUND(E1267/D1267*100,0)</f>
        <v>119</v>
      </c>
      <c r="P1267">
        <f>IFERROR(ROUND(E1267/L1267,2),0)</f>
        <v>63.18</v>
      </c>
      <c r="Q1267" s="6" t="s">
        <v>8323</v>
      </c>
      <c r="R1267" t="s">
        <v>8324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32" x14ac:dyDescent="0.2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>ROUND(E1268/D1268*100,0)</f>
        <v>100</v>
      </c>
      <c r="P1268">
        <f>IFERROR(ROUND(E1268/L1268,2),0)</f>
        <v>190.9</v>
      </c>
      <c r="Q1268" s="6" t="s">
        <v>8323</v>
      </c>
      <c r="R1268" t="s">
        <v>8324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48" x14ac:dyDescent="0.2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>ROUND(E1269/D1269*100,0)</f>
        <v>102</v>
      </c>
      <c r="P1269">
        <f>IFERROR(ROUND(E1269/L1269,2),0)</f>
        <v>140.86000000000001</v>
      </c>
      <c r="Q1269" s="6" t="s">
        <v>8323</v>
      </c>
      <c r="R1269" t="s">
        <v>8324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32" x14ac:dyDescent="0.2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>ROUND(E1270/D1270*100,0)</f>
        <v>117</v>
      </c>
      <c r="P1270">
        <f>IFERROR(ROUND(E1270/L1270,2),0)</f>
        <v>76.92</v>
      </c>
      <c r="Q1270" s="6" t="s">
        <v>8323</v>
      </c>
      <c r="R1270" t="s">
        <v>8324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48" x14ac:dyDescent="0.2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>ROUND(E1271/D1271*100,0)</f>
        <v>109</v>
      </c>
      <c r="P1271">
        <f>IFERROR(ROUND(E1271/L1271,2),0)</f>
        <v>99.16</v>
      </c>
      <c r="Q1271" s="6" t="s">
        <v>8323</v>
      </c>
      <c r="R1271" t="s">
        <v>8324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32" x14ac:dyDescent="0.2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>ROUND(E1272/D1272*100,0)</f>
        <v>115</v>
      </c>
      <c r="P1272">
        <f>IFERROR(ROUND(E1272/L1272,2),0)</f>
        <v>67.88</v>
      </c>
      <c r="Q1272" s="6" t="s">
        <v>8323</v>
      </c>
      <c r="R1272" t="s">
        <v>8324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8" x14ac:dyDescent="0.2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>ROUND(E1273/D1273*100,0)</f>
        <v>102</v>
      </c>
      <c r="P1273">
        <f>IFERROR(ROUND(E1273/L1273,2),0)</f>
        <v>246.29</v>
      </c>
      <c r="Q1273" s="6" t="s">
        <v>8323</v>
      </c>
      <c r="R1273" t="s">
        <v>8324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48" x14ac:dyDescent="0.2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>ROUND(E1274/D1274*100,0)</f>
        <v>106</v>
      </c>
      <c r="P1274">
        <f>IFERROR(ROUND(E1274/L1274,2),0)</f>
        <v>189.29</v>
      </c>
      <c r="Q1274" s="6" t="s">
        <v>8323</v>
      </c>
      <c r="R1274" t="s">
        <v>8324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32" x14ac:dyDescent="0.2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>ROUND(E1275/D1275*100,0)</f>
        <v>104</v>
      </c>
      <c r="P1275">
        <f>IFERROR(ROUND(E1275/L1275,2),0)</f>
        <v>76.67</v>
      </c>
      <c r="Q1275" s="6" t="s">
        <v>8323</v>
      </c>
      <c r="R1275" t="s">
        <v>8324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48" x14ac:dyDescent="0.2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>ROUND(E1276/D1276*100,0)</f>
        <v>155</v>
      </c>
      <c r="P1276">
        <f>IFERROR(ROUND(E1276/L1276,2),0)</f>
        <v>82.96</v>
      </c>
      <c r="Q1276" s="6" t="s">
        <v>8323</v>
      </c>
      <c r="R1276" t="s">
        <v>8324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8" x14ac:dyDescent="0.2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>ROUND(E1277/D1277*100,0)</f>
        <v>162</v>
      </c>
      <c r="P1277">
        <f>IFERROR(ROUND(E1277/L1277,2),0)</f>
        <v>62.52</v>
      </c>
      <c r="Q1277" s="6" t="s">
        <v>8323</v>
      </c>
      <c r="R1277" t="s">
        <v>8324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32" x14ac:dyDescent="0.2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>ROUND(E1278/D1278*100,0)</f>
        <v>104</v>
      </c>
      <c r="P1278">
        <f>IFERROR(ROUND(E1278/L1278,2),0)</f>
        <v>46.07</v>
      </c>
      <c r="Q1278" s="6" t="s">
        <v>8323</v>
      </c>
      <c r="R1278" t="s">
        <v>8324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48" x14ac:dyDescent="0.2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>ROUND(E1279/D1279*100,0)</f>
        <v>106</v>
      </c>
      <c r="P1279">
        <f>IFERROR(ROUND(E1279/L1279,2),0)</f>
        <v>38.54</v>
      </c>
      <c r="Q1279" s="6" t="s">
        <v>8323</v>
      </c>
      <c r="R1279" t="s">
        <v>8324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8" x14ac:dyDescent="0.2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>ROUND(E1280/D1280*100,0)</f>
        <v>155</v>
      </c>
      <c r="P1280">
        <f>IFERROR(ROUND(E1280/L1280,2),0)</f>
        <v>53.01</v>
      </c>
      <c r="Q1280" s="6" t="s">
        <v>8323</v>
      </c>
      <c r="R1280" t="s">
        <v>8324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1" ht="48" x14ac:dyDescent="0.2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>ROUND(E1281/D1281*100,0)</f>
        <v>111</v>
      </c>
      <c r="P1281">
        <f>IFERROR(ROUND(E1281/L1281,2),0)</f>
        <v>73.36</v>
      </c>
      <c r="Q1281" s="6" t="s">
        <v>8323</v>
      </c>
      <c r="R1281" t="s">
        <v>8324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1" ht="48" x14ac:dyDescent="0.2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>ROUND(E1282/D1282*100,0)</f>
        <v>111</v>
      </c>
      <c r="P1282">
        <f>IFERROR(ROUND(E1282/L1282,2),0)</f>
        <v>127.98</v>
      </c>
      <c r="Q1282" s="6" t="s">
        <v>8323</v>
      </c>
      <c r="R1282" t="s">
        <v>8324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1" ht="48" x14ac:dyDescent="0.2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>ROUND(E1283/D1283*100,0)</f>
        <v>111</v>
      </c>
      <c r="P1283">
        <f>IFERROR(ROUND(E1283/L1283,2),0)</f>
        <v>104.73</v>
      </c>
      <c r="Q1283" s="6" t="s">
        <v>8323</v>
      </c>
      <c r="R1283" t="s">
        <v>8324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1" ht="48" x14ac:dyDescent="0.2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>ROUND(E1284/D1284*100,0)</f>
        <v>124</v>
      </c>
      <c r="P1284">
        <f>IFERROR(ROUND(E1284/L1284,2),0)</f>
        <v>67.67</v>
      </c>
      <c r="Q1284" s="6" t="s">
        <v>8323</v>
      </c>
      <c r="R1284" t="s">
        <v>8324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1" ht="48" x14ac:dyDescent="0.2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>ROUND(E1285/D1285*100,0)</f>
        <v>211</v>
      </c>
      <c r="P1285">
        <f>IFERROR(ROUND(E1285/L1285,2),0)</f>
        <v>95.93</v>
      </c>
      <c r="Q1285" s="6" t="s">
        <v>8323</v>
      </c>
      <c r="R1285" t="s">
        <v>8324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1" ht="48" x14ac:dyDescent="0.2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>ROUND(E1286/D1286*100,0)</f>
        <v>101</v>
      </c>
      <c r="P1286">
        <f>IFERROR(ROUND(E1286/L1286,2),0)</f>
        <v>65.16</v>
      </c>
      <c r="Q1286" s="6" t="s">
        <v>8315</v>
      </c>
      <c r="R1286" t="s">
        <v>8316</v>
      </c>
      <c r="S1286" s="9">
        <f>(((J1286/60)/60)/24)+DATE(1970,1,1)</f>
        <v>42712.23474537037</v>
      </c>
      <c r="T1286" s="9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>ROUND(E1287/D1287*100,0)</f>
        <v>102</v>
      </c>
      <c r="P1287">
        <f>IFERROR(ROUND(E1287/L1287,2),0)</f>
        <v>32.270000000000003</v>
      </c>
      <c r="Q1287" s="6" t="s">
        <v>8315</v>
      </c>
      <c r="R1287" t="s">
        <v>8316</v>
      </c>
      <c r="S1287" s="9">
        <f>(((J1287/60)/60)/24)+DATE(1970,1,1)</f>
        <v>42160.583043981482</v>
      </c>
      <c r="T1287" s="9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>ROUND(E1288/D1288*100,0)</f>
        <v>108</v>
      </c>
      <c r="P1288">
        <f>IFERROR(ROUND(E1288/L1288,2),0)</f>
        <v>81.25</v>
      </c>
      <c r="Q1288" s="6" t="s">
        <v>8315</v>
      </c>
      <c r="R1288" t="s">
        <v>8316</v>
      </c>
      <c r="S1288" s="9">
        <f>(((J1288/60)/60)/24)+DATE(1970,1,1)</f>
        <v>42039.384571759263</v>
      </c>
      <c r="T1288" s="9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>ROUND(E1289/D1289*100,0)</f>
        <v>242</v>
      </c>
      <c r="P1289">
        <f>IFERROR(ROUND(E1289/L1289,2),0)</f>
        <v>24.2</v>
      </c>
      <c r="Q1289" s="6" t="s">
        <v>8315</v>
      </c>
      <c r="R1289" t="s">
        <v>8316</v>
      </c>
      <c r="S1289" s="9">
        <f>(((J1289/60)/60)/24)+DATE(1970,1,1)</f>
        <v>42107.621018518519</v>
      </c>
      <c r="T1289" s="9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>ROUND(E1290/D1290*100,0)</f>
        <v>100</v>
      </c>
      <c r="P1290">
        <f>IFERROR(ROUND(E1290/L1290,2),0)</f>
        <v>65.87</v>
      </c>
      <c r="Q1290" s="6" t="s">
        <v>8315</v>
      </c>
      <c r="R1290" t="s">
        <v>8316</v>
      </c>
      <c r="S1290" s="9">
        <f>(((J1290/60)/60)/24)+DATE(1970,1,1)</f>
        <v>42561.154664351852</v>
      </c>
      <c r="T1290" s="9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>ROUND(E1291/D1291*100,0)</f>
        <v>125</v>
      </c>
      <c r="P1291">
        <f>IFERROR(ROUND(E1291/L1291,2),0)</f>
        <v>36.08</v>
      </c>
      <c r="Q1291" s="6" t="s">
        <v>8315</v>
      </c>
      <c r="R1291" t="s">
        <v>8316</v>
      </c>
      <c r="S1291" s="9">
        <f>(((J1291/60)/60)/24)+DATE(1970,1,1)</f>
        <v>42709.134780092587</v>
      </c>
      <c r="T1291" s="9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>ROUND(E1292/D1292*100,0)</f>
        <v>109</v>
      </c>
      <c r="P1292">
        <f>IFERROR(ROUND(E1292/L1292,2),0)</f>
        <v>44.19</v>
      </c>
      <c r="Q1292" s="6" t="s">
        <v>8315</v>
      </c>
      <c r="R1292" t="s">
        <v>8316</v>
      </c>
      <c r="S1292" s="9">
        <f>(((J1292/60)/60)/24)+DATE(1970,1,1)</f>
        <v>42086.614942129629</v>
      </c>
      <c r="T1292" s="9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>ROUND(E1293/D1293*100,0)</f>
        <v>146</v>
      </c>
      <c r="P1293">
        <f>IFERROR(ROUND(E1293/L1293,2),0)</f>
        <v>104.07</v>
      </c>
      <c r="Q1293" s="6" t="s">
        <v>8315</v>
      </c>
      <c r="R1293" t="s">
        <v>8316</v>
      </c>
      <c r="S1293" s="9">
        <f>(((J1293/60)/60)/24)+DATE(1970,1,1)</f>
        <v>42064.652673611112</v>
      </c>
      <c r="T1293" s="9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>ROUND(E1294/D1294*100,0)</f>
        <v>110</v>
      </c>
      <c r="P1294">
        <f>IFERROR(ROUND(E1294/L1294,2),0)</f>
        <v>35.96</v>
      </c>
      <c r="Q1294" s="6" t="s">
        <v>8315</v>
      </c>
      <c r="R1294" t="s">
        <v>8316</v>
      </c>
      <c r="S1294" s="9">
        <f>(((J1294/60)/60)/24)+DATE(1970,1,1)</f>
        <v>42256.764212962968</v>
      </c>
      <c r="T1294" s="9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>ROUND(E1295/D1295*100,0)</f>
        <v>102</v>
      </c>
      <c r="P1295">
        <f>IFERROR(ROUND(E1295/L1295,2),0)</f>
        <v>127.79</v>
      </c>
      <c r="Q1295" s="6" t="s">
        <v>8315</v>
      </c>
      <c r="R1295" t="s">
        <v>8316</v>
      </c>
      <c r="S1295" s="9">
        <f>(((J1295/60)/60)/24)+DATE(1970,1,1)</f>
        <v>42292.701053240744</v>
      </c>
      <c r="T1295" s="9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>ROUND(E1296/D1296*100,0)</f>
        <v>122</v>
      </c>
      <c r="P1296">
        <f>IFERROR(ROUND(E1296/L1296,2),0)</f>
        <v>27.73</v>
      </c>
      <c r="Q1296" s="6" t="s">
        <v>8315</v>
      </c>
      <c r="R1296" t="s">
        <v>8316</v>
      </c>
      <c r="S1296" s="9">
        <f>(((J1296/60)/60)/24)+DATE(1970,1,1)</f>
        <v>42278.453668981485</v>
      </c>
      <c r="T1296" s="9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>ROUND(E1297/D1297*100,0)</f>
        <v>102</v>
      </c>
      <c r="P1297">
        <f>IFERROR(ROUND(E1297/L1297,2),0)</f>
        <v>39.83</v>
      </c>
      <c r="Q1297" s="6" t="s">
        <v>8315</v>
      </c>
      <c r="R1297" t="s">
        <v>8316</v>
      </c>
      <c r="S1297" s="9">
        <f>(((J1297/60)/60)/24)+DATE(1970,1,1)</f>
        <v>42184.572881944448</v>
      </c>
      <c r="T1297" s="9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>ROUND(E1298/D1298*100,0)</f>
        <v>141</v>
      </c>
      <c r="P1298">
        <f>IFERROR(ROUND(E1298/L1298,2),0)</f>
        <v>52.17</v>
      </c>
      <c r="Q1298" s="6" t="s">
        <v>8315</v>
      </c>
      <c r="R1298" t="s">
        <v>8316</v>
      </c>
      <c r="S1298" s="9">
        <f>(((J1298/60)/60)/24)+DATE(1970,1,1)</f>
        <v>42423.050613425927</v>
      </c>
      <c r="T1298" s="9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>ROUND(E1299/D1299*100,0)</f>
        <v>110</v>
      </c>
      <c r="P1299">
        <f>IFERROR(ROUND(E1299/L1299,2),0)</f>
        <v>92.04</v>
      </c>
      <c r="Q1299" s="6" t="s">
        <v>8315</v>
      </c>
      <c r="R1299" t="s">
        <v>8316</v>
      </c>
      <c r="S1299" s="9">
        <f>(((J1299/60)/60)/24)+DATE(1970,1,1)</f>
        <v>42461.747199074074</v>
      </c>
      <c r="T1299" s="9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>ROUND(E1300/D1300*100,0)</f>
        <v>105</v>
      </c>
      <c r="P1300">
        <f>IFERROR(ROUND(E1300/L1300,2),0)</f>
        <v>63.42</v>
      </c>
      <c r="Q1300" s="6" t="s">
        <v>8315</v>
      </c>
      <c r="R1300" t="s">
        <v>8316</v>
      </c>
      <c r="S1300" s="9">
        <f>(((J1300/60)/60)/24)+DATE(1970,1,1)</f>
        <v>42458.680925925932</v>
      </c>
      <c r="T1300" s="9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>ROUND(E1301/D1301*100,0)</f>
        <v>124</v>
      </c>
      <c r="P1301">
        <f>IFERROR(ROUND(E1301/L1301,2),0)</f>
        <v>135.63</v>
      </c>
      <c r="Q1301" s="6" t="s">
        <v>8315</v>
      </c>
      <c r="R1301" t="s">
        <v>8316</v>
      </c>
      <c r="S1301" s="9">
        <f>(((J1301/60)/60)/24)+DATE(1970,1,1)</f>
        <v>42169.814340277779</v>
      </c>
      <c r="T1301" s="9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>ROUND(E1302/D1302*100,0)</f>
        <v>135</v>
      </c>
      <c r="P1302">
        <f>IFERROR(ROUND(E1302/L1302,2),0)</f>
        <v>168.75</v>
      </c>
      <c r="Q1302" s="6" t="s">
        <v>8315</v>
      </c>
      <c r="R1302" t="s">
        <v>8316</v>
      </c>
      <c r="S1302" s="9">
        <f>(((J1302/60)/60)/24)+DATE(1970,1,1)</f>
        <v>42483.675208333334</v>
      </c>
      <c r="T1302" s="9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>ROUND(E1303/D1303*100,0)</f>
        <v>103</v>
      </c>
      <c r="P1303">
        <f>IFERROR(ROUND(E1303/L1303,2),0)</f>
        <v>70.86</v>
      </c>
      <c r="Q1303" s="6" t="s">
        <v>8315</v>
      </c>
      <c r="R1303" t="s">
        <v>8316</v>
      </c>
      <c r="S1303" s="9">
        <f>(((J1303/60)/60)/24)+DATE(1970,1,1)</f>
        <v>42195.749745370369</v>
      </c>
      <c r="T1303" s="9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>ROUND(E1304/D1304*100,0)</f>
        <v>100</v>
      </c>
      <c r="P1304">
        <f>IFERROR(ROUND(E1304/L1304,2),0)</f>
        <v>50</v>
      </c>
      <c r="Q1304" s="6" t="s">
        <v>8315</v>
      </c>
      <c r="R1304" t="s">
        <v>8316</v>
      </c>
      <c r="S1304" s="9">
        <f>(((J1304/60)/60)/24)+DATE(1970,1,1)</f>
        <v>42675.057997685188</v>
      </c>
      <c r="T1304" s="9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>ROUND(E1305/D1305*100,0)</f>
        <v>130</v>
      </c>
      <c r="P1305">
        <f>IFERROR(ROUND(E1305/L1305,2),0)</f>
        <v>42.21</v>
      </c>
      <c r="Q1305" s="6" t="s">
        <v>8315</v>
      </c>
      <c r="R1305" t="s">
        <v>8316</v>
      </c>
      <c r="S1305" s="9">
        <f>(((J1305/60)/60)/24)+DATE(1970,1,1)</f>
        <v>42566.441203703704</v>
      </c>
      <c r="T1305" s="9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>ROUND(E1306/D1306*100,0)</f>
        <v>40</v>
      </c>
      <c r="P1306">
        <f>IFERROR(ROUND(E1306/L1306,2),0)</f>
        <v>152.41</v>
      </c>
      <c r="Q1306" s="6" t="s">
        <v>8317</v>
      </c>
      <c r="R1306" t="s">
        <v>8319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1" ht="48" x14ac:dyDescent="0.2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>ROUND(E1307/D1307*100,0)</f>
        <v>26</v>
      </c>
      <c r="P1307">
        <f>IFERROR(ROUND(E1307/L1307,2),0)</f>
        <v>90.62</v>
      </c>
      <c r="Q1307" s="6" t="s">
        <v>8317</v>
      </c>
      <c r="R1307" t="s">
        <v>8319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1" ht="64" x14ac:dyDescent="0.2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>ROUND(E1308/D1308*100,0)</f>
        <v>65</v>
      </c>
      <c r="P1308">
        <f>IFERROR(ROUND(E1308/L1308,2),0)</f>
        <v>201.6</v>
      </c>
      <c r="Q1308" s="6" t="s">
        <v>8317</v>
      </c>
      <c r="R1308" t="s">
        <v>8319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1" ht="32" x14ac:dyDescent="0.2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>ROUND(E1309/D1309*100,0)</f>
        <v>12</v>
      </c>
      <c r="P1309">
        <f>IFERROR(ROUND(E1309/L1309,2),0)</f>
        <v>127.93</v>
      </c>
      <c r="Q1309" s="6" t="s">
        <v>8317</v>
      </c>
      <c r="R1309" t="s">
        <v>8319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1" ht="32" x14ac:dyDescent="0.2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>ROUND(E1310/D1310*100,0)</f>
        <v>11</v>
      </c>
      <c r="P1310">
        <f>IFERROR(ROUND(E1310/L1310,2),0)</f>
        <v>29.89</v>
      </c>
      <c r="Q1310" s="6" t="s">
        <v>8317</v>
      </c>
      <c r="R1310" t="s">
        <v>8319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1" ht="32" x14ac:dyDescent="0.2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>ROUND(E1311/D1311*100,0)</f>
        <v>112</v>
      </c>
      <c r="P1311">
        <f>IFERROR(ROUND(E1311/L1311,2),0)</f>
        <v>367.97</v>
      </c>
      <c r="Q1311" s="6" t="s">
        <v>8317</v>
      </c>
      <c r="R1311" t="s">
        <v>8319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1" ht="32" x14ac:dyDescent="0.2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>ROUND(E1312/D1312*100,0)</f>
        <v>16</v>
      </c>
      <c r="P1312">
        <f>IFERROR(ROUND(E1312/L1312,2),0)</f>
        <v>129.16999999999999</v>
      </c>
      <c r="Q1312" s="6" t="s">
        <v>8317</v>
      </c>
      <c r="R1312" t="s">
        <v>8319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48" x14ac:dyDescent="0.2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>ROUND(E1313/D1313*100,0)</f>
        <v>32</v>
      </c>
      <c r="P1313">
        <f>IFERROR(ROUND(E1313/L1313,2),0)</f>
        <v>800.7</v>
      </c>
      <c r="Q1313" s="6" t="s">
        <v>8317</v>
      </c>
      <c r="R1313" t="s">
        <v>8319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8" x14ac:dyDescent="0.2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>ROUND(E1314/D1314*100,0)</f>
        <v>1</v>
      </c>
      <c r="P1314">
        <f>IFERROR(ROUND(E1314/L1314,2),0)</f>
        <v>28</v>
      </c>
      <c r="Q1314" s="6" t="s">
        <v>8317</v>
      </c>
      <c r="R1314" t="s">
        <v>8319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8" x14ac:dyDescent="0.2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>ROUND(E1315/D1315*100,0)</f>
        <v>31</v>
      </c>
      <c r="P1315">
        <f>IFERROR(ROUND(E1315/L1315,2),0)</f>
        <v>102.02</v>
      </c>
      <c r="Q1315" s="6" t="s">
        <v>8317</v>
      </c>
      <c r="R1315" t="s">
        <v>8319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48" x14ac:dyDescent="0.2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>ROUND(E1316/D1316*100,0)</f>
        <v>1</v>
      </c>
      <c r="P1316">
        <f>IFERROR(ROUND(E1316/L1316,2),0)</f>
        <v>184.36</v>
      </c>
      <c r="Q1316" s="6" t="s">
        <v>8317</v>
      </c>
      <c r="R1316" t="s">
        <v>8319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32" x14ac:dyDescent="0.2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>ROUND(E1317/D1317*100,0)</f>
        <v>40</v>
      </c>
      <c r="P1317">
        <f>IFERROR(ROUND(E1317/L1317,2),0)</f>
        <v>162.91999999999999</v>
      </c>
      <c r="Q1317" s="6" t="s">
        <v>8317</v>
      </c>
      <c r="R1317" t="s">
        <v>8319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8" x14ac:dyDescent="0.2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>ROUND(E1318/D1318*100,0)</f>
        <v>0</v>
      </c>
      <c r="P1318">
        <f>IFERROR(ROUND(E1318/L1318,2),0)</f>
        <v>1</v>
      </c>
      <c r="Q1318" s="6" t="s">
        <v>8317</v>
      </c>
      <c r="R1318" t="s">
        <v>8319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48" x14ac:dyDescent="0.2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>ROUND(E1319/D1319*100,0)</f>
        <v>6</v>
      </c>
      <c r="P1319">
        <f>IFERROR(ROUND(E1319/L1319,2),0)</f>
        <v>603.53</v>
      </c>
      <c r="Q1319" s="6" t="s">
        <v>8317</v>
      </c>
      <c r="R1319" t="s">
        <v>8319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8" x14ac:dyDescent="0.2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>ROUND(E1320/D1320*100,0)</f>
        <v>15</v>
      </c>
      <c r="P1320">
        <f>IFERROR(ROUND(E1320/L1320,2),0)</f>
        <v>45.41</v>
      </c>
      <c r="Q1320" s="6" t="s">
        <v>8317</v>
      </c>
      <c r="R1320" t="s">
        <v>8319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8" x14ac:dyDescent="0.2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>ROUND(E1321/D1321*100,0)</f>
        <v>15</v>
      </c>
      <c r="P1321">
        <f>IFERROR(ROUND(E1321/L1321,2),0)</f>
        <v>97.33</v>
      </c>
      <c r="Q1321" s="6" t="s">
        <v>8317</v>
      </c>
      <c r="R1321" t="s">
        <v>8319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8" x14ac:dyDescent="0.2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>ROUND(E1322/D1322*100,0)</f>
        <v>1</v>
      </c>
      <c r="P1322">
        <f>IFERROR(ROUND(E1322/L1322,2),0)</f>
        <v>167.67</v>
      </c>
      <c r="Q1322" s="6" t="s">
        <v>8317</v>
      </c>
      <c r="R1322" t="s">
        <v>8319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48" x14ac:dyDescent="0.2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>ROUND(E1323/D1323*100,0)</f>
        <v>1</v>
      </c>
      <c r="P1323">
        <f>IFERROR(ROUND(E1323/L1323,2),0)</f>
        <v>859.86</v>
      </c>
      <c r="Q1323" s="6" t="s">
        <v>8317</v>
      </c>
      <c r="R1323" t="s">
        <v>8319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8" x14ac:dyDescent="0.2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>ROUND(E1324/D1324*100,0)</f>
        <v>0</v>
      </c>
      <c r="P1324">
        <f>IFERROR(ROUND(E1324/L1324,2),0)</f>
        <v>26.5</v>
      </c>
      <c r="Q1324" s="6" t="s">
        <v>8317</v>
      </c>
      <c r="R1324" t="s">
        <v>8319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8" x14ac:dyDescent="0.2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>ROUND(E1325/D1325*100,0)</f>
        <v>9</v>
      </c>
      <c r="P1325">
        <f>IFERROR(ROUND(E1325/L1325,2),0)</f>
        <v>30.27</v>
      </c>
      <c r="Q1325" s="6" t="s">
        <v>8317</v>
      </c>
      <c r="R1325" t="s">
        <v>8319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8" x14ac:dyDescent="0.2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>ROUND(E1326/D1326*100,0)</f>
        <v>10</v>
      </c>
      <c r="P1326">
        <f>IFERROR(ROUND(E1326/L1326,2),0)</f>
        <v>54.67</v>
      </c>
      <c r="Q1326" s="6" t="s">
        <v>8317</v>
      </c>
      <c r="R1326" t="s">
        <v>8319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8" x14ac:dyDescent="0.2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>ROUND(E1327/D1327*100,0)</f>
        <v>2</v>
      </c>
      <c r="P1327">
        <f>IFERROR(ROUND(E1327/L1327,2),0)</f>
        <v>60.75</v>
      </c>
      <c r="Q1327" s="6" t="s">
        <v>8317</v>
      </c>
      <c r="R1327" t="s">
        <v>8319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8" x14ac:dyDescent="0.2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>ROUND(E1328/D1328*100,0)</f>
        <v>1</v>
      </c>
      <c r="P1328">
        <f>IFERROR(ROUND(E1328/L1328,2),0)</f>
        <v>102.73</v>
      </c>
      <c r="Q1328" s="6" t="s">
        <v>8317</v>
      </c>
      <c r="R1328" t="s">
        <v>8319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8" x14ac:dyDescent="0.2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>ROUND(E1329/D1329*100,0)</f>
        <v>4</v>
      </c>
      <c r="P1329">
        <f>IFERROR(ROUND(E1329/L1329,2),0)</f>
        <v>41.59</v>
      </c>
      <c r="Q1329" s="6" t="s">
        <v>8317</v>
      </c>
      <c r="R1329" t="s">
        <v>8319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48" x14ac:dyDescent="0.2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>ROUND(E1330/D1330*100,0)</f>
        <v>2</v>
      </c>
      <c r="P1330">
        <f>IFERROR(ROUND(E1330/L1330,2),0)</f>
        <v>116.53</v>
      </c>
      <c r="Q1330" s="6" t="s">
        <v>8317</v>
      </c>
      <c r="R1330" t="s">
        <v>8319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8" x14ac:dyDescent="0.2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>ROUND(E1331/D1331*100,0)</f>
        <v>1</v>
      </c>
      <c r="P1331">
        <f>IFERROR(ROUND(E1331/L1331,2),0)</f>
        <v>45.33</v>
      </c>
      <c r="Q1331" s="6" t="s">
        <v>8317</v>
      </c>
      <c r="R1331" t="s">
        <v>8319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8" x14ac:dyDescent="0.2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>ROUND(E1332/D1332*100,0)</f>
        <v>22</v>
      </c>
      <c r="P1332">
        <f>IFERROR(ROUND(E1332/L1332,2),0)</f>
        <v>157.46</v>
      </c>
      <c r="Q1332" s="6" t="s">
        <v>8317</v>
      </c>
      <c r="R1332" t="s">
        <v>8319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8" x14ac:dyDescent="0.2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>ROUND(E1333/D1333*100,0)</f>
        <v>1</v>
      </c>
      <c r="P1333">
        <f>IFERROR(ROUND(E1333/L1333,2),0)</f>
        <v>100.5</v>
      </c>
      <c r="Q1333" s="6" t="s">
        <v>8317</v>
      </c>
      <c r="R1333" t="s">
        <v>8319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48" x14ac:dyDescent="0.2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>ROUND(E1334/D1334*100,0)</f>
        <v>0</v>
      </c>
      <c r="P1334">
        <f>IFERROR(ROUND(E1334/L1334,2),0)</f>
        <v>0</v>
      </c>
      <c r="Q1334" s="6" t="s">
        <v>8317</v>
      </c>
      <c r="R1334" t="s">
        <v>8319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8" x14ac:dyDescent="0.2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>ROUND(E1335/D1335*100,0)</f>
        <v>0</v>
      </c>
      <c r="P1335">
        <f>IFERROR(ROUND(E1335/L1335,2),0)</f>
        <v>0</v>
      </c>
      <c r="Q1335" s="6" t="s">
        <v>8317</v>
      </c>
      <c r="R1335" t="s">
        <v>8319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48" x14ac:dyDescent="0.2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>ROUND(E1336/D1336*100,0)</f>
        <v>11</v>
      </c>
      <c r="P1336">
        <f>IFERROR(ROUND(E1336/L1336,2),0)</f>
        <v>51.82</v>
      </c>
      <c r="Q1336" s="6" t="s">
        <v>8317</v>
      </c>
      <c r="R1336" t="s">
        <v>8319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48" x14ac:dyDescent="0.2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>ROUND(E1337/D1337*100,0)</f>
        <v>20</v>
      </c>
      <c r="P1337">
        <f>IFERROR(ROUND(E1337/L1337,2),0)</f>
        <v>308.75</v>
      </c>
      <c r="Q1337" s="6" t="s">
        <v>8317</v>
      </c>
      <c r="R1337" t="s">
        <v>8319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8" x14ac:dyDescent="0.2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>ROUND(E1338/D1338*100,0)</f>
        <v>85</v>
      </c>
      <c r="P1338">
        <f>IFERROR(ROUND(E1338/L1338,2),0)</f>
        <v>379.23</v>
      </c>
      <c r="Q1338" s="6" t="s">
        <v>8317</v>
      </c>
      <c r="R1338" t="s">
        <v>8319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8" x14ac:dyDescent="0.2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>ROUND(E1339/D1339*100,0)</f>
        <v>49</v>
      </c>
      <c r="P1339">
        <f>IFERROR(ROUND(E1339/L1339,2),0)</f>
        <v>176.36</v>
      </c>
      <c r="Q1339" s="6" t="s">
        <v>8317</v>
      </c>
      <c r="R1339" t="s">
        <v>8319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48" x14ac:dyDescent="0.2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>ROUND(E1340/D1340*100,0)</f>
        <v>3</v>
      </c>
      <c r="P1340">
        <f>IFERROR(ROUND(E1340/L1340,2),0)</f>
        <v>66.069999999999993</v>
      </c>
      <c r="Q1340" s="6" t="s">
        <v>8317</v>
      </c>
      <c r="R1340" t="s">
        <v>8319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32" x14ac:dyDescent="0.2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>ROUND(E1341/D1341*100,0)</f>
        <v>7</v>
      </c>
      <c r="P1341">
        <f>IFERROR(ROUND(E1341/L1341,2),0)</f>
        <v>89.65</v>
      </c>
      <c r="Q1341" s="6" t="s">
        <v>8317</v>
      </c>
      <c r="R1341" t="s">
        <v>8319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48" x14ac:dyDescent="0.2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>ROUND(E1342/D1342*100,0)</f>
        <v>0</v>
      </c>
      <c r="P1342">
        <f>IFERROR(ROUND(E1342/L1342,2),0)</f>
        <v>0</v>
      </c>
      <c r="Q1342" s="6" t="s">
        <v>8317</v>
      </c>
      <c r="R1342" t="s">
        <v>8319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48" x14ac:dyDescent="0.2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>ROUND(E1343/D1343*100,0)</f>
        <v>70</v>
      </c>
      <c r="P1343">
        <f>IFERROR(ROUND(E1343/L1343,2),0)</f>
        <v>382.39</v>
      </c>
      <c r="Q1343" s="6" t="s">
        <v>8317</v>
      </c>
      <c r="R1343" t="s">
        <v>8319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8" x14ac:dyDescent="0.2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>ROUND(E1344/D1344*100,0)</f>
        <v>0</v>
      </c>
      <c r="P1344">
        <f>IFERROR(ROUND(E1344/L1344,2),0)</f>
        <v>100</v>
      </c>
      <c r="Q1344" s="6" t="s">
        <v>8317</v>
      </c>
      <c r="R1344" t="s">
        <v>8319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48" x14ac:dyDescent="0.2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>ROUND(E1345/D1345*100,0)</f>
        <v>102</v>
      </c>
      <c r="P1345">
        <f>IFERROR(ROUND(E1345/L1345,2),0)</f>
        <v>158.36000000000001</v>
      </c>
      <c r="Q1345" s="6" t="s">
        <v>8317</v>
      </c>
      <c r="R1345" t="s">
        <v>8319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8" x14ac:dyDescent="0.2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>ROUND(E1346/D1346*100,0)</f>
        <v>378</v>
      </c>
      <c r="P1346">
        <f>IFERROR(ROUND(E1346/L1346,2),0)</f>
        <v>40.76</v>
      </c>
      <c r="Q1346" s="6" t="s">
        <v>8320</v>
      </c>
      <c r="R1346" t="s">
        <v>8321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8" x14ac:dyDescent="0.2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>ROUND(E1347/D1347*100,0)</f>
        <v>125</v>
      </c>
      <c r="P1347">
        <f>IFERROR(ROUND(E1347/L1347,2),0)</f>
        <v>53.57</v>
      </c>
      <c r="Q1347" s="6" t="s">
        <v>8320</v>
      </c>
      <c r="R1347" t="s">
        <v>8321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48" x14ac:dyDescent="0.2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>ROUND(E1348/D1348*100,0)</f>
        <v>147</v>
      </c>
      <c r="P1348">
        <f>IFERROR(ROUND(E1348/L1348,2),0)</f>
        <v>48.45</v>
      </c>
      <c r="Q1348" s="6" t="s">
        <v>8320</v>
      </c>
      <c r="R1348" t="s">
        <v>8321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8" x14ac:dyDescent="0.2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>ROUND(E1349/D1349*100,0)</f>
        <v>102</v>
      </c>
      <c r="P1349">
        <f>IFERROR(ROUND(E1349/L1349,2),0)</f>
        <v>82.42</v>
      </c>
      <c r="Q1349" s="6" t="s">
        <v>8320</v>
      </c>
      <c r="R1349" t="s">
        <v>8321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8" x14ac:dyDescent="0.2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>ROUND(E1350/D1350*100,0)</f>
        <v>102</v>
      </c>
      <c r="P1350">
        <f>IFERROR(ROUND(E1350/L1350,2),0)</f>
        <v>230.19</v>
      </c>
      <c r="Q1350" s="6" t="s">
        <v>8320</v>
      </c>
      <c r="R1350" t="s">
        <v>8321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8" x14ac:dyDescent="0.2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>ROUND(E1351/D1351*100,0)</f>
        <v>204</v>
      </c>
      <c r="P1351">
        <f>IFERROR(ROUND(E1351/L1351,2),0)</f>
        <v>59.36</v>
      </c>
      <c r="Q1351" s="6" t="s">
        <v>8320</v>
      </c>
      <c r="R1351" t="s">
        <v>8321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8" x14ac:dyDescent="0.2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>ROUND(E1352/D1352*100,0)</f>
        <v>104</v>
      </c>
      <c r="P1352">
        <f>IFERROR(ROUND(E1352/L1352,2),0)</f>
        <v>66.7</v>
      </c>
      <c r="Q1352" s="6" t="s">
        <v>8320</v>
      </c>
      <c r="R1352" t="s">
        <v>8321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32" x14ac:dyDescent="0.2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>ROUND(E1353/D1353*100,0)</f>
        <v>101</v>
      </c>
      <c r="P1353">
        <f>IFERROR(ROUND(E1353/L1353,2),0)</f>
        <v>168.78</v>
      </c>
      <c r="Q1353" s="6" t="s">
        <v>8320</v>
      </c>
      <c r="R1353" t="s">
        <v>8321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48" x14ac:dyDescent="0.2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>ROUND(E1354/D1354*100,0)</f>
        <v>136</v>
      </c>
      <c r="P1354">
        <f>IFERROR(ROUND(E1354/L1354,2),0)</f>
        <v>59.97</v>
      </c>
      <c r="Q1354" s="6" t="s">
        <v>8320</v>
      </c>
      <c r="R1354" t="s">
        <v>8321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32" x14ac:dyDescent="0.2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>ROUND(E1355/D1355*100,0)</f>
        <v>134</v>
      </c>
      <c r="P1355">
        <f>IFERROR(ROUND(E1355/L1355,2),0)</f>
        <v>31.81</v>
      </c>
      <c r="Q1355" s="6" t="s">
        <v>8320</v>
      </c>
      <c r="R1355" t="s">
        <v>8321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8" x14ac:dyDescent="0.2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>ROUND(E1356/D1356*100,0)</f>
        <v>130</v>
      </c>
      <c r="P1356">
        <f>IFERROR(ROUND(E1356/L1356,2),0)</f>
        <v>24.42</v>
      </c>
      <c r="Q1356" s="6" t="s">
        <v>8320</v>
      </c>
      <c r="R1356" t="s">
        <v>8321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48" x14ac:dyDescent="0.2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>ROUND(E1357/D1357*100,0)</f>
        <v>123</v>
      </c>
      <c r="P1357">
        <f>IFERROR(ROUND(E1357/L1357,2),0)</f>
        <v>25.35</v>
      </c>
      <c r="Q1357" s="6" t="s">
        <v>8320</v>
      </c>
      <c r="R1357" t="s">
        <v>8321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8" x14ac:dyDescent="0.2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>ROUND(E1358/D1358*100,0)</f>
        <v>183</v>
      </c>
      <c r="P1358">
        <f>IFERROR(ROUND(E1358/L1358,2),0)</f>
        <v>71.44</v>
      </c>
      <c r="Q1358" s="6" t="s">
        <v>8320</v>
      </c>
      <c r="R1358" t="s">
        <v>8321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48" x14ac:dyDescent="0.2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>ROUND(E1359/D1359*100,0)</f>
        <v>125</v>
      </c>
      <c r="P1359">
        <f>IFERROR(ROUND(E1359/L1359,2),0)</f>
        <v>38.549999999999997</v>
      </c>
      <c r="Q1359" s="6" t="s">
        <v>8320</v>
      </c>
      <c r="R1359" t="s">
        <v>8321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48" x14ac:dyDescent="0.2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>ROUND(E1360/D1360*100,0)</f>
        <v>112</v>
      </c>
      <c r="P1360">
        <f>IFERROR(ROUND(E1360/L1360,2),0)</f>
        <v>68.37</v>
      </c>
      <c r="Q1360" s="6" t="s">
        <v>8320</v>
      </c>
      <c r="R1360" t="s">
        <v>8321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8" x14ac:dyDescent="0.2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>ROUND(E1361/D1361*100,0)</f>
        <v>116</v>
      </c>
      <c r="P1361">
        <f>IFERROR(ROUND(E1361/L1361,2),0)</f>
        <v>40.21</v>
      </c>
      <c r="Q1361" s="6" t="s">
        <v>8320</v>
      </c>
      <c r="R1361" t="s">
        <v>8321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32" x14ac:dyDescent="0.2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>ROUND(E1362/D1362*100,0)</f>
        <v>173</v>
      </c>
      <c r="P1362">
        <f>IFERROR(ROUND(E1362/L1362,2),0)</f>
        <v>32.07</v>
      </c>
      <c r="Q1362" s="6" t="s">
        <v>8320</v>
      </c>
      <c r="R1362" t="s">
        <v>8321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48" x14ac:dyDescent="0.2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>ROUND(E1363/D1363*100,0)</f>
        <v>126</v>
      </c>
      <c r="P1363">
        <f>IFERROR(ROUND(E1363/L1363,2),0)</f>
        <v>28.63</v>
      </c>
      <c r="Q1363" s="6" t="s">
        <v>8320</v>
      </c>
      <c r="R1363" t="s">
        <v>8321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32" x14ac:dyDescent="0.2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>ROUND(E1364/D1364*100,0)</f>
        <v>109</v>
      </c>
      <c r="P1364">
        <f>IFERROR(ROUND(E1364/L1364,2),0)</f>
        <v>43.64</v>
      </c>
      <c r="Q1364" s="6" t="s">
        <v>8320</v>
      </c>
      <c r="R1364" t="s">
        <v>8321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8" x14ac:dyDescent="0.2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>ROUND(E1365/D1365*100,0)</f>
        <v>100</v>
      </c>
      <c r="P1365">
        <f>IFERROR(ROUND(E1365/L1365,2),0)</f>
        <v>40</v>
      </c>
      <c r="Q1365" s="6" t="s">
        <v>8320</v>
      </c>
      <c r="R1365" t="s">
        <v>8321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48" x14ac:dyDescent="0.2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>ROUND(E1366/D1366*100,0)</f>
        <v>119</v>
      </c>
      <c r="P1366">
        <f>IFERROR(ROUND(E1366/L1366,2),0)</f>
        <v>346.04</v>
      </c>
      <c r="Q1366" s="6" t="s">
        <v>8323</v>
      </c>
      <c r="R1366" t="s">
        <v>8324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8" x14ac:dyDescent="0.2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>ROUND(E1367/D1367*100,0)</f>
        <v>100</v>
      </c>
      <c r="P1367">
        <f>IFERROR(ROUND(E1367/L1367,2),0)</f>
        <v>81.739999999999995</v>
      </c>
      <c r="Q1367" s="6" t="s">
        <v>8323</v>
      </c>
      <c r="R1367" t="s">
        <v>8324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ht="16" x14ac:dyDescent="0.2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>ROUND(E1368/D1368*100,0)</f>
        <v>126</v>
      </c>
      <c r="P1368">
        <f>IFERROR(ROUND(E1368/L1368,2),0)</f>
        <v>64.540000000000006</v>
      </c>
      <c r="Q1368" s="6" t="s">
        <v>8323</v>
      </c>
      <c r="R1368" t="s">
        <v>8324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48" x14ac:dyDescent="0.2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>ROUND(E1369/D1369*100,0)</f>
        <v>114</v>
      </c>
      <c r="P1369">
        <f>IFERROR(ROUND(E1369/L1369,2),0)</f>
        <v>63.48</v>
      </c>
      <c r="Q1369" s="6" t="s">
        <v>8323</v>
      </c>
      <c r="R1369" t="s">
        <v>8324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48" x14ac:dyDescent="0.2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>ROUND(E1370/D1370*100,0)</f>
        <v>111</v>
      </c>
      <c r="P1370">
        <f>IFERROR(ROUND(E1370/L1370,2),0)</f>
        <v>63.62</v>
      </c>
      <c r="Q1370" s="6" t="s">
        <v>8323</v>
      </c>
      <c r="R1370" t="s">
        <v>8324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8" x14ac:dyDescent="0.2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>ROUND(E1371/D1371*100,0)</f>
        <v>105</v>
      </c>
      <c r="P1371">
        <f>IFERROR(ROUND(E1371/L1371,2),0)</f>
        <v>83.97</v>
      </c>
      <c r="Q1371" s="6" t="s">
        <v>8323</v>
      </c>
      <c r="R1371" t="s">
        <v>8324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32" x14ac:dyDescent="0.2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>ROUND(E1372/D1372*100,0)</f>
        <v>104</v>
      </c>
      <c r="P1372">
        <f>IFERROR(ROUND(E1372/L1372,2),0)</f>
        <v>77.75</v>
      </c>
      <c r="Q1372" s="6" t="s">
        <v>8323</v>
      </c>
      <c r="R1372" t="s">
        <v>8324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48" x14ac:dyDescent="0.2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>ROUND(E1373/D1373*100,0)</f>
        <v>107</v>
      </c>
      <c r="P1373">
        <f>IFERROR(ROUND(E1373/L1373,2),0)</f>
        <v>107.07</v>
      </c>
      <c r="Q1373" s="6" t="s">
        <v>8323</v>
      </c>
      <c r="R1373" t="s">
        <v>8324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ht="16" x14ac:dyDescent="0.2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>ROUND(E1374/D1374*100,0)</f>
        <v>124</v>
      </c>
      <c r="P1374">
        <f>IFERROR(ROUND(E1374/L1374,2),0)</f>
        <v>38.75</v>
      </c>
      <c r="Q1374" s="6" t="s">
        <v>8323</v>
      </c>
      <c r="R1374" t="s">
        <v>8324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32" x14ac:dyDescent="0.2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>ROUND(E1375/D1375*100,0)</f>
        <v>105</v>
      </c>
      <c r="P1375">
        <f>IFERROR(ROUND(E1375/L1375,2),0)</f>
        <v>201.94</v>
      </c>
      <c r="Q1375" s="6" t="s">
        <v>8323</v>
      </c>
      <c r="R1375" t="s">
        <v>8324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8" x14ac:dyDescent="0.2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>ROUND(E1376/D1376*100,0)</f>
        <v>189</v>
      </c>
      <c r="P1376">
        <f>IFERROR(ROUND(E1376/L1376,2),0)</f>
        <v>43.06</v>
      </c>
      <c r="Q1376" s="6" t="s">
        <v>8323</v>
      </c>
      <c r="R1376" t="s">
        <v>8324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48" x14ac:dyDescent="0.2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>ROUND(E1377/D1377*100,0)</f>
        <v>171</v>
      </c>
      <c r="P1377">
        <f>IFERROR(ROUND(E1377/L1377,2),0)</f>
        <v>62.87</v>
      </c>
      <c r="Q1377" s="6" t="s">
        <v>8323</v>
      </c>
      <c r="R1377" t="s">
        <v>8324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32" x14ac:dyDescent="0.2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>ROUND(E1378/D1378*100,0)</f>
        <v>252</v>
      </c>
      <c r="P1378">
        <f>IFERROR(ROUND(E1378/L1378,2),0)</f>
        <v>55.61</v>
      </c>
      <c r="Q1378" s="6" t="s">
        <v>8323</v>
      </c>
      <c r="R1378" t="s">
        <v>8324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8" x14ac:dyDescent="0.2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>ROUND(E1379/D1379*100,0)</f>
        <v>116</v>
      </c>
      <c r="P1379">
        <f>IFERROR(ROUND(E1379/L1379,2),0)</f>
        <v>48.71</v>
      </c>
      <c r="Q1379" s="6" t="s">
        <v>8323</v>
      </c>
      <c r="R1379" t="s">
        <v>8324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ht="16" x14ac:dyDescent="0.2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>ROUND(E1380/D1380*100,0)</f>
        <v>203</v>
      </c>
      <c r="P1380">
        <f>IFERROR(ROUND(E1380/L1380,2),0)</f>
        <v>30.58</v>
      </c>
      <c r="Q1380" s="6" t="s">
        <v>8323</v>
      </c>
      <c r="R1380" t="s">
        <v>8324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32" x14ac:dyDescent="0.2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>ROUND(E1381/D1381*100,0)</f>
        <v>112</v>
      </c>
      <c r="P1381">
        <f>IFERROR(ROUND(E1381/L1381,2),0)</f>
        <v>73.91</v>
      </c>
      <c r="Q1381" s="6" t="s">
        <v>8323</v>
      </c>
      <c r="R1381" t="s">
        <v>8324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32" x14ac:dyDescent="0.2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>ROUND(E1382/D1382*100,0)</f>
        <v>424</v>
      </c>
      <c r="P1382">
        <f>IFERROR(ROUND(E1382/L1382,2),0)</f>
        <v>21.2</v>
      </c>
      <c r="Q1382" s="6" t="s">
        <v>8323</v>
      </c>
      <c r="R1382" t="s">
        <v>8324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48" x14ac:dyDescent="0.2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>ROUND(E1383/D1383*100,0)</f>
        <v>107</v>
      </c>
      <c r="P1383">
        <f>IFERROR(ROUND(E1383/L1383,2),0)</f>
        <v>73.36</v>
      </c>
      <c r="Q1383" s="6" t="s">
        <v>8323</v>
      </c>
      <c r="R1383" t="s">
        <v>8324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48" x14ac:dyDescent="0.2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>ROUND(E1384/D1384*100,0)</f>
        <v>104</v>
      </c>
      <c r="P1384">
        <f>IFERROR(ROUND(E1384/L1384,2),0)</f>
        <v>56.41</v>
      </c>
      <c r="Q1384" s="6" t="s">
        <v>8323</v>
      </c>
      <c r="R1384" t="s">
        <v>8324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8" x14ac:dyDescent="0.2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>ROUND(E1385/D1385*100,0)</f>
        <v>212</v>
      </c>
      <c r="P1385">
        <f>IFERROR(ROUND(E1385/L1385,2),0)</f>
        <v>50.25</v>
      </c>
      <c r="Q1385" s="6" t="s">
        <v>8323</v>
      </c>
      <c r="R1385" t="s">
        <v>8324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48" x14ac:dyDescent="0.2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>ROUND(E1386/D1386*100,0)</f>
        <v>124</v>
      </c>
      <c r="P1386">
        <f>IFERROR(ROUND(E1386/L1386,2),0)</f>
        <v>68.94</v>
      </c>
      <c r="Q1386" s="6" t="s">
        <v>8323</v>
      </c>
      <c r="R1386" t="s">
        <v>8324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48" x14ac:dyDescent="0.2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>ROUND(E1387/D1387*100,0)</f>
        <v>110</v>
      </c>
      <c r="P1387">
        <f>IFERROR(ROUND(E1387/L1387,2),0)</f>
        <v>65.91</v>
      </c>
      <c r="Q1387" s="6" t="s">
        <v>8323</v>
      </c>
      <c r="R1387" t="s">
        <v>8324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32" x14ac:dyDescent="0.2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>ROUND(E1388/D1388*100,0)</f>
        <v>219</v>
      </c>
      <c r="P1388">
        <f>IFERROR(ROUND(E1388/L1388,2),0)</f>
        <v>62.5</v>
      </c>
      <c r="Q1388" s="6" t="s">
        <v>8323</v>
      </c>
      <c r="R1388" t="s">
        <v>8324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8" x14ac:dyDescent="0.2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>ROUND(E1389/D1389*100,0)</f>
        <v>137</v>
      </c>
      <c r="P1389">
        <f>IFERROR(ROUND(E1389/L1389,2),0)</f>
        <v>70.06</v>
      </c>
      <c r="Q1389" s="6" t="s">
        <v>8323</v>
      </c>
      <c r="R1389" t="s">
        <v>8324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8" x14ac:dyDescent="0.2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>ROUND(E1390/D1390*100,0)</f>
        <v>135</v>
      </c>
      <c r="P1390">
        <f>IFERROR(ROUND(E1390/L1390,2),0)</f>
        <v>60.18</v>
      </c>
      <c r="Q1390" s="6" t="s">
        <v>8323</v>
      </c>
      <c r="R1390" t="s">
        <v>8324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32" x14ac:dyDescent="0.2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>ROUND(E1391/D1391*100,0)</f>
        <v>145</v>
      </c>
      <c r="P1391">
        <f>IFERROR(ROUND(E1391/L1391,2),0)</f>
        <v>21.38</v>
      </c>
      <c r="Q1391" s="6" t="s">
        <v>8323</v>
      </c>
      <c r="R1391" t="s">
        <v>8324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48" x14ac:dyDescent="0.2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>ROUND(E1392/D1392*100,0)</f>
        <v>109</v>
      </c>
      <c r="P1392">
        <f>IFERROR(ROUND(E1392/L1392,2),0)</f>
        <v>160.79</v>
      </c>
      <c r="Q1392" s="6" t="s">
        <v>8323</v>
      </c>
      <c r="R1392" t="s">
        <v>8324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1" ht="48" x14ac:dyDescent="0.2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>ROUND(E1393/D1393*100,0)</f>
        <v>110</v>
      </c>
      <c r="P1393">
        <f>IFERROR(ROUND(E1393/L1393,2),0)</f>
        <v>42.38</v>
      </c>
      <c r="Q1393" s="6" t="s">
        <v>8323</v>
      </c>
      <c r="R1393" t="s">
        <v>8324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1" ht="48" x14ac:dyDescent="0.2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>ROUND(E1394/D1394*100,0)</f>
        <v>114</v>
      </c>
      <c r="P1394">
        <f>IFERROR(ROUND(E1394/L1394,2),0)</f>
        <v>27.32</v>
      </c>
      <c r="Q1394" s="6" t="s">
        <v>8323</v>
      </c>
      <c r="R1394" t="s">
        <v>8324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1" ht="16" x14ac:dyDescent="0.2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>ROUND(E1395/D1395*100,0)</f>
        <v>102</v>
      </c>
      <c r="P1395">
        <f>IFERROR(ROUND(E1395/L1395,2),0)</f>
        <v>196.83</v>
      </c>
      <c r="Q1395" s="6" t="s">
        <v>8323</v>
      </c>
      <c r="R1395" t="s">
        <v>8324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1" ht="48" x14ac:dyDescent="0.2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>ROUND(E1396/D1396*100,0)</f>
        <v>122</v>
      </c>
      <c r="P1396">
        <f>IFERROR(ROUND(E1396/L1396,2),0)</f>
        <v>53.88</v>
      </c>
      <c r="Q1396" s="6" t="s">
        <v>8323</v>
      </c>
      <c r="R1396" t="s">
        <v>8324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1" ht="16" x14ac:dyDescent="0.2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>ROUND(E1397/D1397*100,0)</f>
        <v>112</v>
      </c>
      <c r="P1397">
        <f>IFERROR(ROUND(E1397/L1397,2),0)</f>
        <v>47.76</v>
      </c>
      <c r="Q1397" s="6" t="s">
        <v>8323</v>
      </c>
      <c r="R1397" t="s">
        <v>8324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1" ht="48" x14ac:dyDescent="0.2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>ROUND(E1398/D1398*100,0)</f>
        <v>107</v>
      </c>
      <c r="P1398">
        <f>IFERROR(ROUND(E1398/L1398,2),0)</f>
        <v>88.19</v>
      </c>
      <c r="Q1398" s="6" t="s">
        <v>8323</v>
      </c>
      <c r="R1398" t="s">
        <v>8324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1" ht="48" x14ac:dyDescent="0.2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>ROUND(E1399/D1399*100,0)</f>
        <v>114</v>
      </c>
      <c r="P1399">
        <f>IFERROR(ROUND(E1399/L1399,2),0)</f>
        <v>72.06</v>
      </c>
      <c r="Q1399" s="6" t="s">
        <v>8323</v>
      </c>
      <c r="R1399" t="s">
        <v>8324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1" ht="48" x14ac:dyDescent="0.2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>ROUND(E1400/D1400*100,0)</f>
        <v>110</v>
      </c>
      <c r="P1400">
        <f>IFERROR(ROUND(E1400/L1400,2),0)</f>
        <v>74.25</v>
      </c>
      <c r="Q1400" s="6" t="s">
        <v>8323</v>
      </c>
      <c r="R1400" t="s">
        <v>8324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1" ht="48" x14ac:dyDescent="0.2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>ROUND(E1401/D1401*100,0)</f>
        <v>126</v>
      </c>
      <c r="P1401">
        <f>IFERROR(ROUND(E1401/L1401,2),0)</f>
        <v>61.7</v>
      </c>
      <c r="Q1401" s="6" t="s">
        <v>8323</v>
      </c>
      <c r="R1401" t="s">
        <v>8324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1" ht="48" x14ac:dyDescent="0.2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>ROUND(E1402/D1402*100,0)</f>
        <v>167</v>
      </c>
      <c r="P1402">
        <f>IFERROR(ROUND(E1402/L1402,2),0)</f>
        <v>17.239999999999998</v>
      </c>
      <c r="Q1402" s="6" t="s">
        <v>8323</v>
      </c>
      <c r="R1402" t="s">
        <v>8324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1" ht="48" x14ac:dyDescent="0.2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>ROUND(E1403/D1403*100,0)</f>
        <v>497</v>
      </c>
      <c r="P1403">
        <f>IFERROR(ROUND(E1403/L1403,2),0)</f>
        <v>51.72</v>
      </c>
      <c r="Q1403" s="6" t="s">
        <v>8323</v>
      </c>
      <c r="R1403" t="s">
        <v>8324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1" ht="48" x14ac:dyDescent="0.2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>ROUND(E1404/D1404*100,0)</f>
        <v>109</v>
      </c>
      <c r="P1404">
        <f>IFERROR(ROUND(E1404/L1404,2),0)</f>
        <v>24.15</v>
      </c>
      <c r="Q1404" s="6" t="s">
        <v>8323</v>
      </c>
      <c r="R1404" t="s">
        <v>8324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1" ht="48" x14ac:dyDescent="0.2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>ROUND(E1405/D1405*100,0)</f>
        <v>103</v>
      </c>
      <c r="P1405">
        <f>IFERROR(ROUND(E1405/L1405,2),0)</f>
        <v>62.17</v>
      </c>
      <c r="Q1405" s="6" t="s">
        <v>8323</v>
      </c>
      <c r="R1405" t="s">
        <v>8324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1" ht="48" x14ac:dyDescent="0.2">
      <c r="A1406">
        <v>3912</v>
      </c>
      <c r="B1406" s="4" t="s">
        <v>3909</v>
      </c>
      <c r="C1406" s="1" t="s">
        <v>8020</v>
      </c>
      <c r="D1406" s="2">
        <v>15000</v>
      </c>
      <c r="E1406" s="3">
        <v>1</v>
      </c>
      <c r="F1406" t="s">
        <v>8220</v>
      </c>
      <c r="G1406" t="s">
        <v>8223</v>
      </c>
      <c r="H1406" t="s">
        <v>8245</v>
      </c>
      <c r="I1406">
        <v>1429936500</v>
      </c>
      <c r="J1406">
        <v>1424759330</v>
      </c>
      <c r="K1406" t="b">
        <v>0</v>
      </c>
      <c r="L1406">
        <v>1</v>
      </c>
      <c r="M1406" t="b">
        <v>0</v>
      </c>
      <c r="N1406" t="s">
        <v>8269</v>
      </c>
      <c r="O1406" s="5">
        <f>ROUND(E1406/D1406*100,0)</f>
        <v>0</v>
      </c>
      <c r="P1406">
        <f>IFERROR(ROUND(E1406/L1406,2),0)</f>
        <v>1</v>
      </c>
      <c r="Q1406" s="6" t="s">
        <v>8315</v>
      </c>
      <c r="R1406" t="s">
        <v>8316</v>
      </c>
      <c r="S1406" s="9">
        <f>(((J1406/60)/60)/24)+DATE(1970,1,1)</f>
        <v>42059.270023148143</v>
      </c>
      <c r="T1406" s="9">
        <f>(((I1406/60)/60)/24)+DATE(1970,1,1)</f>
        <v>42119.190972222219</v>
      </c>
      <c r="U1406">
        <f>YEAR(S1406)</f>
        <v>2015</v>
      </c>
    </row>
    <row r="1407" spans="1:21" ht="48" x14ac:dyDescent="0.2">
      <c r="A1407">
        <v>3913</v>
      </c>
      <c r="B1407" s="4" t="s">
        <v>3910</v>
      </c>
      <c r="C1407" s="1" t="s">
        <v>8021</v>
      </c>
      <c r="D1407" s="2">
        <v>10000</v>
      </c>
      <c r="E1407" s="3">
        <v>1000</v>
      </c>
      <c r="F1407" t="s">
        <v>8220</v>
      </c>
      <c r="G1407" t="s">
        <v>8223</v>
      </c>
      <c r="H1407" t="s">
        <v>8245</v>
      </c>
      <c r="I1407">
        <v>1448863449</v>
      </c>
      <c r="J1407">
        <v>1446267849</v>
      </c>
      <c r="K1407" t="b">
        <v>0</v>
      </c>
      <c r="L1407">
        <v>7</v>
      </c>
      <c r="M1407" t="b">
        <v>0</v>
      </c>
      <c r="N1407" t="s">
        <v>8269</v>
      </c>
      <c r="O1407" s="5">
        <f>ROUND(E1407/D1407*100,0)</f>
        <v>10</v>
      </c>
      <c r="P1407">
        <f>IFERROR(ROUND(E1407/L1407,2),0)</f>
        <v>142.86000000000001</v>
      </c>
      <c r="Q1407" s="6" t="s">
        <v>8315</v>
      </c>
      <c r="R1407" t="s">
        <v>8316</v>
      </c>
      <c r="S1407" s="9">
        <f>(((J1407/60)/60)/24)+DATE(1970,1,1)</f>
        <v>42308.211215277777</v>
      </c>
      <c r="T1407" s="9">
        <f>(((I1407/60)/60)/24)+DATE(1970,1,1)</f>
        <v>42338.252881944441</v>
      </c>
      <c r="U1407">
        <f>YEAR(S1407)</f>
        <v>2015</v>
      </c>
    </row>
    <row r="1408" spans="1:21" ht="48" x14ac:dyDescent="0.2">
      <c r="A1408">
        <v>3914</v>
      </c>
      <c r="B1408" s="4" t="s">
        <v>3911</v>
      </c>
      <c r="C1408" s="1" t="s">
        <v>8022</v>
      </c>
      <c r="D1408" s="2">
        <v>2500</v>
      </c>
      <c r="E1408" s="3">
        <v>909</v>
      </c>
      <c r="F1408" t="s">
        <v>8220</v>
      </c>
      <c r="G1408" t="s">
        <v>8224</v>
      </c>
      <c r="H1408" t="s">
        <v>8246</v>
      </c>
      <c r="I1408">
        <v>1431298740</v>
      </c>
      <c r="J1408">
        <v>1429558756</v>
      </c>
      <c r="K1408" t="b">
        <v>0</v>
      </c>
      <c r="L1408">
        <v>27</v>
      </c>
      <c r="M1408" t="b">
        <v>0</v>
      </c>
      <c r="N1408" t="s">
        <v>8269</v>
      </c>
      <c r="O1408" s="5">
        <f>ROUND(E1408/D1408*100,0)</f>
        <v>36</v>
      </c>
      <c r="P1408">
        <f>IFERROR(ROUND(E1408/L1408,2),0)</f>
        <v>33.67</v>
      </c>
      <c r="Q1408" s="6" t="s">
        <v>8315</v>
      </c>
      <c r="R1408" t="s">
        <v>8316</v>
      </c>
      <c r="S1408" s="9">
        <f>(((J1408/60)/60)/24)+DATE(1970,1,1)</f>
        <v>42114.818935185183</v>
      </c>
      <c r="T1408" s="9">
        <f>(((I1408/60)/60)/24)+DATE(1970,1,1)</f>
        <v>42134.957638888889</v>
      </c>
      <c r="U1408">
        <f>YEAR(S1408)</f>
        <v>2015</v>
      </c>
    </row>
    <row r="1409" spans="1:21" ht="48" x14ac:dyDescent="0.2">
      <c r="A1409">
        <v>3915</v>
      </c>
      <c r="B1409" s="4" t="s">
        <v>3912</v>
      </c>
      <c r="C1409" s="1" t="s">
        <v>8023</v>
      </c>
      <c r="D1409" s="2">
        <v>1500</v>
      </c>
      <c r="E1409" s="3">
        <v>5</v>
      </c>
      <c r="F1409" t="s">
        <v>8220</v>
      </c>
      <c r="G1409" t="s">
        <v>8224</v>
      </c>
      <c r="H1409" t="s">
        <v>8246</v>
      </c>
      <c r="I1409">
        <v>1464824309</v>
      </c>
      <c r="J1409">
        <v>1462232309</v>
      </c>
      <c r="K1409" t="b">
        <v>0</v>
      </c>
      <c r="L1409">
        <v>1</v>
      </c>
      <c r="M1409" t="b">
        <v>0</v>
      </c>
      <c r="N1409" t="s">
        <v>8269</v>
      </c>
      <c r="O1409" s="5">
        <f>ROUND(E1409/D1409*100,0)</f>
        <v>0</v>
      </c>
      <c r="P1409">
        <f>IFERROR(ROUND(E1409/L1409,2),0)</f>
        <v>5</v>
      </c>
      <c r="Q1409" s="6" t="s">
        <v>8315</v>
      </c>
      <c r="R1409" t="s">
        <v>8316</v>
      </c>
      <c r="S1409" s="9">
        <f>(((J1409/60)/60)/24)+DATE(1970,1,1)</f>
        <v>42492.98505787037</v>
      </c>
      <c r="T1409" s="9">
        <f>(((I1409/60)/60)/24)+DATE(1970,1,1)</f>
        <v>42522.98505787037</v>
      </c>
      <c r="U1409">
        <f>YEAR(S1409)</f>
        <v>2016</v>
      </c>
    </row>
    <row r="1410" spans="1:21" ht="48" x14ac:dyDescent="0.2">
      <c r="A1410">
        <v>3916</v>
      </c>
      <c r="B1410" s="4" t="s">
        <v>3913</v>
      </c>
      <c r="C1410" s="1" t="s">
        <v>8024</v>
      </c>
      <c r="D1410" s="2">
        <v>2000</v>
      </c>
      <c r="E1410" s="3">
        <v>0</v>
      </c>
      <c r="F1410" t="s">
        <v>8220</v>
      </c>
      <c r="G1410" t="s">
        <v>8231</v>
      </c>
      <c r="H1410" t="s">
        <v>8252</v>
      </c>
      <c r="I1410">
        <v>1464952752</v>
      </c>
      <c r="J1410">
        <v>1462360752</v>
      </c>
      <c r="K1410" t="b">
        <v>0</v>
      </c>
      <c r="L1410">
        <v>0</v>
      </c>
      <c r="M1410" t="b">
        <v>0</v>
      </c>
      <c r="N1410" t="s">
        <v>8269</v>
      </c>
      <c r="O1410" s="5">
        <f>ROUND(E1410/D1410*100,0)</f>
        <v>0</v>
      </c>
      <c r="P1410">
        <f>IFERROR(ROUND(E1410/L1410,2),0)</f>
        <v>0</v>
      </c>
      <c r="Q1410" s="6" t="s">
        <v>8315</v>
      </c>
      <c r="R1410" t="s">
        <v>8316</v>
      </c>
      <c r="S1410" s="9">
        <f>(((J1410/60)/60)/24)+DATE(1970,1,1)</f>
        <v>42494.471666666665</v>
      </c>
      <c r="T1410" s="9">
        <f>(((I1410/60)/60)/24)+DATE(1970,1,1)</f>
        <v>42524.471666666665</v>
      </c>
      <c r="U1410">
        <f>YEAR(S1410)</f>
        <v>2016</v>
      </c>
    </row>
    <row r="1411" spans="1:21" ht="48" x14ac:dyDescent="0.2">
      <c r="A1411">
        <v>3917</v>
      </c>
      <c r="B1411" s="4" t="s">
        <v>3914</v>
      </c>
      <c r="C1411" s="1" t="s">
        <v>8025</v>
      </c>
      <c r="D1411" s="2">
        <v>3500</v>
      </c>
      <c r="E1411" s="3">
        <v>10</v>
      </c>
      <c r="F1411" t="s">
        <v>8220</v>
      </c>
      <c r="G1411" t="s">
        <v>8224</v>
      </c>
      <c r="H1411" t="s">
        <v>8246</v>
      </c>
      <c r="I1411">
        <v>1410439161</v>
      </c>
      <c r="J1411">
        <v>1407847161</v>
      </c>
      <c r="K1411" t="b">
        <v>0</v>
      </c>
      <c r="L1411">
        <v>1</v>
      </c>
      <c r="M1411" t="b">
        <v>0</v>
      </c>
      <c r="N1411" t="s">
        <v>8269</v>
      </c>
      <c r="O1411" s="5">
        <f>ROUND(E1411/D1411*100,0)</f>
        <v>0</v>
      </c>
      <c r="P1411">
        <f>IFERROR(ROUND(E1411/L1411,2),0)</f>
        <v>10</v>
      </c>
      <c r="Q1411" s="6" t="s">
        <v>8315</v>
      </c>
      <c r="R1411" t="s">
        <v>8316</v>
      </c>
      <c r="S1411" s="9">
        <f>(((J1411/60)/60)/24)+DATE(1970,1,1)</f>
        <v>41863.527326388888</v>
      </c>
      <c r="T1411" s="9">
        <f>(((I1411/60)/60)/24)+DATE(1970,1,1)</f>
        <v>41893.527326388888</v>
      </c>
      <c r="U1411">
        <f>YEAR(S1411)</f>
        <v>2014</v>
      </c>
    </row>
    <row r="1412" spans="1:21" ht="48" x14ac:dyDescent="0.2">
      <c r="A1412">
        <v>3918</v>
      </c>
      <c r="B1412" s="4" t="s">
        <v>3915</v>
      </c>
      <c r="C1412" s="1" t="s">
        <v>8026</v>
      </c>
      <c r="D1412" s="2">
        <v>60000</v>
      </c>
      <c r="E1412" s="3">
        <v>120</v>
      </c>
      <c r="F1412" t="s">
        <v>8220</v>
      </c>
      <c r="G1412" t="s">
        <v>8224</v>
      </c>
      <c r="H1412" t="s">
        <v>8246</v>
      </c>
      <c r="I1412">
        <v>1407168000</v>
      </c>
      <c r="J1412">
        <v>1406131023</v>
      </c>
      <c r="K1412" t="b">
        <v>0</v>
      </c>
      <c r="L1412">
        <v>3</v>
      </c>
      <c r="M1412" t="b">
        <v>0</v>
      </c>
      <c r="N1412" t="s">
        <v>8269</v>
      </c>
      <c r="O1412" s="5">
        <f>ROUND(E1412/D1412*100,0)</f>
        <v>0</v>
      </c>
      <c r="P1412">
        <f>IFERROR(ROUND(E1412/L1412,2),0)</f>
        <v>40</v>
      </c>
      <c r="Q1412" s="6" t="s">
        <v>8315</v>
      </c>
      <c r="R1412" t="s">
        <v>8316</v>
      </c>
      <c r="S1412" s="9">
        <f>(((J1412/60)/60)/24)+DATE(1970,1,1)</f>
        <v>41843.664618055554</v>
      </c>
      <c r="T1412" s="9">
        <f>(((I1412/60)/60)/24)+DATE(1970,1,1)</f>
        <v>41855.666666666664</v>
      </c>
      <c r="U1412">
        <f>YEAR(S1412)</f>
        <v>2014</v>
      </c>
    </row>
    <row r="1413" spans="1:21" ht="48" x14ac:dyDescent="0.2">
      <c r="A1413">
        <v>3919</v>
      </c>
      <c r="B1413" s="4" t="s">
        <v>3916</v>
      </c>
      <c r="C1413" s="1" t="s">
        <v>8027</v>
      </c>
      <c r="D1413" s="2">
        <v>5000</v>
      </c>
      <c r="E1413" s="3">
        <v>90</v>
      </c>
      <c r="F1413" t="s">
        <v>8220</v>
      </c>
      <c r="G1413" t="s">
        <v>8224</v>
      </c>
      <c r="H1413" t="s">
        <v>8246</v>
      </c>
      <c r="I1413">
        <v>1453075200</v>
      </c>
      <c r="J1413">
        <v>1450628773</v>
      </c>
      <c r="K1413" t="b">
        <v>0</v>
      </c>
      <c r="L1413">
        <v>3</v>
      </c>
      <c r="M1413" t="b">
        <v>0</v>
      </c>
      <c r="N1413" t="s">
        <v>8269</v>
      </c>
      <c r="O1413" s="5">
        <f>ROUND(E1413/D1413*100,0)</f>
        <v>2</v>
      </c>
      <c r="P1413">
        <f>IFERROR(ROUND(E1413/L1413,2),0)</f>
        <v>30</v>
      </c>
      <c r="Q1413" s="6" t="s">
        <v>8315</v>
      </c>
      <c r="R1413" t="s">
        <v>8316</v>
      </c>
      <c r="S1413" s="9">
        <f>(((J1413/60)/60)/24)+DATE(1970,1,1)</f>
        <v>42358.684872685189</v>
      </c>
      <c r="T1413" s="9">
        <f>(((I1413/60)/60)/24)+DATE(1970,1,1)</f>
        <v>42387</v>
      </c>
      <c r="U1413">
        <f>YEAR(S1413)</f>
        <v>2015</v>
      </c>
    </row>
    <row r="1414" spans="1:21" ht="48" x14ac:dyDescent="0.2">
      <c r="A1414">
        <v>3920</v>
      </c>
      <c r="B1414" s="4" t="s">
        <v>3917</v>
      </c>
      <c r="C1414" s="1" t="s">
        <v>8028</v>
      </c>
      <c r="D1414" s="2">
        <v>2500</v>
      </c>
      <c r="E1414" s="3">
        <v>135</v>
      </c>
      <c r="F1414" t="s">
        <v>8220</v>
      </c>
      <c r="G1414" t="s">
        <v>8224</v>
      </c>
      <c r="H1414" t="s">
        <v>8246</v>
      </c>
      <c r="I1414">
        <v>1479032260</v>
      </c>
      <c r="J1414">
        <v>1476436660</v>
      </c>
      <c r="K1414" t="b">
        <v>0</v>
      </c>
      <c r="L1414">
        <v>3</v>
      </c>
      <c r="M1414" t="b">
        <v>0</v>
      </c>
      <c r="N1414" t="s">
        <v>8269</v>
      </c>
      <c r="O1414" s="5">
        <f>ROUND(E1414/D1414*100,0)</f>
        <v>5</v>
      </c>
      <c r="P1414">
        <f>IFERROR(ROUND(E1414/L1414,2),0)</f>
        <v>45</v>
      </c>
      <c r="Q1414" s="6" t="s">
        <v>8315</v>
      </c>
      <c r="R1414" t="s">
        <v>8316</v>
      </c>
      <c r="S1414" s="9">
        <f>(((J1414/60)/60)/24)+DATE(1970,1,1)</f>
        <v>42657.38726851852</v>
      </c>
      <c r="T1414" s="9">
        <f>(((I1414/60)/60)/24)+DATE(1970,1,1)</f>
        <v>42687.428935185191</v>
      </c>
      <c r="U1414">
        <f>YEAR(S1414)</f>
        <v>2016</v>
      </c>
    </row>
    <row r="1415" spans="1:21" ht="48" x14ac:dyDescent="0.2">
      <c r="A1415">
        <v>3921</v>
      </c>
      <c r="B1415" s="4" t="s">
        <v>3918</v>
      </c>
      <c r="C1415" s="1" t="s">
        <v>8029</v>
      </c>
      <c r="D1415" s="2">
        <v>3000</v>
      </c>
      <c r="E1415" s="3">
        <v>0</v>
      </c>
      <c r="F1415" t="s">
        <v>8220</v>
      </c>
      <c r="G1415" t="s">
        <v>8224</v>
      </c>
      <c r="H1415" t="s">
        <v>8246</v>
      </c>
      <c r="I1415">
        <v>1414346400</v>
      </c>
      <c r="J1415">
        <v>1413291655</v>
      </c>
      <c r="K1415" t="b">
        <v>0</v>
      </c>
      <c r="L1415">
        <v>0</v>
      </c>
      <c r="M1415" t="b">
        <v>0</v>
      </c>
      <c r="N1415" t="s">
        <v>8269</v>
      </c>
      <c r="O1415" s="5">
        <f>ROUND(E1415/D1415*100,0)</f>
        <v>0</v>
      </c>
      <c r="P1415">
        <f>IFERROR(ROUND(E1415/L1415,2),0)</f>
        <v>0</v>
      </c>
      <c r="Q1415" s="6" t="s">
        <v>8315</v>
      </c>
      <c r="R1415" t="s">
        <v>8316</v>
      </c>
      <c r="S1415" s="9">
        <f>(((J1415/60)/60)/24)+DATE(1970,1,1)</f>
        <v>41926.542303240742</v>
      </c>
      <c r="T1415" s="9">
        <f>(((I1415/60)/60)/24)+DATE(1970,1,1)</f>
        <v>41938.75</v>
      </c>
      <c r="U1415">
        <f>YEAR(S1415)</f>
        <v>2014</v>
      </c>
    </row>
    <row r="1416" spans="1:21" ht="48" x14ac:dyDescent="0.2">
      <c r="A1416">
        <v>3922</v>
      </c>
      <c r="B1416" s="4" t="s">
        <v>3919</v>
      </c>
      <c r="C1416" s="1" t="s">
        <v>8030</v>
      </c>
      <c r="D1416" s="2">
        <v>750</v>
      </c>
      <c r="E1416" s="3">
        <v>61</v>
      </c>
      <c r="F1416" t="s">
        <v>8220</v>
      </c>
      <c r="G1416" t="s">
        <v>8223</v>
      </c>
      <c r="H1416" t="s">
        <v>8245</v>
      </c>
      <c r="I1416">
        <v>1425337200</v>
      </c>
      <c r="J1416">
        <v>1421432810</v>
      </c>
      <c r="K1416" t="b">
        <v>0</v>
      </c>
      <c r="L1416">
        <v>6</v>
      </c>
      <c r="M1416" t="b">
        <v>0</v>
      </c>
      <c r="N1416" t="s">
        <v>8269</v>
      </c>
      <c r="O1416" s="5">
        <f>ROUND(E1416/D1416*100,0)</f>
        <v>8</v>
      </c>
      <c r="P1416">
        <f>IFERROR(ROUND(E1416/L1416,2),0)</f>
        <v>10.17</v>
      </c>
      <c r="Q1416" s="6" t="s">
        <v>8315</v>
      </c>
      <c r="R1416" t="s">
        <v>8316</v>
      </c>
      <c r="S1416" s="9">
        <f>(((J1416/60)/60)/24)+DATE(1970,1,1)</f>
        <v>42020.768634259264</v>
      </c>
      <c r="T1416" s="9">
        <f>(((I1416/60)/60)/24)+DATE(1970,1,1)</f>
        <v>42065.958333333328</v>
      </c>
      <c r="U1416">
        <f>YEAR(S1416)</f>
        <v>2015</v>
      </c>
    </row>
    <row r="1417" spans="1:21" ht="48" x14ac:dyDescent="0.2">
      <c r="A1417">
        <v>3923</v>
      </c>
      <c r="B1417" s="4" t="s">
        <v>3920</v>
      </c>
      <c r="C1417" s="1" t="s">
        <v>8031</v>
      </c>
      <c r="D1417" s="2">
        <v>11500</v>
      </c>
      <c r="E1417" s="3">
        <v>1384</v>
      </c>
      <c r="F1417" t="s">
        <v>8220</v>
      </c>
      <c r="G1417" t="s">
        <v>8224</v>
      </c>
      <c r="H1417" t="s">
        <v>8246</v>
      </c>
      <c r="I1417">
        <v>1428622271</v>
      </c>
      <c r="J1417">
        <v>1426203071</v>
      </c>
      <c r="K1417" t="b">
        <v>0</v>
      </c>
      <c r="L1417">
        <v>17</v>
      </c>
      <c r="M1417" t="b">
        <v>0</v>
      </c>
      <c r="N1417" t="s">
        <v>8269</v>
      </c>
      <c r="O1417" s="5">
        <f>ROUND(E1417/D1417*100,0)</f>
        <v>12</v>
      </c>
      <c r="P1417">
        <f>IFERROR(ROUND(E1417/L1417,2),0)</f>
        <v>81.41</v>
      </c>
      <c r="Q1417" s="6" t="s">
        <v>8315</v>
      </c>
      <c r="R1417" t="s">
        <v>8316</v>
      </c>
      <c r="S1417" s="9">
        <f>(((J1417/60)/60)/24)+DATE(1970,1,1)</f>
        <v>42075.979988425926</v>
      </c>
      <c r="T1417" s="9">
        <f>(((I1417/60)/60)/24)+DATE(1970,1,1)</f>
        <v>42103.979988425926</v>
      </c>
      <c r="U1417">
        <f>YEAR(S1417)</f>
        <v>2015</v>
      </c>
    </row>
    <row r="1418" spans="1:21" ht="48" x14ac:dyDescent="0.2">
      <c r="A1418">
        <v>3924</v>
      </c>
      <c r="B1418" s="4" t="s">
        <v>3921</v>
      </c>
      <c r="C1418" s="1" t="s">
        <v>8032</v>
      </c>
      <c r="D1418" s="2">
        <v>15000</v>
      </c>
      <c r="E1418" s="3">
        <v>2290</v>
      </c>
      <c r="F1418" t="s">
        <v>8220</v>
      </c>
      <c r="G1418" t="s">
        <v>8223</v>
      </c>
      <c r="H1418" t="s">
        <v>8245</v>
      </c>
      <c r="I1418">
        <v>1403823722</v>
      </c>
      <c r="J1418">
        <v>1401231722</v>
      </c>
      <c r="K1418" t="b">
        <v>0</v>
      </c>
      <c r="L1418">
        <v>40</v>
      </c>
      <c r="M1418" t="b">
        <v>0</v>
      </c>
      <c r="N1418" t="s">
        <v>8269</v>
      </c>
      <c r="O1418" s="5">
        <f>ROUND(E1418/D1418*100,0)</f>
        <v>15</v>
      </c>
      <c r="P1418">
        <f>IFERROR(ROUND(E1418/L1418,2),0)</f>
        <v>57.25</v>
      </c>
      <c r="Q1418" s="6" t="s">
        <v>8315</v>
      </c>
      <c r="R1418" t="s">
        <v>8316</v>
      </c>
      <c r="S1418" s="9">
        <f>(((J1418/60)/60)/24)+DATE(1970,1,1)</f>
        <v>41786.959745370368</v>
      </c>
      <c r="T1418" s="9">
        <f>(((I1418/60)/60)/24)+DATE(1970,1,1)</f>
        <v>41816.959745370368</v>
      </c>
      <c r="U1418">
        <f>YEAR(S1418)</f>
        <v>2014</v>
      </c>
    </row>
    <row r="1419" spans="1:21" ht="48" x14ac:dyDescent="0.2">
      <c r="A1419">
        <v>3925</v>
      </c>
      <c r="B1419" s="4" t="s">
        <v>3922</v>
      </c>
      <c r="C1419" s="1" t="s">
        <v>8033</v>
      </c>
      <c r="D1419" s="2">
        <v>150</v>
      </c>
      <c r="E1419" s="3">
        <v>15</v>
      </c>
      <c r="F1419" t="s">
        <v>8220</v>
      </c>
      <c r="G1419" t="s">
        <v>8223</v>
      </c>
      <c r="H1419" t="s">
        <v>8245</v>
      </c>
      <c r="I1419">
        <v>1406753639</v>
      </c>
      <c r="J1419">
        <v>1404161639</v>
      </c>
      <c r="K1419" t="b">
        <v>0</v>
      </c>
      <c r="L1419">
        <v>3</v>
      </c>
      <c r="M1419" t="b">
        <v>0</v>
      </c>
      <c r="N1419" t="s">
        <v>8269</v>
      </c>
      <c r="O1419" s="5">
        <f>ROUND(E1419/D1419*100,0)</f>
        <v>10</v>
      </c>
      <c r="P1419">
        <f>IFERROR(ROUND(E1419/L1419,2),0)</f>
        <v>5</v>
      </c>
      <c r="Q1419" s="6" t="s">
        <v>8315</v>
      </c>
      <c r="R1419" t="s">
        <v>8316</v>
      </c>
      <c r="S1419" s="9">
        <f>(((J1419/60)/60)/24)+DATE(1970,1,1)</f>
        <v>41820.870821759258</v>
      </c>
      <c r="T1419" s="9">
        <f>(((I1419/60)/60)/24)+DATE(1970,1,1)</f>
        <v>41850.870821759258</v>
      </c>
      <c r="U1419">
        <f>YEAR(S1419)</f>
        <v>2014</v>
      </c>
    </row>
    <row r="1420" spans="1:21" ht="32" x14ac:dyDescent="0.2">
      <c r="A1420">
        <v>3926</v>
      </c>
      <c r="B1420" s="4" t="s">
        <v>3923</v>
      </c>
      <c r="C1420" s="1" t="s">
        <v>8034</v>
      </c>
      <c r="D1420" s="2">
        <v>5000</v>
      </c>
      <c r="E1420" s="3">
        <v>15</v>
      </c>
      <c r="F1420" t="s">
        <v>8220</v>
      </c>
      <c r="G1420" t="s">
        <v>8225</v>
      </c>
      <c r="H1420" t="s">
        <v>8247</v>
      </c>
      <c r="I1420">
        <v>1419645748</v>
      </c>
      <c r="J1420">
        <v>1417053748</v>
      </c>
      <c r="K1420" t="b">
        <v>0</v>
      </c>
      <c r="L1420">
        <v>1</v>
      </c>
      <c r="M1420" t="b">
        <v>0</v>
      </c>
      <c r="N1420" t="s">
        <v>8269</v>
      </c>
      <c r="O1420" s="5">
        <f>ROUND(E1420/D1420*100,0)</f>
        <v>0</v>
      </c>
      <c r="P1420">
        <f>IFERROR(ROUND(E1420/L1420,2),0)</f>
        <v>15</v>
      </c>
      <c r="Q1420" s="6" t="s">
        <v>8315</v>
      </c>
      <c r="R1420" t="s">
        <v>8316</v>
      </c>
      <c r="S1420" s="9">
        <f>(((J1420/60)/60)/24)+DATE(1970,1,1)</f>
        <v>41970.085046296299</v>
      </c>
      <c r="T1420" s="9">
        <f>(((I1420/60)/60)/24)+DATE(1970,1,1)</f>
        <v>42000.085046296299</v>
      </c>
      <c r="U1420">
        <f>YEAR(S1420)</f>
        <v>2014</v>
      </c>
    </row>
    <row r="1421" spans="1:21" ht="48" x14ac:dyDescent="0.2">
      <c r="A1421">
        <v>3927</v>
      </c>
      <c r="B1421" s="4" t="s">
        <v>3924</v>
      </c>
      <c r="C1421" s="1" t="s">
        <v>8035</v>
      </c>
      <c r="D1421" s="2">
        <v>2500</v>
      </c>
      <c r="E1421" s="3">
        <v>25</v>
      </c>
      <c r="F1421" t="s">
        <v>8220</v>
      </c>
      <c r="G1421" t="s">
        <v>8224</v>
      </c>
      <c r="H1421" t="s">
        <v>8246</v>
      </c>
      <c r="I1421">
        <v>1407565504</v>
      </c>
      <c r="J1421">
        <v>1404973504</v>
      </c>
      <c r="K1421" t="b">
        <v>0</v>
      </c>
      <c r="L1421">
        <v>2</v>
      </c>
      <c r="M1421" t="b">
        <v>0</v>
      </c>
      <c r="N1421" t="s">
        <v>8269</v>
      </c>
      <c r="O1421" s="5">
        <f>ROUND(E1421/D1421*100,0)</f>
        <v>1</v>
      </c>
      <c r="P1421">
        <f>IFERROR(ROUND(E1421/L1421,2),0)</f>
        <v>12.5</v>
      </c>
      <c r="Q1421" s="6" t="s">
        <v>8315</v>
      </c>
      <c r="R1421" t="s">
        <v>8316</v>
      </c>
      <c r="S1421" s="9">
        <f>(((J1421/60)/60)/24)+DATE(1970,1,1)</f>
        <v>41830.267407407409</v>
      </c>
      <c r="T1421" s="9">
        <f>(((I1421/60)/60)/24)+DATE(1970,1,1)</f>
        <v>41860.267407407409</v>
      </c>
      <c r="U1421">
        <f>YEAR(S1421)</f>
        <v>2014</v>
      </c>
    </row>
    <row r="1422" spans="1:21" ht="48" x14ac:dyDescent="0.2">
      <c r="A1422">
        <v>3928</v>
      </c>
      <c r="B1422" s="4" t="s">
        <v>3925</v>
      </c>
      <c r="C1422" s="1" t="s">
        <v>8036</v>
      </c>
      <c r="D1422" s="2">
        <v>5000</v>
      </c>
      <c r="E1422" s="3">
        <v>651</v>
      </c>
      <c r="F1422" t="s">
        <v>8220</v>
      </c>
      <c r="G1422" t="s">
        <v>8223</v>
      </c>
      <c r="H1422" t="s">
        <v>8245</v>
      </c>
      <c r="I1422">
        <v>1444971540</v>
      </c>
      <c r="J1422">
        <v>1442593427</v>
      </c>
      <c r="K1422" t="b">
        <v>0</v>
      </c>
      <c r="L1422">
        <v>7</v>
      </c>
      <c r="M1422" t="b">
        <v>0</v>
      </c>
      <c r="N1422" t="s">
        <v>8269</v>
      </c>
      <c r="O1422" s="5">
        <f>ROUND(E1422/D1422*100,0)</f>
        <v>13</v>
      </c>
      <c r="P1422">
        <f>IFERROR(ROUND(E1422/L1422,2),0)</f>
        <v>93</v>
      </c>
      <c r="Q1422" s="6" t="s">
        <v>8315</v>
      </c>
      <c r="R1422" t="s">
        <v>8316</v>
      </c>
      <c r="S1422" s="9">
        <f>(((J1422/60)/60)/24)+DATE(1970,1,1)</f>
        <v>42265.683182870373</v>
      </c>
      <c r="T1422" s="9">
        <f>(((I1422/60)/60)/24)+DATE(1970,1,1)</f>
        <v>42293.207638888889</v>
      </c>
      <c r="U1422">
        <f>YEAR(S1422)</f>
        <v>2015</v>
      </c>
    </row>
    <row r="1423" spans="1:21" ht="48" x14ac:dyDescent="0.2">
      <c r="A1423">
        <v>3929</v>
      </c>
      <c r="B1423" s="4" t="s">
        <v>3926</v>
      </c>
      <c r="C1423" s="1" t="s">
        <v>8037</v>
      </c>
      <c r="D1423" s="2">
        <v>20000</v>
      </c>
      <c r="E1423" s="3">
        <v>453</v>
      </c>
      <c r="F1423" t="s">
        <v>8220</v>
      </c>
      <c r="G1423" t="s">
        <v>8223</v>
      </c>
      <c r="H1423" t="s">
        <v>8245</v>
      </c>
      <c r="I1423">
        <v>1474228265</v>
      </c>
      <c r="J1423">
        <v>1471636265</v>
      </c>
      <c r="K1423" t="b">
        <v>0</v>
      </c>
      <c r="L1423">
        <v>14</v>
      </c>
      <c r="M1423" t="b">
        <v>0</v>
      </c>
      <c r="N1423" t="s">
        <v>8269</v>
      </c>
      <c r="O1423" s="5">
        <f>ROUND(E1423/D1423*100,0)</f>
        <v>2</v>
      </c>
      <c r="P1423">
        <f>IFERROR(ROUND(E1423/L1423,2),0)</f>
        <v>32.36</v>
      </c>
      <c r="Q1423" s="6" t="s">
        <v>8315</v>
      </c>
      <c r="R1423" t="s">
        <v>8316</v>
      </c>
      <c r="S1423" s="9">
        <f>(((J1423/60)/60)/24)+DATE(1970,1,1)</f>
        <v>42601.827141203699</v>
      </c>
      <c r="T1423" s="9">
        <f>(((I1423/60)/60)/24)+DATE(1970,1,1)</f>
        <v>42631.827141203699</v>
      </c>
      <c r="U1423">
        <f>YEAR(S1423)</f>
        <v>2016</v>
      </c>
    </row>
    <row r="1424" spans="1:21" ht="48" x14ac:dyDescent="0.2">
      <c r="A1424">
        <v>3930</v>
      </c>
      <c r="B1424" s="4" t="s">
        <v>3927</v>
      </c>
      <c r="C1424" s="1" t="s">
        <v>8038</v>
      </c>
      <c r="D1424" s="2">
        <v>10000</v>
      </c>
      <c r="E1424" s="3">
        <v>0</v>
      </c>
      <c r="F1424" t="s">
        <v>8220</v>
      </c>
      <c r="G1424" t="s">
        <v>8225</v>
      </c>
      <c r="H1424" t="s">
        <v>8247</v>
      </c>
      <c r="I1424">
        <v>1459490400</v>
      </c>
      <c r="J1424">
        <v>1457078868</v>
      </c>
      <c r="K1424" t="b">
        <v>0</v>
      </c>
      <c r="L1424">
        <v>0</v>
      </c>
      <c r="M1424" t="b">
        <v>0</v>
      </c>
      <c r="N1424" t="s">
        <v>8269</v>
      </c>
      <c r="O1424" s="5">
        <f>ROUND(E1424/D1424*100,0)</f>
        <v>0</v>
      </c>
      <c r="P1424">
        <f>IFERROR(ROUND(E1424/L1424,2),0)</f>
        <v>0</v>
      </c>
      <c r="Q1424" s="6" t="s">
        <v>8315</v>
      </c>
      <c r="R1424" t="s">
        <v>8316</v>
      </c>
      <c r="S1424" s="9">
        <f>(((J1424/60)/60)/24)+DATE(1970,1,1)</f>
        <v>42433.338749999995</v>
      </c>
      <c r="T1424" s="9">
        <f>(((I1424/60)/60)/24)+DATE(1970,1,1)</f>
        <v>42461.25</v>
      </c>
      <c r="U1424">
        <f>YEAR(S1424)</f>
        <v>2016</v>
      </c>
    </row>
    <row r="1425" spans="1:21" ht="48" x14ac:dyDescent="0.2">
      <c r="A1425">
        <v>3931</v>
      </c>
      <c r="B1425" s="4" t="s">
        <v>3928</v>
      </c>
      <c r="C1425" s="1" t="s">
        <v>8039</v>
      </c>
      <c r="D1425" s="2">
        <v>8000</v>
      </c>
      <c r="E1425" s="3">
        <v>0</v>
      </c>
      <c r="F1425" t="s">
        <v>8220</v>
      </c>
      <c r="G1425" t="s">
        <v>8223</v>
      </c>
      <c r="H1425" t="s">
        <v>8245</v>
      </c>
      <c r="I1425">
        <v>1441510707</v>
      </c>
      <c r="J1425">
        <v>1439350707</v>
      </c>
      <c r="K1425" t="b">
        <v>0</v>
      </c>
      <c r="L1425">
        <v>0</v>
      </c>
      <c r="M1425" t="b">
        <v>0</v>
      </c>
      <c r="N1425" t="s">
        <v>8269</v>
      </c>
      <c r="O1425" s="5">
        <f>ROUND(E1425/D1425*100,0)</f>
        <v>0</v>
      </c>
      <c r="P1425">
        <f>IFERROR(ROUND(E1425/L1425,2),0)</f>
        <v>0</v>
      </c>
      <c r="Q1425" s="6" t="s">
        <v>8315</v>
      </c>
      <c r="R1425" t="s">
        <v>8316</v>
      </c>
      <c r="S1425" s="9">
        <f>(((J1425/60)/60)/24)+DATE(1970,1,1)</f>
        <v>42228.151701388888</v>
      </c>
      <c r="T1425" s="9">
        <f>(((I1425/60)/60)/24)+DATE(1970,1,1)</f>
        <v>42253.151701388888</v>
      </c>
      <c r="U1425">
        <f>YEAR(S1425)</f>
        <v>2015</v>
      </c>
    </row>
    <row r="1426" spans="1:21" ht="48" x14ac:dyDescent="0.2">
      <c r="A1426">
        <v>3932</v>
      </c>
      <c r="B1426" s="4" t="s">
        <v>3929</v>
      </c>
      <c r="C1426" s="1" t="s">
        <v>8040</v>
      </c>
      <c r="D1426" s="2">
        <v>12000</v>
      </c>
      <c r="E1426" s="3">
        <v>1</v>
      </c>
      <c r="F1426" t="s">
        <v>8220</v>
      </c>
      <c r="G1426" t="s">
        <v>8223</v>
      </c>
      <c r="H1426" t="s">
        <v>8245</v>
      </c>
      <c r="I1426">
        <v>1458097364</v>
      </c>
      <c r="J1426">
        <v>1455508964</v>
      </c>
      <c r="K1426" t="b">
        <v>0</v>
      </c>
      <c r="L1426">
        <v>1</v>
      </c>
      <c r="M1426" t="b">
        <v>0</v>
      </c>
      <c r="N1426" t="s">
        <v>8269</v>
      </c>
      <c r="O1426" s="5">
        <f>ROUND(E1426/D1426*100,0)</f>
        <v>0</v>
      </c>
      <c r="P1426">
        <f>IFERROR(ROUND(E1426/L1426,2),0)</f>
        <v>1</v>
      </c>
      <c r="Q1426" s="6" t="s">
        <v>8315</v>
      </c>
      <c r="R1426" t="s">
        <v>8316</v>
      </c>
      <c r="S1426" s="9">
        <f>(((J1426/60)/60)/24)+DATE(1970,1,1)</f>
        <v>42415.168564814812</v>
      </c>
      <c r="T1426" s="9">
        <f>(((I1426/60)/60)/24)+DATE(1970,1,1)</f>
        <v>42445.126898148148</v>
      </c>
      <c r="U1426">
        <f>YEAR(S1426)</f>
        <v>2016</v>
      </c>
    </row>
    <row r="1427" spans="1:21" ht="48" x14ac:dyDescent="0.2">
      <c r="A1427">
        <v>3933</v>
      </c>
      <c r="B1427" s="4" t="s">
        <v>3930</v>
      </c>
      <c r="C1427" s="1" t="s">
        <v>8041</v>
      </c>
      <c r="D1427" s="2">
        <v>7000</v>
      </c>
      <c r="E1427" s="3">
        <v>1102</v>
      </c>
      <c r="F1427" t="s">
        <v>8220</v>
      </c>
      <c r="G1427" t="s">
        <v>8223</v>
      </c>
      <c r="H1427" t="s">
        <v>8245</v>
      </c>
      <c r="I1427">
        <v>1468716180</v>
      </c>
      <c r="J1427">
        <v>1466205262</v>
      </c>
      <c r="K1427" t="b">
        <v>0</v>
      </c>
      <c r="L1427">
        <v>12</v>
      </c>
      <c r="M1427" t="b">
        <v>0</v>
      </c>
      <c r="N1427" t="s">
        <v>8269</v>
      </c>
      <c r="O1427" s="5">
        <f>ROUND(E1427/D1427*100,0)</f>
        <v>16</v>
      </c>
      <c r="P1427">
        <f>IFERROR(ROUND(E1427/L1427,2),0)</f>
        <v>91.83</v>
      </c>
      <c r="Q1427" s="6" t="s">
        <v>8315</v>
      </c>
      <c r="R1427" t="s">
        <v>8316</v>
      </c>
      <c r="S1427" s="9">
        <f>(((J1427/60)/60)/24)+DATE(1970,1,1)</f>
        <v>42538.968310185184</v>
      </c>
      <c r="T1427" s="9">
        <f>(((I1427/60)/60)/24)+DATE(1970,1,1)</f>
        <v>42568.029861111107</v>
      </c>
      <c r="U1427">
        <f>YEAR(S1427)</f>
        <v>2016</v>
      </c>
    </row>
    <row r="1428" spans="1:21" ht="48" x14ac:dyDescent="0.2">
      <c r="A1428">
        <v>3934</v>
      </c>
      <c r="B1428" s="4" t="s">
        <v>3931</v>
      </c>
      <c r="C1428" s="1" t="s">
        <v>8042</v>
      </c>
      <c r="D1428" s="2">
        <v>5000</v>
      </c>
      <c r="E1428" s="3">
        <v>550</v>
      </c>
      <c r="F1428" t="s">
        <v>8220</v>
      </c>
      <c r="G1428" t="s">
        <v>8223</v>
      </c>
      <c r="H1428" t="s">
        <v>8245</v>
      </c>
      <c r="I1428">
        <v>1443704400</v>
      </c>
      <c r="J1428">
        <v>1439827639</v>
      </c>
      <c r="K1428" t="b">
        <v>0</v>
      </c>
      <c r="L1428">
        <v>12</v>
      </c>
      <c r="M1428" t="b">
        <v>0</v>
      </c>
      <c r="N1428" t="s">
        <v>8269</v>
      </c>
      <c r="O1428" s="5">
        <f>ROUND(E1428/D1428*100,0)</f>
        <v>11</v>
      </c>
      <c r="P1428">
        <f>IFERROR(ROUND(E1428/L1428,2),0)</f>
        <v>45.83</v>
      </c>
      <c r="Q1428" s="6" t="s">
        <v>8315</v>
      </c>
      <c r="R1428" t="s">
        <v>8316</v>
      </c>
      <c r="S1428" s="9">
        <f>(((J1428/60)/60)/24)+DATE(1970,1,1)</f>
        <v>42233.671747685185</v>
      </c>
      <c r="T1428" s="9">
        <f>(((I1428/60)/60)/24)+DATE(1970,1,1)</f>
        <v>42278.541666666672</v>
      </c>
      <c r="U1428">
        <f>YEAR(S1428)</f>
        <v>2015</v>
      </c>
    </row>
    <row r="1429" spans="1:21" ht="64" x14ac:dyDescent="0.2">
      <c r="A1429">
        <v>3935</v>
      </c>
      <c r="B1429" s="4" t="s">
        <v>3932</v>
      </c>
      <c r="C1429" s="1" t="s">
        <v>8043</v>
      </c>
      <c r="D1429" s="2">
        <v>3000</v>
      </c>
      <c r="E1429" s="3">
        <v>1315</v>
      </c>
      <c r="F1429" t="s">
        <v>8220</v>
      </c>
      <c r="G1429" t="s">
        <v>8224</v>
      </c>
      <c r="H1429" t="s">
        <v>8246</v>
      </c>
      <c r="I1429">
        <v>1443973546</v>
      </c>
      <c r="J1429">
        <v>1438789546</v>
      </c>
      <c r="K1429" t="b">
        <v>0</v>
      </c>
      <c r="L1429">
        <v>23</v>
      </c>
      <c r="M1429" t="b">
        <v>0</v>
      </c>
      <c r="N1429" t="s">
        <v>8269</v>
      </c>
      <c r="O1429" s="5">
        <f>ROUND(E1429/D1429*100,0)</f>
        <v>44</v>
      </c>
      <c r="P1429">
        <f>IFERROR(ROUND(E1429/L1429,2),0)</f>
        <v>57.17</v>
      </c>
      <c r="Q1429" s="6" t="s">
        <v>8315</v>
      </c>
      <c r="R1429" t="s">
        <v>8316</v>
      </c>
      <c r="S1429" s="9">
        <f>(((J1429/60)/60)/24)+DATE(1970,1,1)</f>
        <v>42221.656782407401</v>
      </c>
      <c r="T1429" s="9">
        <f>(((I1429/60)/60)/24)+DATE(1970,1,1)</f>
        <v>42281.656782407401</v>
      </c>
      <c r="U1429">
        <f>YEAR(S1429)</f>
        <v>2015</v>
      </c>
    </row>
    <row r="1430" spans="1:21" ht="48" x14ac:dyDescent="0.2">
      <c r="A1430">
        <v>3936</v>
      </c>
      <c r="B1430" s="4" t="s">
        <v>3933</v>
      </c>
      <c r="C1430" s="1" t="s">
        <v>8044</v>
      </c>
      <c r="D1430" s="2">
        <v>20000</v>
      </c>
      <c r="E1430" s="3">
        <v>0</v>
      </c>
      <c r="F1430" t="s">
        <v>8220</v>
      </c>
      <c r="G1430" t="s">
        <v>8223</v>
      </c>
      <c r="H1430" t="s">
        <v>8245</v>
      </c>
      <c r="I1430">
        <v>1480576720</v>
      </c>
      <c r="J1430">
        <v>1477981120</v>
      </c>
      <c r="K1430" t="b">
        <v>0</v>
      </c>
      <c r="L1430">
        <v>0</v>
      </c>
      <c r="M1430" t="b">
        <v>0</v>
      </c>
      <c r="N1430" t="s">
        <v>8269</v>
      </c>
      <c r="O1430" s="5">
        <f>ROUND(E1430/D1430*100,0)</f>
        <v>0</v>
      </c>
      <c r="P1430">
        <f>IFERROR(ROUND(E1430/L1430,2),0)</f>
        <v>0</v>
      </c>
      <c r="Q1430" s="6" t="s">
        <v>8315</v>
      </c>
      <c r="R1430" t="s">
        <v>8316</v>
      </c>
      <c r="S1430" s="9">
        <f>(((J1430/60)/60)/24)+DATE(1970,1,1)</f>
        <v>42675.262962962966</v>
      </c>
      <c r="T1430" s="9">
        <f>(((I1430/60)/60)/24)+DATE(1970,1,1)</f>
        <v>42705.304629629631</v>
      </c>
      <c r="U1430">
        <f>YEAR(S1430)</f>
        <v>2016</v>
      </c>
    </row>
    <row r="1431" spans="1:21" ht="48" x14ac:dyDescent="0.2">
      <c r="A1431">
        <v>3937</v>
      </c>
      <c r="B1431" s="4" t="s">
        <v>3934</v>
      </c>
      <c r="C1431" s="1" t="s">
        <v>8045</v>
      </c>
      <c r="D1431" s="2">
        <v>2885</v>
      </c>
      <c r="E1431" s="3">
        <v>2485</v>
      </c>
      <c r="F1431" t="s">
        <v>8220</v>
      </c>
      <c r="G1431" t="s">
        <v>8223</v>
      </c>
      <c r="H1431" t="s">
        <v>8245</v>
      </c>
      <c r="I1431">
        <v>1468249760</v>
      </c>
      <c r="J1431">
        <v>1465830560</v>
      </c>
      <c r="K1431" t="b">
        <v>0</v>
      </c>
      <c r="L1431">
        <v>10</v>
      </c>
      <c r="M1431" t="b">
        <v>0</v>
      </c>
      <c r="N1431" t="s">
        <v>8269</v>
      </c>
      <c r="O1431" s="5">
        <f>ROUND(E1431/D1431*100,0)</f>
        <v>86</v>
      </c>
      <c r="P1431">
        <f>IFERROR(ROUND(E1431/L1431,2),0)</f>
        <v>248.5</v>
      </c>
      <c r="Q1431" s="6" t="s">
        <v>8315</v>
      </c>
      <c r="R1431" t="s">
        <v>8316</v>
      </c>
      <c r="S1431" s="9">
        <f>(((J1431/60)/60)/24)+DATE(1970,1,1)</f>
        <v>42534.631481481483</v>
      </c>
      <c r="T1431" s="9">
        <f>(((I1431/60)/60)/24)+DATE(1970,1,1)</f>
        <v>42562.631481481483</v>
      </c>
      <c r="U1431">
        <f>YEAR(S1431)</f>
        <v>2016</v>
      </c>
    </row>
    <row r="1432" spans="1:21" ht="48" x14ac:dyDescent="0.2">
      <c r="A1432">
        <v>3938</v>
      </c>
      <c r="B1432" s="4" t="s">
        <v>3935</v>
      </c>
      <c r="C1432" s="1" t="s">
        <v>8046</v>
      </c>
      <c r="D1432" s="2">
        <v>3255</v>
      </c>
      <c r="E1432" s="3">
        <v>397</v>
      </c>
      <c r="F1432" t="s">
        <v>8220</v>
      </c>
      <c r="G1432" t="s">
        <v>8223</v>
      </c>
      <c r="H1432" t="s">
        <v>8245</v>
      </c>
      <c r="I1432">
        <v>1435441454</v>
      </c>
      <c r="J1432">
        <v>1432763054</v>
      </c>
      <c r="K1432" t="b">
        <v>0</v>
      </c>
      <c r="L1432">
        <v>5</v>
      </c>
      <c r="M1432" t="b">
        <v>0</v>
      </c>
      <c r="N1432" t="s">
        <v>8269</v>
      </c>
      <c r="O1432" s="5">
        <f>ROUND(E1432/D1432*100,0)</f>
        <v>12</v>
      </c>
      <c r="P1432">
        <f>IFERROR(ROUND(E1432/L1432,2),0)</f>
        <v>79.400000000000006</v>
      </c>
      <c r="Q1432" s="6" t="s">
        <v>8315</v>
      </c>
      <c r="R1432" t="s">
        <v>8316</v>
      </c>
      <c r="S1432" s="9">
        <f>(((J1432/60)/60)/24)+DATE(1970,1,1)</f>
        <v>42151.905717592599</v>
      </c>
      <c r="T1432" s="9">
        <f>(((I1432/60)/60)/24)+DATE(1970,1,1)</f>
        <v>42182.905717592599</v>
      </c>
      <c r="U1432">
        <f>YEAR(S1432)</f>
        <v>2015</v>
      </c>
    </row>
    <row r="1433" spans="1:21" ht="48" x14ac:dyDescent="0.2">
      <c r="A1433">
        <v>3939</v>
      </c>
      <c r="B1433" s="4" t="s">
        <v>3936</v>
      </c>
      <c r="C1433" s="1" t="s">
        <v>8047</v>
      </c>
      <c r="D1433" s="2">
        <v>5000</v>
      </c>
      <c r="E1433" s="3">
        <v>5</v>
      </c>
      <c r="F1433" t="s">
        <v>8220</v>
      </c>
      <c r="G1433" t="s">
        <v>8225</v>
      </c>
      <c r="H1433" t="s">
        <v>8247</v>
      </c>
      <c r="I1433">
        <v>1412656200</v>
      </c>
      <c r="J1433">
        <v>1412328979</v>
      </c>
      <c r="K1433" t="b">
        <v>0</v>
      </c>
      <c r="L1433">
        <v>1</v>
      </c>
      <c r="M1433" t="b">
        <v>0</v>
      </c>
      <c r="N1433" t="s">
        <v>8269</v>
      </c>
      <c r="O1433" s="5">
        <f>ROUND(E1433/D1433*100,0)</f>
        <v>0</v>
      </c>
      <c r="P1433">
        <f>IFERROR(ROUND(E1433/L1433,2),0)</f>
        <v>5</v>
      </c>
      <c r="Q1433" s="6" t="s">
        <v>8315</v>
      </c>
      <c r="R1433" t="s">
        <v>8316</v>
      </c>
      <c r="S1433" s="9">
        <f>(((J1433/60)/60)/24)+DATE(1970,1,1)</f>
        <v>41915.400219907409</v>
      </c>
      <c r="T1433" s="9">
        <f>(((I1433/60)/60)/24)+DATE(1970,1,1)</f>
        <v>41919.1875</v>
      </c>
      <c r="U1433">
        <f>YEAR(S1433)</f>
        <v>2014</v>
      </c>
    </row>
    <row r="1434" spans="1:21" ht="48" x14ac:dyDescent="0.2">
      <c r="A1434">
        <v>3940</v>
      </c>
      <c r="B1434" s="4" t="s">
        <v>3937</v>
      </c>
      <c r="C1434" s="1" t="s">
        <v>8048</v>
      </c>
      <c r="D1434" s="2">
        <v>5000</v>
      </c>
      <c r="E1434" s="3">
        <v>11</v>
      </c>
      <c r="F1434" t="s">
        <v>8220</v>
      </c>
      <c r="G1434" t="s">
        <v>8223</v>
      </c>
      <c r="H1434" t="s">
        <v>8245</v>
      </c>
      <c r="I1434">
        <v>1420199351</v>
      </c>
      <c r="J1434">
        <v>1416311351</v>
      </c>
      <c r="K1434" t="b">
        <v>0</v>
      </c>
      <c r="L1434">
        <v>2</v>
      </c>
      <c r="M1434" t="b">
        <v>0</v>
      </c>
      <c r="N1434" t="s">
        <v>8269</v>
      </c>
      <c r="O1434" s="5">
        <f>ROUND(E1434/D1434*100,0)</f>
        <v>0</v>
      </c>
      <c r="P1434">
        <f>IFERROR(ROUND(E1434/L1434,2),0)</f>
        <v>5.5</v>
      </c>
      <c r="Q1434" s="6" t="s">
        <v>8315</v>
      </c>
      <c r="R1434" t="s">
        <v>8316</v>
      </c>
      <c r="S1434" s="9">
        <f>(((J1434/60)/60)/24)+DATE(1970,1,1)</f>
        <v>41961.492488425924</v>
      </c>
      <c r="T1434" s="9">
        <f>(((I1434/60)/60)/24)+DATE(1970,1,1)</f>
        <v>42006.492488425924</v>
      </c>
      <c r="U1434">
        <f>YEAR(S1434)</f>
        <v>2014</v>
      </c>
    </row>
    <row r="1435" spans="1:21" ht="48" x14ac:dyDescent="0.2">
      <c r="A1435">
        <v>3941</v>
      </c>
      <c r="B1435" s="4" t="s">
        <v>3938</v>
      </c>
      <c r="C1435" s="1" t="s">
        <v>8049</v>
      </c>
      <c r="D1435" s="2">
        <v>5500</v>
      </c>
      <c r="E1435" s="3">
        <v>50</v>
      </c>
      <c r="F1435" t="s">
        <v>8220</v>
      </c>
      <c r="G1435" t="s">
        <v>8223</v>
      </c>
      <c r="H1435" t="s">
        <v>8245</v>
      </c>
      <c r="I1435">
        <v>1416877200</v>
      </c>
      <c r="J1435">
        <v>1414505137</v>
      </c>
      <c r="K1435" t="b">
        <v>0</v>
      </c>
      <c r="L1435">
        <v>2</v>
      </c>
      <c r="M1435" t="b">
        <v>0</v>
      </c>
      <c r="N1435" t="s">
        <v>8269</v>
      </c>
      <c r="O1435" s="5">
        <f>ROUND(E1435/D1435*100,0)</f>
        <v>1</v>
      </c>
      <c r="P1435">
        <f>IFERROR(ROUND(E1435/L1435,2),0)</f>
        <v>25</v>
      </c>
      <c r="Q1435" s="6" t="s">
        <v>8315</v>
      </c>
      <c r="R1435" t="s">
        <v>8316</v>
      </c>
      <c r="S1435" s="9">
        <f>(((J1435/60)/60)/24)+DATE(1970,1,1)</f>
        <v>41940.587233796294</v>
      </c>
      <c r="T1435" s="9">
        <f>(((I1435/60)/60)/24)+DATE(1970,1,1)</f>
        <v>41968.041666666672</v>
      </c>
      <c r="U1435">
        <f>YEAR(S1435)</f>
        <v>2014</v>
      </c>
    </row>
    <row r="1436" spans="1:21" ht="48" x14ac:dyDescent="0.2">
      <c r="A1436">
        <v>3942</v>
      </c>
      <c r="B1436" s="4" t="s">
        <v>3939</v>
      </c>
      <c r="C1436" s="1" t="s">
        <v>8050</v>
      </c>
      <c r="D1436" s="2">
        <v>1200</v>
      </c>
      <c r="E1436" s="3">
        <v>0</v>
      </c>
      <c r="F1436" t="s">
        <v>8220</v>
      </c>
      <c r="G1436" t="s">
        <v>8223</v>
      </c>
      <c r="H1436" t="s">
        <v>8245</v>
      </c>
      <c r="I1436">
        <v>1434490914</v>
      </c>
      <c r="J1436">
        <v>1429306914</v>
      </c>
      <c r="K1436" t="b">
        <v>0</v>
      </c>
      <c r="L1436">
        <v>0</v>
      </c>
      <c r="M1436" t="b">
        <v>0</v>
      </c>
      <c r="N1436" t="s">
        <v>8269</v>
      </c>
      <c r="O1436" s="5">
        <f>ROUND(E1436/D1436*100,0)</f>
        <v>0</v>
      </c>
      <c r="P1436">
        <f>IFERROR(ROUND(E1436/L1436,2),0)</f>
        <v>0</v>
      </c>
      <c r="Q1436" s="6" t="s">
        <v>8315</v>
      </c>
      <c r="R1436" t="s">
        <v>8316</v>
      </c>
      <c r="S1436" s="9">
        <f>(((J1436/60)/60)/24)+DATE(1970,1,1)</f>
        <v>42111.904097222221</v>
      </c>
      <c r="T1436" s="9">
        <f>(((I1436/60)/60)/24)+DATE(1970,1,1)</f>
        <v>42171.904097222221</v>
      </c>
      <c r="U1436">
        <f>YEAR(S1436)</f>
        <v>2015</v>
      </c>
    </row>
    <row r="1437" spans="1:21" ht="48" x14ac:dyDescent="0.2">
      <c r="A1437">
        <v>3943</v>
      </c>
      <c r="B1437" s="4" t="s">
        <v>3940</v>
      </c>
      <c r="C1437" s="1" t="s">
        <v>8051</v>
      </c>
      <c r="D1437" s="2">
        <v>5000</v>
      </c>
      <c r="E1437" s="3">
        <v>1782</v>
      </c>
      <c r="F1437" t="s">
        <v>8220</v>
      </c>
      <c r="G1437" t="s">
        <v>8223</v>
      </c>
      <c r="H1437" t="s">
        <v>8245</v>
      </c>
      <c r="I1437">
        <v>1446483000</v>
      </c>
      <c r="J1437">
        <v>1443811268</v>
      </c>
      <c r="K1437" t="b">
        <v>0</v>
      </c>
      <c r="L1437">
        <v>13</v>
      </c>
      <c r="M1437" t="b">
        <v>0</v>
      </c>
      <c r="N1437" t="s">
        <v>8269</v>
      </c>
      <c r="O1437" s="5">
        <f>ROUND(E1437/D1437*100,0)</f>
        <v>36</v>
      </c>
      <c r="P1437">
        <f>IFERROR(ROUND(E1437/L1437,2),0)</f>
        <v>137.08000000000001</v>
      </c>
      <c r="Q1437" s="6" t="s">
        <v>8315</v>
      </c>
      <c r="R1437" t="s">
        <v>8316</v>
      </c>
      <c r="S1437" s="9">
        <f>(((J1437/60)/60)/24)+DATE(1970,1,1)</f>
        <v>42279.778564814813</v>
      </c>
      <c r="T1437" s="9">
        <f>(((I1437/60)/60)/24)+DATE(1970,1,1)</f>
        <v>42310.701388888891</v>
      </c>
      <c r="U1437">
        <f>YEAR(S1437)</f>
        <v>2015</v>
      </c>
    </row>
    <row r="1438" spans="1:21" ht="48" x14ac:dyDescent="0.2">
      <c r="A1438">
        <v>3944</v>
      </c>
      <c r="B1438" s="4" t="s">
        <v>3941</v>
      </c>
      <c r="C1438" s="1" t="s">
        <v>8052</v>
      </c>
      <c r="D1438" s="2">
        <v>5000</v>
      </c>
      <c r="E1438" s="3">
        <v>0</v>
      </c>
      <c r="F1438" t="s">
        <v>8220</v>
      </c>
      <c r="G1438" t="s">
        <v>8223</v>
      </c>
      <c r="H1438" t="s">
        <v>8245</v>
      </c>
      <c r="I1438">
        <v>1440690875</v>
      </c>
      <c r="J1438">
        <v>1438098875</v>
      </c>
      <c r="K1438" t="b">
        <v>0</v>
      </c>
      <c r="L1438">
        <v>0</v>
      </c>
      <c r="M1438" t="b">
        <v>0</v>
      </c>
      <c r="N1438" t="s">
        <v>8269</v>
      </c>
      <c r="O1438" s="5">
        <f>ROUND(E1438/D1438*100,0)</f>
        <v>0</v>
      </c>
      <c r="P1438">
        <f>IFERROR(ROUND(E1438/L1438,2),0)</f>
        <v>0</v>
      </c>
      <c r="Q1438" s="6" t="s">
        <v>8315</v>
      </c>
      <c r="R1438" t="s">
        <v>8316</v>
      </c>
      <c r="S1438" s="9">
        <f>(((J1438/60)/60)/24)+DATE(1970,1,1)</f>
        <v>42213.662905092591</v>
      </c>
      <c r="T1438" s="9">
        <f>(((I1438/60)/60)/24)+DATE(1970,1,1)</f>
        <v>42243.662905092591</v>
      </c>
      <c r="U1438">
        <f>YEAR(S1438)</f>
        <v>2015</v>
      </c>
    </row>
    <row r="1439" spans="1:21" ht="48" x14ac:dyDescent="0.2">
      <c r="A1439">
        <v>3945</v>
      </c>
      <c r="B1439" s="4" t="s">
        <v>3942</v>
      </c>
      <c r="C1439" s="1" t="s">
        <v>8053</v>
      </c>
      <c r="D1439" s="2">
        <v>2000</v>
      </c>
      <c r="E1439" s="3">
        <v>5</v>
      </c>
      <c r="F1439" t="s">
        <v>8220</v>
      </c>
      <c r="G1439" t="s">
        <v>8223</v>
      </c>
      <c r="H1439" t="s">
        <v>8245</v>
      </c>
      <c r="I1439">
        <v>1431717268</v>
      </c>
      <c r="J1439">
        <v>1429125268</v>
      </c>
      <c r="K1439" t="b">
        <v>0</v>
      </c>
      <c r="L1439">
        <v>1</v>
      </c>
      <c r="M1439" t="b">
        <v>0</v>
      </c>
      <c r="N1439" t="s">
        <v>8269</v>
      </c>
      <c r="O1439" s="5">
        <f>ROUND(E1439/D1439*100,0)</f>
        <v>0</v>
      </c>
      <c r="P1439">
        <f>IFERROR(ROUND(E1439/L1439,2),0)</f>
        <v>5</v>
      </c>
      <c r="Q1439" s="6" t="s">
        <v>8315</v>
      </c>
      <c r="R1439" t="s">
        <v>8316</v>
      </c>
      <c r="S1439" s="9">
        <f>(((J1439/60)/60)/24)+DATE(1970,1,1)</f>
        <v>42109.801712962959</v>
      </c>
      <c r="T1439" s="9">
        <f>(((I1439/60)/60)/24)+DATE(1970,1,1)</f>
        <v>42139.801712962959</v>
      </c>
      <c r="U1439">
        <f>YEAR(S1439)</f>
        <v>2015</v>
      </c>
    </row>
    <row r="1440" spans="1:21" ht="32" x14ac:dyDescent="0.2">
      <c r="A1440">
        <v>3946</v>
      </c>
      <c r="B1440" s="4" t="s">
        <v>3943</v>
      </c>
      <c r="C1440" s="1" t="s">
        <v>8054</v>
      </c>
      <c r="D1440" s="2">
        <v>6000</v>
      </c>
      <c r="E1440" s="3">
        <v>195</v>
      </c>
      <c r="F1440" t="s">
        <v>8220</v>
      </c>
      <c r="G1440" t="s">
        <v>8223</v>
      </c>
      <c r="H1440" t="s">
        <v>8245</v>
      </c>
      <c r="I1440">
        <v>1425110400</v>
      </c>
      <c r="J1440">
        <v>1422388822</v>
      </c>
      <c r="K1440" t="b">
        <v>0</v>
      </c>
      <c r="L1440">
        <v>5</v>
      </c>
      <c r="M1440" t="b">
        <v>0</v>
      </c>
      <c r="N1440" t="s">
        <v>8269</v>
      </c>
      <c r="O1440" s="5">
        <f>ROUND(E1440/D1440*100,0)</f>
        <v>3</v>
      </c>
      <c r="P1440">
        <f>IFERROR(ROUND(E1440/L1440,2),0)</f>
        <v>39</v>
      </c>
      <c r="Q1440" s="6" t="s">
        <v>8315</v>
      </c>
      <c r="R1440" t="s">
        <v>8316</v>
      </c>
      <c r="S1440" s="9">
        <f>(((J1440/60)/60)/24)+DATE(1970,1,1)</f>
        <v>42031.833587962959</v>
      </c>
      <c r="T1440" s="9">
        <f>(((I1440/60)/60)/24)+DATE(1970,1,1)</f>
        <v>42063.333333333328</v>
      </c>
      <c r="U1440">
        <f>YEAR(S1440)</f>
        <v>2015</v>
      </c>
    </row>
    <row r="1441" spans="1:21" ht="48" x14ac:dyDescent="0.2">
      <c r="A1441">
        <v>3947</v>
      </c>
      <c r="B1441" s="4" t="s">
        <v>3944</v>
      </c>
      <c r="C1441" s="1" t="s">
        <v>8055</v>
      </c>
      <c r="D1441" s="2">
        <v>3000</v>
      </c>
      <c r="E1441" s="3">
        <v>101</v>
      </c>
      <c r="F1441" t="s">
        <v>8220</v>
      </c>
      <c r="G1441" t="s">
        <v>8223</v>
      </c>
      <c r="H1441" t="s">
        <v>8245</v>
      </c>
      <c r="I1441">
        <v>1475378744</v>
      </c>
      <c r="J1441">
        <v>1472786744</v>
      </c>
      <c r="K1441" t="b">
        <v>0</v>
      </c>
      <c r="L1441">
        <v>2</v>
      </c>
      <c r="M1441" t="b">
        <v>0</v>
      </c>
      <c r="N1441" t="s">
        <v>8269</v>
      </c>
      <c r="O1441" s="5">
        <f>ROUND(E1441/D1441*100,0)</f>
        <v>3</v>
      </c>
      <c r="P1441">
        <f>IFERROR(ROUND(E1441/L1441,2),0)</f>
        <v>50.5</v>
      </c>
      <c r="Q1441" s="6" t="s">
        <v>8315</v>
      </c>
      <c r="R1441" t="s">
        <v>8316</v>
      </c>
      <c r="S1441" s="9">
        <f>(((J1441/60)/60)/24)+DATE(1970,1,1)</f>
        <v>42615.142870370371</v>
      </c>
      <c r="T1441" s="9">
        <f>(((I1441/60)/60)/24)+DATE(1970,1,1)</f>
        <v>42645.142870370371</v>
      </c>
      <c r="U1441">
        <f>YEAR(S1441)</f>
        <v>2016</v>
      </c>
    </row>
    <row r="1442" spans="1:21" ht="48" x14ac:dyDescent="0.2">
      <c r="A1442">
        <v>3948</v>
      </c>
      <c r="B1442" s="4" t="s">
        <v>3945</v>
      </c>
      <c r="C1442" s="1" t="s">
        <v>8056</v>
      </c>
      <c r="D1442" s="2">
        <v>30000</v>
      </c>
      <c r="E1442" s="3">
        <v>0</v>
      </c>
      <c r="F1442" t="s">
        <v>8220</v>
      </c>
      <c r="G1442" t="s">
        <v>8225</v>
      </c>
      <c r="H1442" t="s">
        <v>8247</v>
      </c>
      <c r="I1442">
        <v>1410076123</v>
      </c>
      <c r="J1442">
        <v>1404892123</v>
      </c>
      <c r="K1442" t="b">
        <v>0</v>
      </c>
      <c r="L1442">
        <v>0</v>
      </c>
      <c r="M1442" t="b">
        <v>0</v>
      </c>
      <c r="N1442" t="s">
        <v>8269</v>
      </c>
      <c r="O1442" s="5">
        <f>ROUND(E1442/D1442*100,0)</f>
        <v>0</v>
      </c>
      <c r="P1442">
        <f>IFERROR(ROUND(E1442/L1442,2),0)</f>
        <v>0</v>
      </c>
      <c r="Q1442" s="6" t="s">
        <v>8315</v>
      </c>
      <c r="R1442" t="s">
        <v>8316</v>
      </c>
      <c r="S1442" s="9">
        <f>(((J1442/60)/60)/24)+DATE(1970,1,1)</f>
        <v>41829.325497685182</v>
      </c>
      <c r="T1442" s="9">
        <f>(((I1442/60)/60)/24)+DATE(1970,1,1)</f>
        <v>41889.325497685182</v>
      </c>
      <c r="U1442">
        <f>YEAR(S1442)</f>
        <v>2014</v>
      </c>
    </row>
    <row r="1443" spans="1:21" ht="48" x14ac:dyDescent="0.2">
      <c r="A1443">
        <v>3949</v>
      </c>
      <c r="B1443" s="4" t="s">
        <v>3946</v>
      </c>
      <c r="C1443" s="1" t="s">
        <v>8057</v>
      </c>
      <c r="D1443" s="2">
        <v>10000</v>
      </c>
      <c r="E1443" s="3">
        <v>1577</v>
      </c>
      <c r="F1443" t="s">
        <v>8220</v>
      </c>
      <c r="G1443" t="s">
        <v>8225</v>
      </c>
      <c r="H1443" t="s">
        <v>8247</v>
      </c>
      <c r="I1443">
        <v>1423623221</v>
      </c>
      <c r="J1443">
        <v>1421031221</v>
      </c>
      <c r="K1443" t="b">
        <v>0</v>
      </c>
      <c r="L1443">
        <v>32</v>
      </c>
      <c r="M1443" t="b">
        <v>0</v>
      </c>
      <c r="N1443" t="s">
        <v>8269</v>
      </c>
      <c r="O1443" s="5">
        <f>ROUND(E1443/D1443*100,0)</f>
        <v>16</v>
      </c>
      <c r="P1443">
        <f>IFERROR(ROUND(E1443/L1443,2),0)</f>
        <v>49.28</v>
      </c>
      <c r="Q1443" s="6" t="s">
        <v>8315</v>
      </c>
      <c r="R1443" t="s">
        <v>8316</v>
      </c>
      <c r="S1443" s="9">
        <f>(((J1443/60)/60)/24)+DATE(1970,1,1)</f>
        <v>42016.120613425926</v>
      </c>
      <c r="T1443" s="9">
        <f>(((I1443/60)/60)/24)+DATE(1970,1,1)</f>
        <v>42046.120613425926</v>
      </c>
      <c r="U1443">
        <f>YEAR(S1443)</f>
        <v>2015</v>
      </c>
    </row>
    <row r="1444" spans="1:21" ht="48" x14ac:dyDescent="0.2">
      <c r="A1444">
        <v>3950</v>
      </c>
      <c r="B1444" s="4" t="s">
        <v>3947</v>
      </c>
      <c r="C1444" s="1" t="s">
        <v>8058</v>
      </c>
      <c r="D1444" s="2">
        <v>4000</v>
      </c>
      <c r="E1444" s="3">
        <v>25</v>
      </c>
      <c r="F1444" t="s">
        <v>8220</v>
      </c>
      <c r="G1444" t="s">
        <v>8223</v>
      </c>
      <c r="H1444" t="s">
        <v>8245</v>
      </c>
      <c r="I1444">
        <v>1460140500</v>
      </c>
      <c r="J1444">
        <v>1457628680</v>
      </c>
      <c r="K1444" t="b">
        <v>0</v>
      </c>
      <c r="L1444">
        <v>1</v>
      </c>
      <c r="M1444" t="b">
        <v>0</v>
      </c>
      <c r="N1444" t="s">
        <v>8269</v>
      </c>
      <c r="O1444" s="5">
        <f>ROUND(E1444/D1444*100,0)</f>
        <v>1</v>
      </c>
      <c r="P1444">
        <f>IFERROR(ROUND(E1444/L1444,2),0)</f>
        <v>25</v>
      </c>
      <c r="Q1444" s="6" t="s">
        <v>8315</v>
      </c>
      <c r="R1444" t="s">
        <v>8316</v>
      </c>
      <c r="S1444" s="9">
        <f>(((J1444/60)/60)/24)+DATE(1970,1,1)</f>
        <v>42439.702314814815</v>
      </c>
      <c r="T1444" s="9">
        <f>(((I1444/60)/60)/24)+DATE(1970,1,1)</f>
        <v>42468.774305555555</v>
      </c>
      <c r="U1444">
        <f>YEAR(S1444)</f>
        <v>2016</v>
      </c>
    </row>
    <row r="1445" spans="1:21" ht="48" x14ac:dyDescent="0.2">
      <c r="A1445">
        <v>3951</v>
      </c>
      <c r="B1445" s="4" t="s">
        <v>3948</v>
      </c>
      <c r="C1445" s="1" t="s">
        <v>6961</v>
      </c>
      <c r="D1445" s="2">
        <v>200000</v>
      </c>
      <c r="E1445" s="3">
        <v>1</v>
      </c>
      <c r="F1445" t="s">
        <v>8220</v>
      </c>
      <c r="G1445" t="s">
        <v>8240</v>
      </c>
      <c r="H1445" t="s">
        <v>8248</v>
      </c>
      <c r="I1445">
        <v>1462301342</v>
      </c>
      <c r="J1445">
        <v>1457120942</v>
      </c>
      <c r="K1445" t="b">
        <v>0</v>
      </c>
      <c r="L1445">
        <v>1</v>
      </c>
      <c r="M1445" t="b">
        <v>0</v>
      </c>
      <c r="N1445" t="s">
        <v>8269</v>
      </c>
      <c r="O1445" s="5">
        <f>ROUND(E1445/D1445*100,0)</f>
        <v>0</v>
      </c>
      <c r="P1445">
        <f>IFERROR(ROUND(E1445/L1445,2),0)</f>
        <v>1</v>
      </c>
      <c r="Q1445" s="6" t="s">
        <v>8315</v>
      </c>
      <c r="R1445" t="s">
        <v>8316</v>
      </c>
      <c r="S1445" s="9">
        <f>(((J1445/60)/60)/24)+DATE(1970,1,1)</f>
        <v>42433.825717592597</v>
      </c>
      <c r="T1445" s="9">
        <f>(((I1445/60)/60)/24)+DATE(1970,1,1)</f>
        <v>42493.784050925926</v>
      </c>
      <c r="U1445">
        <f>YEAR(S1445)</f>
        <v>2016</v>
      </c>
    </row>
    <row r="1446" spans="1:21" ht="48" x14ac:dyDescent="0.2">
      <c r="A1446">
        <v>3952</v>
      </c>
      <c r="B1446" s="4" t="s">
        <v>3949</v>
      </c>
      <c r="C1446" s="1" t="s">
        <v>8059</v>
      </c>
      <c r="D1446" s="2">
        <v>26000</v>
      </c>
      <c r="E1446" s="3">
        <v>25</v>
      </c>
      <c r="F1446" t="s">
        <v>8220</v>
      </c>
      <c r="G1446" t="s">
        <v>8223</v>
      </c>
      <c r="H1446" t="s">
        <v>8245</v>
      </c>
      <c r="I1446">
        <v>1445885890</v>
      </c>
      <c r="J1446">
        <v>1440701890</v>
      </c>
      <c r="K1446" t="b">
        <v>0</v>
      </c>
      <c r="L1446">
        <v>1</v>
      </c>
      <c r="M1446" t="b">
        <v>0</v>
      </c>
      <c r="N1446" t="s">
        <v>8269</v>
      </c>
      <c r="O1446" s="5">
        <f>ROUND(E1446/D1446*100,0)</f>
        <v>0</v>
      </c>
      <c r="P1446">
        <f>IFERROR(ROUND(E1446/L1446,2),0)</f>
        <v>25</v>
      </c>
      <c r="Q1446" s="6" t="s">
        <v>8315</v>
      </c>
      <c r="R1446" t="s">
        <v>8316</v>
      </c>
      <c r="S1446" s="9">
        <f>(((J1446/60)/60)/24)+DATE(1970,1,1)</f>
        <v>42243.790393518517</v>
      </c>
      <c r="T1446" s="9">
        <f>(((I1446/60)/60)/24)+DATE(1970,1,1)</f>
        <v>42303.790393518517</v>
      </c>
      <c r="U1446">
        <f>YEAR(S1446)</f>
        <v>2015</v>
      </c>
    </row>
    <row r="1447" spans="1:21" ht="48" x14ac:dyDescent="0.2">
      <c r="A1447">
        <v>3953</v>
      </c>
      <c r="B1447" s="4" t="s">
        <v>3950</v>
      </c>
      <c r="C1447" s="1" t="s">
        <v>8060</v>
      </c>
      <c r="D1447" s="2">
        <v>17600</v>
      </c>
      <c r="E1447" s="3">
        <v>0</v>
      </c>
      <c r="F1447" t="s">
        <v>8220</v>
      </c>
      <c r="G1447" t="s">
        <v>8223</v>
      </c>
      <c r="H1447" t="s">
        <v>8245</v>
      </c>
      <c r="I1447">
        <v>1469834940</v>
      </c>
      <c r="J1447">
        <v>1467162586</v>
      </c>
      <c r="K1447" t="b">
        <v>0</v>
      </c>
      <c r="L1447">
        <v>0</v>
      </c>
      <c r="M1447" t="b">
        <v>0</v>
      </c>
      <c r="N1447" t="s">
        <v>8269</v>
      </c>
      <c r="O1447" s="5">
        <f>ROUND(E1447/D1447*100,0)</f>
        <v>0</v>
      </c>
      <c r="P1447">
        <f>IFERROR(ROUND(E1447/L1447,2),0)</f>
        <v>0</v>
      </c>
      <c r="Q1447" s="6" t="s">
        <v>8315</v>
      </c>
      <c r="R1447" t="s">
        <v>8316</v>
      </c>
      <c r="S1447" s="9">
        <f>(((J1447/60)/60)/24)+DATE(1970,1,1)</f>
        <v>42550.048449074078</v>
      </c>
      <c r="T1447" s="9">
        <f>(((I1447/60)/60)/24)+DATE(1970,1,1)</f>
        <v>42580.978472222225</v>
      </c>
      <c r="U1447">
        <f>YEAR(S1447)</f>
        <v>2016</v>
      </c>
    </row>
    <row r="1448" spans="1:21" ht="48" x14ac:dyDescent="0.2">
      <c r="A1448">
        <v>3954</v>
      </c>
      <c r="B1448" s="4" t="s">
        <v>3951</v>
      </c>
      <c r="C1448" s="1" t="s">
        <v>8061</v>
      </c>
      <c r="D1448" s="2">
        <v>25000</v>
      </c>
      <c r="E1448" s="3">
        <v>0</v>
      </c>
      <c r="F1448" t="s">
        <v>8220</v>
      </c>
      <c r="G1448" t="s">
        <v>8228</v>
      </c>
      <c r="H1448" t="s">
        <v>8250</v>
      </c>
      <c r="I1448">
        <v>1405352264</v>
      </c>
      <c r="J1448">
        <v>1400168264</v>
      </c>
      <c r="K1448" t="b">
        <v>0</v>
      </c>
      <c r="L1448">
        <v>0</v>
      </c>
      <c r="M1448" t="b">
        <v>0</v>
      </c>
      <c r="N1448" t="s">
        <v>8269</v>
      </c>
      <c r="O1448" s="5">
        <f>ROUND(E1448/D1448*100,0)</f>
        <v>0</v>
      </c>
      <c r="P1448">
        <f>IFERROR(ROUND(E1448/L1448,2),0)</f>
        <v>0</v>
      </c>
      <c r="Q1448" s="6" t="s">
        <v>8315</v>
      </c>
      <c r="R1448" t="s">
        <v>8316</v>
      </c>
      <c r="S1448" s="9">
        <f>(((J1448/60)/60)/24)+DATE(1970,1,1)</f>
        <v>41774.651203703703</v>
      </c>
      <c r="T1448" s="9">
        <f>(((I1448/60)/60)/24)+DATE(1970,1,1)</f>
        <v>41834.651203703703</v>
      </c>
      <c r="U1448">
        <f>YEAR(S1448)</f>
        <v>2014</v>
      </c>
    </row>
    <row r="1449" spans="1:21" ht="48" x14ac:dyDescent="0.2">
      <c r="A1449">
        <v>3955</v>
      </c>
      <c r="B1449" s="4" t="s">
        <v>3952</v>
      </c>
      <c r="C1449" s="1" t="s">
        <v>8062</v>
      </c>
      <c r="D1449" s="2">
        <v>1750</v>
      </c>
      <c r="E1449" s="3">
        <v>425</v>
      </c>
      <c r="F1449" t="s">
        <v>8220</v>
      </c>
      <c r="G1449" t="s">
        <v>8223</v>
      </c>
      <c r="H1449" t="s">
        <v>8245</v>
      </c>
      <c r="I1449">
        <v>1448745741</v>
      </c>
      <c r="J1449">
        <v>1446150141</v>
      </c>
      <c r="K1449" t="b">
        <v>0</v>
      </c>
      <c r="L1449">
        <v>8</v>
      </c>
      <c r="M1449" t="b">
        <v>0</v>
      </c>
      <c r="N1449" t="s">
        <v>8269</v>
      </c>
      <c r="O1449" s="5">
        <f>ROUND(E1449/D1449*100,0)</f>
        <v>24</v>
      </c>
      <c r="P1449">
        <f>IFERROR(ROUND(E1449/L1449,2),0)</f>
        <v>53.13</v>
      </c>
      <c r="Q1449" s="6" t="s">
        <v>8315</v>
      </c>
      <c r="R1449" t="s">
        <v>8316</v>
      </c>
      <c r="S1449" s="9">
        <f>(((J1449/60)/60)/24)+DATE(1970,1,1)</f>
        <v>42306.848854166667</v>
      </c>
      <c r="T1449" s="9">
        <f>(((I1449/60)/60)/24)+DATE(1970,1,1)</f>
        <v>42336.890520833331</v>
      </c>
      <c r="U1449">
        <f>YEAR(S1449)</f>
        <v>2015</v>
      </c>
    </row>
    <row r="1450" spans="1:21" ht="48" x14ac:dyDescent="0.2">
      <c r="A1450">
        <v>3956</v>
      </c>
      <c r="B1450" s="4" t="s">
        <v>3953</v>
      </c>
      <c r="C1450" s="1" t="s">
        <v>8063</v>
      </c>
      <c r="D1450" s="2">
        <v>5500</v>
      </c>
      <c r="E1450" s="3">
        <v>0</v>
      </c>
      <c r="F1450" t="s">
        <v>8220</v>
      </c>
      <c r="G1450" t="s">
        <v>8223</v>
      </c>
      <c r="H1450" t="s">
        <v>8245</v>
      </c>
      <c r="I1450">
        <v>1461543600</v>
      </c>
      <c r="J1450">
        <v>1459203727</v>
      </c>
      <c r="K1450" t="b">
        <v>0</v>
      </c>
      <c r="L1450">
        <v>0</v>
      </c>
      <c r="M1450" t="b">
        <v>0</v>
      </c>
      <c r="N1450" t="s">
        <v>8269</v>
      </c>
      <c r="O1450" s="5">
        <f>ROUND(E1450/D1450*100,0)</f>
        <v>0</v>
      </c>
      <c r="P1450">
        <f>IFERROR(ROUND(E1450/L1450,2),0)</f>
        <v>0</v>
      </c>
      <c r="Q1450" s="6" t="s">
        <v>8315</v>
      </c>
      <c r="R1450" t="s">
        <v>8316</v>
      </c>
      <c r="S1450" s="9">
        <f>(((J1450/60)/60)/24)+DATE(1970,1,1)</f>
        <v>42457.932025462964</v>
      </c>
      <c r="T1450" s="9">
        <f>(((I1450/60)/60)/24)+DATE(1970,1,1)</f>
        <v>42485.013888888891</v>
      </c>
      <c r="U1450">
        <f>YEAR(S1450)</f>
        <v>2016</v>
      </c>
    </row>
    <row r="1451" spans="1:21" ht="48" x14ac:dyDescent="0.2">
      <c r="A1451">
        <v>3957</v>
      </c>
      <c r="B1451" s="4" t="s">
        <v>3954</v>
      </c>
      <c r="C1451" s="1" t="s">
        <v>8064</v>
      </c>
      <c r="D1451" s="2">
        <v>28000</v>
      </c>
      <c r="E1451" s="3">
        <v>7</v>
      </c>
      <c r="F1451" t="s">
        <v>8220</v>
      </c>
      <c r="G1451" t="s">
        <v>8223</v>
      </c>
      <c r="H1451" t="s">
        <v>8245</v>
      </c>
      <c r="I1451">
        <v>1468020354</v>
      </c>
      <c r="J1451">
        <v>1464045954</v>
      </c>
      <c r="K1451" t="b">
        <v>0</v>
      </c>
      <c r="L1451">
        <v>1</v>
      </c>
      <c r="M1451" t="b">
        <v>0</v>
      </c>
      <c r="N1451" t="s">
        <v>8269</v>
      </c>
      <c r="O1451" s="5">
        <f>ROUND(E1451/D1451*100,0)</f>
        <v>0</v>
      </c>
      <c r="P1451">
        <f>IFERROR(ROUND(E1451/L1451,2),0)</f>
        <v>7</v>
      </c>
      <c r="Q1451" s="6" t="s">
        <v>8315</v>
      </c>
      <c r="R1451" t="s">
        <v>8316</v>
      </c>
      <c r="S1451" s="9">
        <f>(((J1451/60)/60)/24)+DATE(1970,1,1)</f>
        <v>42513.976319444439</v>
      </c>
      <c r="T1451" s="9">
        <f>(((I1451/60)/60)/24)+DATE(1970,1,1)</f>
        <v>42559.976319444439</v>
      </c>
      <c r="U1451">
        <f>YEAR(S1451)</f>
        <v>2016</v>
      </c>
    </row>
    <row r="1452" spans="1:21" ht="48" x14ac:dyDescent="0.2">
      <c r="A1452">
        <v>3958</v>
      </c>
      <c r="B1452" s="4" t="s">
        <v>3955</v>
      </c>
      <c r="C1452" s="1" t="s">
        <v>8065</v>
      </c>
      <c r="D1452" s="2">
        <v>2000</v>
      </c>
      <c r="E1452" s="3">
        <v>641</v>
      </c>
      <c r="F1452" t="s">
        <v>8220</v>
      </c>
      <c r="G1452" t="s">
        <v>8223</v>
      </c>
      <c r="H1452" t="s">
        <v>8245</v>
      </c>
      <c r="I1452">
        <v>1406988000</v>
      </c>
      <c r="J1452">
        <v>1403822912</v>
      </c>
      <c r="K1452" t="b">
        <v>0</v>
      </c>
      <c r="L1452">
        <v>16</v>
      </c>
      <c r="M1452" t="b">
        <v>0</v>
      </c>
      <c r="N1452" t="s">
        <v>8269</v>
      </c>
      <c r="O1452" s="5">
        <f>ROUND(E1452/D1452*100,0)</f>
        <v>32</v>
      </c>
      <c r="P1452">
        <f>IFERROR(ROUND(E1452/L1452,2),0)</f>
        <v>40.06</v>
      </c>
      <c r="Q1452" s="6" t="s">
        <v>8315</v>
      </c>
      <c r="R1452" t="s">
        <v>8316</v>
      </c>
      <c r="S1452" s="9">
        <f>(((J1452/60)/60)/24)+DATE(1970,1,1)</f>
        <v>41816.950370370374</v>
      </c>
      <c r="T1452" s="9">
        <f>(((I1452/60)/60)/24)+DATE(1970,1,1)</f>
        <v>41853.583333333336</v>
      </c>
      <c r="U1452">
        <f>YEAR(S1452)</f>
        <v>2014</v>
      </c>
    </row>
    <row r="1453" spans="1:21" ht="32" x14ac:dyDescent="0.2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>ROUND(E1453/D1453*100,0)</f>
        <v>0</v>
      </c>
      <c r="P1453">
        <f>IFERROR(ROUND(E1453/L1453,2),0)</f>
        <v>1</v>
      </c>
      <c r="Q1453" s="6" t="s">
        <v>8320</v>
      </c>
      <c r="R1453" t="s">
        <v>8339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1" ht="32" x14ac:dyDescent="0.2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>ROUND(E1454/D1454*100,0)</f>
        <v>0</v>
      </c>
      <c r="P1454">
        <f>IFERROR(ROUND(E1454/L1454,2),0)</f>
        <v>0</v>
      </c>
      <c r="Q1454" s="6" t="s">
        <v>8320</v>
      </c>
      <c r="R1454" t="s">
        <v>8339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1" ht="48" x14ac:dyDescent="0.2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>ROUND(E1455/D1455*100,0)</f>
        <v>0</v>
      </c>
      <c r="P1455">
        <f>IFERROR(ROUND(E1455/L1455,2),0)</f>
        <v>0</v>
      </c>
      <c r="Q1455" s="6" t="s">
        <v>8320</v>
      </c>
      <c r="R1455" t="s">
        <v>8339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1" ht="48" x14ac:dyDescent="0.2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>ROUND(E1456/D1456*100,0)</f>
        <v>1</v>
      </c>
      <c r="P1456">
        <f>IFERROR(ROUND(E1456/L1456,2),0)</f>
        <v>15</v>
      </c>
      <c r="Q1456" s="6" t="s">
        <v>8320</v>
      </c>
      <c r="R1456" t="s">
        <v>8339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48" x14ac:dyDescent="0.2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>ROUND(E1457/D1457*100,0)</f>
        <v>11</v>
      </c>
      <c r="P1457">
        <f>IFERROR(ROUND(E1457/L1457,2),0)</f>
        <v>225</v>
      </c>
      <c r="Q1457" s="6" t="s">
        <v>8320</v>
      </c>
      <c r="R1457" t="s">
        <v>8339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ht="16" x14ac:dyDescent="0.2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>ROUND(E1458/D1458*100,0)</f>
        <v>3</v>
      </c>
      <c r="P1458">
        <f>IFERROR(ROUND(E1458/L1458,2),0)</f>
        <v>48.33</v>
      </c>
      <c r="Q1458" s="6" t="s">
        <v>8320</v>
      </c>
      <c r="R1458" t="s">
        <v>8339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32" x14ac:dyDescent="0.2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>ROUND(E1459/D1459*100,0)</f>
        <v>0</v>
      </c>
      <c r="P1459">
        <f>IFERROR(ROUND(E1459/L1459,2),0)</f>
        <v>0</v>
      </c>
      <c r="Q1459" s="6" t="s">
        <v>8320</v>
      </c>
      <c r="R1459" t="s">
        <v>8339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48" x14ac:dyDescent="0.2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>ROUND(E1460/D1460*100,0)</f>
        <v>0</v>
      </c>
      <c r="P1460">
        <f>IFERROR(ROUND(E1460/L1460,2),0)</f>
        <v>0</v>
      </c>
      <c r="Q1460" s="6" t="s">
        <v>8320</v>
      </c>
      <c r="R1460" t="s">
        <v>8339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8" x14ac:dyDescent="0.2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>ROUND(E1461/D1461*100,0)</f>
        <v>0</v>
      </c>
      <c r="P1461">
        <f>IFERROR(ROUND(E1461/L1461,2),0)</f>
        <v>0</v>
      </c>
      <c r="Q1461" s="6" t="s">
        <v>8320</v>
      </c>
      <c r="R1461" t="s">
        <v>8339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48" x14ac:dyDescent="0.2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>ROUND(E1462/D1462*100,0)</f>
        <v>0</v>
      </c>
      <c r="P1462">
        <f>IFERROR(ROUND(E1462/L1462,2),0)</f>
        <v>0</v>
      </c>
      <c r="Q1462" s="6" t="s">
        <v>8320</v>
      </c>
      <c r="R1462" t="s">
        <v>8339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32" x14ac:dyDescent="0.2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>ROUND(E1463/D1463*100,0)</f>
        <v>101</v>
      </c>
      <c r="P1463">
        <f>IFERROR(ROUND(E1463/L1463,2),0)</f>
        <v>44.67</v>
      </c>
      <c r="Q1463" s="6" t="s">
        <v>8320</v>
      </c>
      <c r="R1463" t="s">
        <v>8340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32" x14ac:dyDescent="0.2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>ROUND(E1464/D1464*100,0)</f>
        <v>109</v>
      </c>
      <c r="P1464">
        <f>IFERROR(ROUND(E1464/L1464,2),0)</f>
        <v>28.94</v>
      </c>
      <c r="Q1464" s="6" t="s">
        <v>8320</v>
      </c>
      <c r="R1464" t="s">
        <v>8340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8" x14ac:dyDescent="0.2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>ROUND(E1465/D1465*100,0)</f>
        <v>148</v>
      </c>
      <c r="P1465">
        <f>IFERROR(ROUND(E1465/L1465,2),0)</f>
        <v>35.44</v>
      </c>
      <c r="Q1465" s="6" t="s">
        <v>8320</v>
      </c>
      <c r="R1465" t="s">
        <v>8340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ht="16" x14ac:dyDescent="0.2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>ROUND(E1466/D1466*100,0)</f>
        <v>163</v>
      </c>
      <c r="P1466">
        <f>IFERROR(ROUND(E1466/L1466,2),0)</f>
        <v>34.869999999999997</v>
      </c>
      <c r="Q1466" s="6" t="s">
        <v>8320</v>
      </c>
      <c r="R1466" t="s">
        <v>8340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8" x14ac:dyDescent="0.2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>ROUND(E1467/D1467*100,0)</f>
        <v>456</v>
      </c>
      <c r="P1467">
        <f>IFERROR(ROUND(E1467/L1467,2),0)</f>
        <v>52.62</v>
      </c>
      <c r="Q1467" s="6" t="s">
        <v>8320</v>
      </c>
      <c r="R1467" t="s">
        <v>8340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8" x14ac:dyDescent="0.2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>ROUND(E1468/D1468*100,0)</f>
        <v>108</v>
      </c>
      <c r="P1468">
        <f>IFERROR(ROUND(E1468/L1468,2),0)</f>
        <v>69.599999999999994</v>
      </c>
      <c r="Q1468" s="6" t="s">
        <v>8320</v>
      </c>
      <c r="R1468" t="s">
        <v>8340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32" x14ac:dyDescent="0.2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>ROUND(E1469/D1469*100,0)</f>
        <v>115</v>
      </c>
      <c r="P1469">
        <f>IFERROR(ROUND(E1469/L1469,2),0)</f>
        <v>76.72</v>
      </c>
      <c r="Q1469" s="6" t="s">
        <v>8320</v>
      </c>
      <c r="R1469" t="s">
        <v>8340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8" x14ac:dyDescent="0.2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>ROUND(E1470/D1470*100,0)</f>
        <v>102</v>
      </c>
      <c r="P1470">
        <f>IFERROR(ROUND(E1470/L1470,2),0)</f>
        <v>33.19</v>
      </c>
      <c r="Q1470" s="6" t="s">
        <v>8320</v>
      </c>
      <c r="R1470" t="s">
        <v>8340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32" x14ac:dyDescent="0.2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>ROUND(E1471/D1471*100,0)</f>
        <v>108</v>
      </c>
      <c r="P1471">
        <f>IFERROR(ROUND(E1471/L1471,2),0)</f>
        <v>149.46</v>
      </c>
      <c r="Q1471" s="6" t="s">
        <v>8320</v>
      </c>
      <c r="R1471" t="s">
        <v>8340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48" x14ac:dyDescent="0.2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>ROUND(E1472/D1472*100,0)</f>
        <v>125</v>
      </c>
      <c r="P1472">
        <f>IFERROR(ROUND(E1472/L1472,2),0)</f>
        <v>23.17</v>
      </c>
      <c r="Q1472" s="6" t="s">
        <v>8320</v>
      </c>
      <c r="R1472" t="s">
        <v>8340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1" ht="48" x14ac:dyDescent="0.2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>ROUND(E1473/D1473*100,0)</f>
        <v>104</v>
      </c>
      <c r="P1473">
        <f>IFERROR(ROUND(E1473/L1473,2),0)</f>
        <v>96.88</v>
      </c>
      <c r="Q1473" s="6" t="s">
        <v>8320</v>
      </c>
      <c r="R1473" t="s">
        <v>8340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1" ht="48" x14ac:dyDescent="0.2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>ROUND(E1474/D1474*100,0)</f>
        <v>139</v>
      </c>
      <c r="P1474">
        <f>IFERROR(ROUND(E1474/L1474,2),0)</f>
        <v>103.2</v>
      </c>
      <c r="Q1474" s="6" t="s">
        <v>8320</v>
      </c>
      <c r="R1474" t="s">
        <v>8340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1" ht="16" x14ac:dyDescent="0.2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>ROUND(E1475/D1475*100,0)</f>
        <v>121</v>
      </c>
      <c r="P1475">
        <f>IFERROR(ROUND(E1475/L1475,2),0)</f>
        <v>38.46</v>
      </c>
      <c r="Q1475" s="6" t="s">
        <v>8320</v>
      </c>
      <c r="R1475" t="s">
        <v>8340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1" ht="48" x14ac:dyDescent="0.2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>ROUND(E1476/D1476*100,0)</f>
        <v>112</v>
      </c>
      <c r="P1476">
        <f>IFERROR(ROUND(E1476/L1476,2),0)</f>
        <v>44.32</v>
      </c>
      <c r="Q1476" s="6" t="s">
        <v>8320</v>
      </c>
      <c r="R1476" t="s">
        <v>8340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1" ht="48" x14ac:dyDescent="0.2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>ROUND(E1477/D1477*100,0)</f>
        <v>189</v>
      </c>
      <c r="P1477">
        <f>IFERROR(ROUND(E1477/L1477,2),0)</f>
        <v>64.17</v>
      </c>
      <c r="Q1477" s="6" t="s">
        <v>8320</v>
      </c>
      <c r="R1477" t="s">
        <v>8340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1" ht="32" x14ac:dyDescent="0.2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>ROUND(E1478/D1478*100,0)</f>
        <v>662</v>
      </c>
      <c r="P1478">
        <f>IFERROR(ROUND(E1478/L1478,2),0)</f>
        <v>43.33</v>
      </c>
      <c r="Q1478" s="6" t="s">
        <v>8320</v>
      </c>
      <c r="R1478" t="s">
        <v>8340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1" ht="48" x14ac:dyDescent="0.2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>ROUND(E1479/D1479*100,0)</f>
        <v>111</v>
      </c>
      <c r="P1479">
        <f>IFERROR(ROUND(E1479/L1479,2),0)</f>
        <v>90.5</v>
      </c>
      <c r="Q1479" s="6" t="s">
        <v>8320</v>
      </c>
      <c r="R1479" t="s">
        <v>8340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1" ht="48" x14ac:dyDescent="0.2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>ROUND(E1480/D1480*100,0)</f>
        <v>1182</v>
      </c>
      <c r="P1480">
        <f>IFERROR(ROUND(E1480/L1480,2),0)</f>
        <v>29.19</v>
      </c>
      <c r="Q1480" s="6" t="s">
        <v>8320</v>
      </c>
      <c r="R1480" t="s">
        <v>8340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1" ht="48" x14ac:dyDescent="0.2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>ROUND(E1481/D1481*100,0)</f>
        <v>137</v>
      </c>
      <c r="P1481">
        <f>IFERROR(ROUND(E1481/L1481,2),0)</f>
        <v>30.96</v>
      </c>
      <c r="Q1481" s="6" t="s">
        <v>8320</v>
      </c>
      <c r="R1481" t="s">
        <v>8340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1" ht="48" x14ac:dyDescent="0.2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>ROUND(E1482/D1482*100,0)</f>
        <v>117</v>
      </c>
      <c r="P1482">
        <f>IFERROR(ROUND(E1482/L1482,2),0)</f>
        <v>92.16</v>
      </c>
      <c r="Q1482" s="6" t="s">
        <v>8320</v>
      </c>
      <c r="R1482" t="s">
        <v>8340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1" ht="48" x14ac:dyDescent="0.2">
      <c r="A1483">
        <v>3959</v>
      </c>
      <c r="B1483" s="4" t="s">
        <v>3956</v>
      </c>
      <c r="C1483" s="1" t="s">
        <v>8066</v>
      </c>
      <c r="D1483" s="2">
        <v>1200</v>
      </c>
      <c r="E1483" s="3">
        <v>292</v>
      </c>
      <c r="F1483" t="s">
        <v>8220</v>
      </c>
      <c r="G1483" t="s">
        <v>8223</v>
      </c>
      <c r="H1483" t="s">
        <v>8245</v>
      </c>
      <c r="I1483">
        <v>1411930556</v>
      </c>
      <c r="J1483">
        <v>1409338556</v>
      </c>
      <c r="K1483" t="b">
        <v>0</v>
      </c>
      <c r="L1483">
        <v>12</v>
      </c>
      <c r="M1483" t="b">
        <v>0</v>
      </c>
      <c r="N1483" t="s">
        <v>8269</v>
      </c>
      <c r="O1483" s="5">
        <f>ROUND(E1483/D1483*100,0)</f>
        <v>24</v>
      </c>
      <c r="P1483">
        <f>IFERROR(ROUND(E1483/L1483,2),0)</f>
        <v>24.33</v>
      </c>
      <c r="Q1483" s="6" t="s">
        <v>8315</v>
      </c>
      <c r="R1483" t="s">
        <v>8316</v>
      </c>
      <c r="S1483" s="9">
        <f>(((J1483/60)/60)/24)+DATE(1970,1,1)</f>
        <v>41880.788842592592</v>
      </c>
      <c r="T1483" s="9">
        <f>(((I1483/60)/60)/24)+DATE(1970,1,1)</f>
        <v>41910.788842592592</v>
      </c>
      <c r="U1483">
        <f>YEAR(S1483)</f>
        <v>2014</v>
      </c>
    </row>
    <row r="1484" spans="1:21" ht="48" x14ac:dyDescent="0.2">
      <c r="A1484">
        <v>3960</v>
      </c>
      <c r="B1484" s="4" t="s">
        <v>3957</v>
      </c>
      <c r="C1484" s="1" t="s">
        <v>8067</v>
      </c>
      <c r="D1484" s="2">
        <v>3000</v>
      </c>
      <c r="E1484" s="3">
        <v>45</v>
      </c>
      <c r="F1484" t="s">
        <v>8220</v>
      </c>
      <c r="G1484" t="s">
        <v>8223</v>
      </c>
      <c r="H1484" t="s">
        <v>8245</v>
      </c>
      <c r="I1484">
        <v>1451852256</v>
      </c>
      <c r="J1484">
        <v>1449260256</v>
      </c>
      <c r="K1484" t="b">
        <v>0</v>
      </c>
      <c r="L1484">
        <v>4</v>
      </c>
      <c r="M1484" t="b">
        <v>0</v>
      </c>
      <c r="N1484" t="s">
        <v>8269</v>
      </c>
      <c r="O1484" s="5">
        <f>ROUND(E1484/D1484*100,0)</f>
        <v>2</v>
      </c>
      <c r="P1484">
        <f>IFERROR(ROUND(E1484/L1484,2),0)</f>
        <v>11.25</v>
      </c>
      <c r="Q1484" s="6" t="s">
        <v>8315</v>
      </c>
      <c r="R1484" t="s">
        <v>8316</v>
      </c>
      <c r="S1484" s="9">
        <f>(((J1484/60)/60)/24)+DATE(1970,1,1)</f>
        <v>42342.845555555556</v>
      </c>
      <c r="T1484" s="9">
        <f>(((I1484/60)/60)/24)+DATE(1970,1,1)</f>
        <v>42372.845555555556</v>
      </c>
      <c r="U1484">
        <f>YEAR(S1484)</f>
        <v>2015</v>
      </c>
    </row>
    <row r="1485" spans="1:21" ht="48" x14ac:dyDescent="0.2">
      <c r="A1485">
        <v>3961</v>
      </c>
      <c r="B1485" s="4" t="s">
        <v>3958</v>
      </c>
      <c r="C1485" s="1" t="s">
        <v>8068</v>
      </c>
      <c r="D1485" s="2">
        <v>5000</v>
      </c>
      <c r="E1485" s="3">
        <v>21</v>
      </c>
      <c r="F1485" t="s">
        <v>8220</v>
      </c>
      <c r="G1485" t="s">
        <v>8224</v>
      </c>
      <c r="H1485" t="s">
        <v>8246</v>
      </c>
      <c r="I1485">
        <v>1399584210</v>
      </c>
      <c r="J1485">
        <v>1397683410</v>
      </c>
      <c r="K1485" t="b">
        <v>0</v>
      </c>
      <c r="L1485">
        <v>2</v>
      </c>
      <c r="M1485" t="b">
        <v>0</v>
      </c>
      <c r="N1485" t="s">
        <v>8269</v>
      </c>
      <c r="O1485" s="5">
        <f>ROUND(E1485/D1485*100,0)</f>
        <v>0</v>
      </c>
      <c r="P1485">
        <f>IFERROR(ROUND(E1485/L1485,2),0)</f>
        <v>10.5</v>
      </c>
      <c r="Q1485" s="6" t="s">
        <v>8315</v>
      </c>
      <c r="R1485" t="s">
        <v>8316</v>
      </c>
      <c r="S1485" s="9">
        <f>(((J1485/60)/60)/24)+DATE(1970,1,1)</f>
        <v>41745.891319444447</v>
      </c>
      <c r="T1485" s="9">
        <f>(((I1485/60)/60)/24)+DATE(1970,1,1)</f>
        <v>41767.891319444447</v>
      </c>
      <c r="U1485">
        <f>YEAR(S1485)</f>
        <v>2014</v>
      </c>
    </row>
    <row r="1486" spans="1:21" ht="48" x14ac:dyDescent="0.2">
      <c r="A1486">
        <v>3962</v>
      </c>
      <c r="B1486" s="4" t="s">
        <v>3959</v>
      </c>
      <c r="C1486" s="1" t="s">
        <v>8069</v>
      </c>
      <c r="D1486" s="2">
        <v>1400</v>
      </c>
      <c r="E1486" s="3">
        <v>45</v>
      </c>
      <c r="F1486" t="s">
        <v>8220</v>
      </c>
      <c r="G1486" t="s">
        <v>8224</v>
      </c>
      <c r="H1486" t="s">
        <v>8246</v>
      </c>
      <c r="I1486">
        <v>1448722494</v>
      </c>
      <c r="J1486">
        <v>1446562494</v>
      </c>
      <c r="K1486" t="b">
        <v>0</v>
      </c>
      <c r="L1486">
        <v>3</v>
      </c>
      <c r="M1486" t="b">
        <v>0</v>
      </c>
      <c r="N1486" t="s">
        <v>8269</v>
      </c>
      <c r="O1486" s="5">
        <f>ROUND(E1486/D1486*100,0)</f>
        <v>3</v>
      </c>
      <c r="P1486">
        <f>IFERROR(ROUND(E1486/L1486,2),0)</f>
        <v>15</v>
      </c>
      <c r="Q1486" s="6" t="s">
        <v>8315</v>
      </c>
      <c r="R1486" t="s">
        <v>8316</v>
      </c>
      <c r="S1486" s="9">
        <f>(((J1486/60)/60)/24)+DATE(1970,1,1)</f>
        <v>42311.621458333335</v>
      </c>
      <c r="T1486" s="9">
        <f>(((I1486/60)/60)/24)+DATE(1970,1,1)</f>
        <v>42336.621458333335</v>
      </c>
      <c r="U1486">
        <f>YEAR(S1486)</f>
        <v>2015</v>
      </c>
    </row>
    <row r="1487" spans="1:21" ht="48" x14ac:dyDescent="0.2">
      <c r="A1487">
        <v>3963</v>
      </c>
      <c r="B1487" s="4" t="s">
        <v>3960</v>
      </c>
      <c r="C1487" s="1" t="s">
        <v>8070</v>
      </c>
      <c r="D1487" s="2">
        <v>10000</v>
      </c>
      <c r="E1487" s="3">
        <v>0</v>
      </c>
      <c r="F1487" t="s">
        <v>8220</v>
      </c>
      <c r="G1487" t="s">
        <v>8228</v>
      </c>
      <c r="H1487" t="s">
        <v>8250</v>
      </c>
      <c r="I1487">
        <v>1447821717</v>
      </c>
      <c r="J1487">
        <v>1445226117</v>
      </c>
      <c r="K1487" t="b">
        <v>0</v>
      </c>
      <c r="L1487">
        <v>0</v>
      </c>
      <c r="M1487" t="b">
        <v>0</v>
      </c>
      <c r="N1487" t="s">
        <v>8269</v>
      </c>
      <c r="O1487" s="5">
        <f>ROUND(E1487/D1487*100,0)</f>
        <v>0</v>
      </c>
      <c r="P1487">
        <f>IFERROR(ROUND(E1487/L1487,2),0)</f>
        <v>0</v>
      </c>
      <c r="Q1487" s="6" t="s">
        <v>8315</v>
      </c>
      <c r="R1487" t="s">
        <v>8316</v>
      </c>
      <c r="S1487" s="9">
        <f>(((J1487/60)/60)/24)+DATE(1970,1,1)</f>
        <v>42296.154131944444</v>
      </c>
      <c r="T1487" s="9">
        <f>(((I1487/60)/60)/24)+DATE(1970,1,1)</f>
        <v>42326.195798611108</v>
      </c>
      <c r="U1487">
        <f>YEAR(S1487)</f>
        <v>2015</v>
      </c>
    </row>
    <row r="1488" spans="1:21" ht="48" x14ac:dyDescent="0.2">
      <c r="A1488">
        <v>3964</v>
      </c>
      <c r="B1488" s="4" t="s">
        <v>3961</v>
      </c>
      <c r="C1488" s="1" t="s">
        <v>8071</v>
      </c>
      <c r="D1488" s="2">
        <v>2000</v>
      </c>
      <c r="E1488" s="3">
        <v>126</v>
      </c>
      <c r="F1488" t="s">
        <v>8220</v>
      </c>
      <c r="G1488" t="s">
        <v>8223</v>
      </c>
      <c r="H1488" t="s">
        <v>8245</v>
      </c>
      <c r="I1488">
        <v>1429460386</v>
      </c>
      <c r="J1488">
        <v>1424279986</v>
      </c>
      <c r="K1488" t="b">
        <v>0</v>
      </c>
      <c r="L1488">
        <v>3</v>
      </c>
      <c r="M1488" t="b">
        <v>0</v>
      </c>
      <c r="N1488" t="s">
        <v>8269</v>
      </c>
      <c r="O1488" s="5">
        <f>ROUND(E1488/D1488*100,0)</f>
        <v>6</v>
      </c>
      <c r="P1488">
        <f>IFERROR(ROUND(E1488/L1488,2),0)</f>
        <v>42</v>
      </c>
      <c r="Q1488" s="6" t="s">
        <v>8315</v>
      </c>
      <c r="R1488" t="s">
        <v>8316</v>
      </c>
      <c r="S1488" s="9">
        <f>(((J1488/60)/60)/24)+DATE(1970,1,1)</f>
        <v>42053.722060185188</v>
      </c>
      <c r="T1488" s="9">
        <f>(((I1488/60)/60)/24)+DATE(1970,1,1)</f>
        <v>42113.680393518516</v>
      </c>
      <c r="U1488">
        <f>YEAR(S1488)</f>
        <v>2015</v>
      </c>
    </row>
    <row r="1489" spans="1:21" ht="48" x14ac:dyDescent="0.2">
      <c r="A1489">
        <v>3965</v>
      </c>
      <c r="B1489" s="4" t="s">
        <v>3962</v>
      </c>
      <c r="C1489" s="1" t="s">
        <v>8072</v>
      </c>
      <c r="D1489" s="2">
        <v>2000</v>
      </c>
      <c r="E1489" s="3">
        <v>285</v>
      </c>
      <c r="F1489" t="s">
        <v>8220</v>
      </c>
      <c r="G1489" t="s">
        <v>8223</v>
      </c>
      <c r="H1489" t="s">
        <v>8245</v>
      </c>
      <c r="I1489">
        <v>1460608780</v>
      </c>
      <c r="J1489">
        <v>1455428380</v>
      </c>
      <c r="K1489" t="b">
        <v>0</v>
      </c>
      <c r="L1489">
        <v>4</v>
      </c>
      <c r="M1489" t="b">
        <v>0</v>
      </c>
      <c r="N1489" t="s">
        <v>8269</v>
      </c>
      <c r="O1489" s="5">
        <f>ROUND(E1489/D1489*100,0)</f>
        <v>14</v>
      </c>
      <c r="P1489">
        <f>IFERROR(ROUND(E1489/L1489,2),0)</f>
        <v>71.25</v>
      </c>
      <c r="Q1489" s="6" t="s">
        <v>8315</v>
      </c>
      <c r="R1489" t="s">
        <v>8316</v>
      </c>
      <c r="S1489" s="9">
        <f>(((J1489/60)/60)/24)+DATE(1970,1,1)</f>
        <v>42414.235879629632</v>
      </c>
      <c r="T1489" s="9">
        <f>(((I1489/60)/60)/24)+DATE(1970,1,1)</f>
        <v>42474.194212962961</v>
      </c>
      <c r="U1489">
        <f>YEAR(S1489)</f>
        <v>2016</v>
      </c>
    </row>
    <row r="1490" spans="1:21" ht="48" x14ac:dyDescent="0.2">
      <c r="A1490">
        <v>3966</v>
      </c>
      <c r="B1490" s="4" t="s">
        <v>3963</v>
      </c>
      <c r="C1490" s="1" t="s">
        <v>8073</v>
      </c>
      <c r="D1490" s="2">
        <v>7500</v>
      </c>
      <c r="E1490" s="3">
        <v>45</v>
      </c>
      <c r="F1490" t="s">
        <v>8220</v>
      </c>
      <c r="G1490" t="s">
        <v>8223</v>
      </c>
      <c r="H1490" t="s">
        <v>8245</v>
      </c>
      <c r="I1490">
        <v>1406170740</v>
      </c>
      <c r="J1490">
        <v>1402506278</v>
      </c>
      <c r="K1490" t="b">
        <v>0</v>
      </c>
      <c r="L1490">
        <v>2</v>
      </c>
      <c r="M1490" t="b">
        <v>0</v>
      </c>
      <c r="N1490" t="s">
        <v>8269</v>
      </c>
      <c r="O1490" s="5">
        <f>ROUND(E1490/D1490*100,0)</f>
        <v>1</v>
      </c>
      <c r="P1490">
        <f>IFERROR(ROUND(E1490/L1490,2),0)</f>
        <v>22.5</v>
      </c>
      <c r="Q1490" s="6" t="s">
        <v>8315</v>
      </c>
      <c r="R1490" t="s">
        <v>8316</v>
      </c>
      <c r="S1490" s="9">
        <f>(((J1490/60)/60)/24)+DATE(1970,1,1)</f>
        <v>41801.711550925924</v>
      </c>
      <c r="T1490" s="9">
        <f>(((I1490/60)/60)/24)+DATE(1970,1,1)</f>
        <v>41844.124305555553</v>
      </c>
      <c r="U1490">
        <f>YEAR(S1490)</f>
        <v>2014</v>
      </c>
    </row>
    <row r="1491" spans="1:21" ht="48" x14ac:dyDescent="0.2">
      <c r="A1491">
        <v>3967</v>
      </c>
      <c r="B1491" s="4" t="s">
        <v>3964</v>
      </c>
      <c r="C1491" s="1" t="s">
        <v>8074</v>
      </c>
      <c r="D1491" s="2">
        <v>1700</v>
      </c>
      <c r="E1491" s="3">
        <v>410</v>
      </c>
      <c r="F1491" t="s">
        <v>8220</v>
      </c>
      <c r="G1491" t="s">
        <v>8223</v>
      </c>
      <c r="H1491" t="s">
        <v>8245</v>
      </c>
      <c r="I1491">
        <v>1488783507</v>
      </c>
      <c r="J1491">
        <v>1486191507</v>
      </c>
      <c r="K1491" t="b">
        <v>0</v>
      </c>
      <c r="L1491">
        <v>10</v>
      </c>
      <c r="M1491" t="b">
        <v>0</v>
      </c>
      <c r="N1491" t="s">
        <v>8269</v>
      </c>
      <c r="O1491" s="5">
        <f>ROUND(E1491/D1491*100,0)</f>
        <v>24</v>
      </c>
      <c r="P1491">
        <f>IFERROR(ROUND(E1491/L1491,2),0)</f>
        <v>41</v>
      </c>
      <c r="Q1491" s="6" t="s">
        <v>8315</v>
      </c>
      <c r="R1491" t="s">
        <v>8316</v>
      </c>
      <c r="S1491" s="9">
        <f>(((J1491/60)/60)/24)+DATE(1970,1,1)</f>
        <v>42770.290590277778</v>
      </c>
      <c r="T1491" s="9">
        <f>(((I1491/60)/60)/24)+DATE(1970,1,1)</f>
        <v>42800.290590277778</v>
      </c>
      <c r="U1491">
        <f>YEAR(S1491)</f>
        <v>2017</v>
      </c>
    </row>
    <row r="1492" spans="1:21" ht="48" x14ac:dyDescent="0.2">
      <c r="A1492">
        <v>3968</v>
      </c>
      <c r="B1492" s="4" t="s">
        <v>3965</v>
      </c>
      <c r="C1492" s="1" t="s">
        <v>8075</v>
      </c>
      <c r="D1492" s="2">
        <v>5000</v>
      </c>
      <c r="E1492" s="3">
        <v>527</v>
      </c>
      <c r="F1492" t="s">
        <v>8220</v>
      </c>
      <c r="G1492" t="s">
        <v>8223</v>
      </c>
      <c r="H1492" t="s">
        <v>8245</v>
      </c>
      <c r="I1492">
        <v>1463945673</v>
      </c>
      <c r="J1492">
        <v>1458761673</v>
      </c>
      <c r="K1492" t="b">
        <v>0</v>
      </c>
      <c r="L1492">
        <v>11</v>
      </c>
      <c r="M1492" t="b">
        <v>0</v>
      </c>
      <c r="N1492" t="s">
        <v>8269</v>
      </c>
      <c r="O1492" s="5">
        <f>ROUND(E1492/D1492*100,0)</f>
        <v>11</v>
      </c>
      <c r="P1492">
        <f>IFERROR(ROUND(E1492/L1492,2),0)</f>
        <v>47.91</v>
      </c>
      <c r="Q1492" s="6" t="s">
        <v>8315</v>
      </c>
      <c r="R1492" t="s">
        <v>8316</v>
      </c>
      <c r="S1492" s="9">
        <f>(((J1492/60)/60)/24)+DATE(1970,1,1)</f>
        <v>42452.815659722226</v>
      </c>
      <c r="T1492" s="9">
        <f>(((I1492/60)/60)/24)+DATE(1970,1,1)</f>
        <v>42512.815659722226</v>
      </c>
      <c r="U1492">
        <f>YEAR(S1492)</f>
        <v>2016</v>
      </c>
    </row>
    <row r="1493" spans="1:21" ht="48" x14ac:dyDescent="0.2">
      <c r="A1493">
        <v>3969</v>
      </c>
      <c r="B1493" s="4" t="s">
        <v>3966</v>
      </c>
      <c r="C1493" s="1" t="s">
        <v>8076</v>
      </c>
      <c r="D1493" s="2">
        <v>2825</v>
      </c>
      <c r="E1493" s="3">
        <v>211</v>
      </c>
      <c r="F1493" t="s">
        <v>8220</v>
      </c>
      <c r="G1493" t="s">
        <v>8223</v>
      </c>
      <c r="H1493" t="s">
        <v>8245</v>
      </c>
      <c r="I1493">
        <v>1472442900</v>
      </c>
      <c r="J1493">
        <v>1471638646</v>
      </c>
      <c r="K1493" t="b">
        <v>0</v>
      </c>
      <c r="L1493">
        <v>6</v>
      </c>
      <c r="M1493" t="b">
        <v>0</v>
      </c>
      <c r="N1493" t="s">
        <v>8269</v>
      </c>
      <c r="O1493" s="5">
        <f>ROUND(E1493/D1493*100,0)</f>
        <v>7</v>
      </c>
      <c r="P1493">
        <f>IFERROR(ROUND(E1493/L1493,2),0)</f>
        <v>35.17</v>
      </c>
      <c r="Q1493" s="6" t="s">
        <v>8315</v>
      </c>
      <c r="R1493" t="s">
        <v>8316</v>
      </c>
      <c r="S1493" s="9">
        <f>(((J1493/60)/60)/24)+DATE(1970,1,1)</f>
        <v>42601.854699074072</v>
      </c>
      <c r="T1493" s="9">
        <f>(((I1493/60)/60)/24)+DATE(1970,1,1)</f>
        <v>42611.163194444445</v>
      </c>
      <c r="U1493">
        <f>YEAR(S1493)</f>
        <v>2016</v>
      </c>
    </row>
    <row r="1494" spans="1:21" ht="64" x14ac:dyDescent="0.2">
      <c r="A1494">
        <v>3970</v>
      </c>
      <c r="B1494" s="4" t="s">
        <v>3967</v>
      </c>
      <c r="C1494" s="1" t="s">
        <v>8077</v>
      </c>
      <c r="D1494" s="2">
        <v>15000</v>
      </c>
      <c r="E1494" s="3">
        <v>11</v>
      </c>
      <c r="F1494" t="s">
        <v>8220</v>
      </c>
      <c r="G1494" t="s">
        <v>8223</v>
      </c>
      <c r="H1494" t="s">
        <v>8245</v>
      </c>
      <c r="I1494">
        <v>1460925811</v>
      </c>
      <c r="J1494">
        <v>1458333811</v>
      </c>
      <c r="K1494" t="b">
        <v>0</v>
      </c>
      <c r="L1494">
        <v>2</v>
      </c>
      <c r="M1494" t="b">
        <v>0</v>
      </c>
      <c r="N1494" t="s">
        <v>8269</v>
      </c>
      <c r="O1494" s="5">
        <f>ROUND(E1494/D1494*100,0)</f>
        <v>0</v>
      </c>
      <c r="P1494">
        <f>IFERROR(ROUND(E1494/L1494,2),0)</f>
        <v>5.5</v>
      </c>
      <c r="Q1494" s="6" t="s">
        <v>8315</v>
      </c>
      <c r="R1494" t="s">
        <v>8316</v>
      </c>
      <c r="S1494" s="9">
        <f>(((J1494/60)/60)/24)+DATE(1970,1,1)</f>
        <v>42447.863553240735</v>
      </c>
      <c r="T1494" s="9">
        <f>(((I1494/60)/60)/24)+DATE(1970,1,1)</f>
        <v>42477.863553240735</v>
      </c>
      <c r="U1494">
        <f>YEAR(S1494)</f>
        <v>2016</v>
      </c>
    </row>
    <row r="1495" spans="1:21" ht="48" x14ac:dyDescent="0.2">
      <c r="A1495">
        <v>3971</v>
      </c>
      <c r="B1495" s="4" t="s">
        <v>3968</v>
      </c>
      <c r="C1495" s="1" t="s">
        <v>8078</v>
      </c>
      <c r="D1495" s="2">
        <v>14000</v>
      </c>
      <c r="E1495" s="3">
        <v>136</v>
      </c>
      <c r="F1495" t="s">
        <v>8220</v>
      </c>
      <c r="G1495" t="s">
        <v>8223</v>
      </c>
      <c r="H1495" t="s">
        <v>8245</v>
      </c>
      <c r="I1495">
        <v>1405947126</v>
      </c>
      <c r="J1495">
        <v>1403355126</v>
      </c>
      <c r="K1495" t="b">
        <v>0</v>
      </c>
      <c r="L1495">
        <v>6</v>
      </c>
      <c r="M1495" t="b">
        <v>0</v>
      </c>
      <c r="N1495" t="s">
        <v>8269</v>
      </c>
      <c r="O1495" s="5">
        <f>ROUND(E1495/D1495*100,0)</f>
        <v>1</v>
      </c>
      <c r="P1495">
        <f>IFERROR(ROUND(E1495/L1495,2),0)</f>
        <v>22.67</v>
      </c>
      <c r="Q1495" s="6" t="s">
        <v>8315</v>
      </c>
      <c r="R1495" t="s">
        <v>8316</v>
      </c>
      <c r="S1495" s="9">
        <f>(((J1495/60)/60)/24)+DATE(1970,1,1)</f>
        <v>41811.536180555559</v>
      </c>
      <c r="T1495" s="9">
        <f>(((I1495/60)/60)/24)+DATE(1970,1,1)</f>
        <v>41841.536180555559</v>
      </c>
      <c r="U1495">
        <f>YEAR(S1495)</f>
        <v>2014</v>
      </c>
    </row>
    <row r="1496" spans="1:21" ht="32" x14ac:dyDescent="0.2">
      <c r="A1496">
        <v>3972</v>
      </c>
      <c r="B1496" s="4" t="s">
        <v>3969</v>
      </c>
      <c r="C1496" s="1" t="s">
        <v>8079</v>
      </c>
      <c r="D1496" s="2">
        <v>1000</v>
      </c>
      <c r="E1496" s="3">
        <v>211</v>
      </c>
      <c r="F1496" t="s">
        <v>8220</v>
      </c>
      <c r="G1496" t="s">
        <v>8223</v>
      </c>
      <c r="H1496" t="s">
        <v>8245</v>
      </c>
      <c r="I1496">
        <v>1423186634</v>
      </c>
      <c r="J1496">
        <v>1418002634</v>
      </c>
      <c r="K1496" t="b">
        <v>0</v>
      </c>
      <c r="L1496">
        <v>8</v>
      </c>
      <c r="M1496" t="b">
        <v>0</v>
      </c>
      <c r="N1496" t="s">
        <v>8269</v>
      </c>
      <c r="O1496" s="5">
        <f>ROUND(E1496/D1496*100,0)</f>
        <v>21</v>
      </c>
      <c r="P1496">
        <f>IFERROR(ROUND(E1496/L1496,2),0)</f>
        <v>26.38</v>
      </c>
      <c r="Q1496" s="6" t="s">
        <v>8315</v>
      </c>
      <c r="R1496" t="s">
        <v>8316</v>
      </c>
      <c r="S1496" s="9">
        <f>(((J1496/60)/60)/24)+DATE(1970,1,1)</f>
        <v>41981.067523148144</v>
      </c>
      <c r="T1496" s="9">
        <f>(((I1496/60)/60)/24)+DATE(1970,1,1)</f>
        <v>42041.067523148144</v>
      </c>
      <c r="U1496">
        <f>YEAR(S1496)</f>
        <v>2014</v>
      </c>
    </row>
    <row r="1497" spans="1:21" ht="48" x14ac:dyDescent="0.2">
      <c r="A1497">
        <v>3973</v>
      </c>
      <c r="B1497" s="4" t="s">
        <v>3970</v>
      </c>
      <c r="C1497" s="1" t="s">
        <v>8080</v>
      </c>
      <c r="D1497" s="2">
        <v>5000</v>
      </c>
      <c r="E1497" s="3">
        <v>3905</v>
      </c>
      <c r="F1497" t="s">
        <v>8220</v>
      </c>
      <c r="G1497" t="s">
        <v>8223</v>
      </c>
      <c r="H1497" t="s">
        <v>8245</v>
      </c>
      <c r="I1497">
        <v>1462766400</v>
      </c>
      <c r="J1497">
        <v>1460219110</v>
      </c>
      <c r="K1497" t="b">
        <v>0</v>
      </c>
      <c r="L1497">
        <v>37</v>
      </c>
      <c r="M1497" t="b">
        <v>0</v>
      </c>
      <c r="N1497" t="s">
        <v>8269</v>
      </c>
      <c r="O1497" s="5">
        <f>ROUND(E1497/D1497*100,0)</f>
        <v>78</v>
      </c>
      <c r="P1497">
        <f>IFERROR(ROUND(E1497/L1497,2),0)</f>
        <v>105.54</v>
      </c>
      <c r="Q1497" s="6" t="s">
        <v>8315</v>
      </c>
      <c r="R1497" t="s">
        <v>8316</v>
      </c>
      <c r="S1497" s="9">
        <f>(((J1497/60)/60)/24)+DATE(1970,1,1)</f>
        <v>42469.68414351852</v>
      </c>
      <c r="T1497" s="9">
        <f>(((I1497/60)/60)/24)+DATE(1970,1,1)</f>
        <v>42499.166666666672</v>
      </c>
      <c r="U1497">
        <f>YEAR(S1497)</f>
        <v>2016</v>
      </c>
    </row>
    <row r="1498" spans="1:21" ht="48" x14ac:dyDescent="0.2">
      <c r="A1498">
        <v>3974</v>
      </c>
      <c r="B1498" s="4" t="s">
        <v>3971</v>
      </c>
      <c r="C1498" s="1" t="s">
        <v>8081</v>
      </c>
      <c r="D1498" s="2">
        <v>1000</v>
      </c>
      <c r="E1498" s="3">
        <v>320</v>
      </c>
      <c r="F1498" t="s">
        <v>8220</v>
      </c>
      <c r="G1498" t="s">
        <v>8224</v>
      </c>
      <c r="H1498" t="s">
        <v>8246</v>
      </c>
      <c r="I1498">
        <v>1464872848</v>
      </c>
      <c r="J1498">
        <v>1462280848</v>
      </c>
      <c r="K1498" t="b">
        <v>0</v>
      </c>
      <c r="L1498">
        <v>11</v>
      </c>
      <c r="M1498" t="b">
        <v>0</v>
      </c>
      <c r="N1498" t="s">
        <v>8269</v>
      </c>
      <c r="O1498" s="5">
        <f>ROUND(E1498/D1498*100,0)</f>
        <v>32</v>
      </c>
      <c r="P1498">
        <f>IFERROR(ROUND(E1498/L1498,2),0)</f>
        <v>29.09</v>
      </c>
      <c r="Q1498" s="6" t="s">
        <v>8315</v>
      </c>
      <c r="R1498" t="s">
        <v>8316</v>
      </c>
      <c r="S1498" s="9">
        <f>(((J1498/60)/60)/24)+DATE(1970,1,1)</f>
        <v>42493.546851851846</v>
      </c>
      <c r="T1498" s="9">
        <f>(((I1498/60)/60)/24)+DATE(1970,1,1)</f>
        <v>42523.546851851846</v>
      </c>
      <c r="U1498">
        <f>YEAR(S1498)</f>
        <v>2016</v>
      </c>
    </row>
    <row r="1499" spans="1:21" ht="48" x14ac:dyDescent="0.2">
      <c r="A1499">
        <v>3975</v>
      </c>
      <c r="B1499" s="4" t="s">
        <v>3972</v>
      </c>
      <c r="C1499" s="1" t="s">
        <v>8082</v>
      </c>
      <c r="D1499" s="2">
        <v>678</v>
      </c>
      <c r="E1499" s="3">
        <v>0</v>
      </c>
      <c r="F1499" t="s">
        <v>8220</v>
      </c>
      <c r="G1499" t="s">
        <v>8223</v>
      </c>
      <c r="H1499" t="s">
        <v>8245</v>
      </c>
      <c r="I1499">
        <v>1468442898</v>
      </c>
      <c r="J1499">
        <v>1465850898</v>
      </c>
      <c r="K1499" t="b">
        <v>0</v>
      </c>
      <c r="L1499">
        <v>0</v>
      </c>
      <c r="M1499" t="b">
        <v>0</v>
      </c>
      <c r="N1499" t="s">
        <v>8269</v>
      </c>
      <c r="O1499" s="5">
        <f>ROUND(E1499/D1499*100,0)</f>
        <v>0</v>
      </c>
      <c r="P1499">
        <f>IFERROR(ROUND(E1499/L1499,2),0)</f>
        <v>0</v>
      </c>
      <c r="Q1499" s="6" t="s">
        <v>8315</v>
      </c>
      <c r="R1499" t="s">
        <v>8316</v>
      </c>
      <c r="S1499" s="9">
        <f>(((J1499/60)/60)/24)+DATE(1970,1,1)</f>
        <v>42534.866875</v>
      </c>
      <c r="T1499" s="9">
        <f>(((I1499/60)/60)/24)+DATE(1970,1,1)</f>
        <v>42564.866875</v>
      </c>
      <c r="U1499">
        <f>YEAR(S1499)</f>
        <v>2016</v>
      </c>
    </row>
    <row r="1500" spans="1:21" ht="48" x14ac:dyDescent="0.2">
      <c r="A1500">
        <v>3976</v>
      </c>
      <c r="B1500" s="4" t="s">
        <v>3973</v>
      </c>
      <c r="C1500" s="1" t="s">
        <v>8083</v>
      </c>
      <c r="D1500" s="2">
        <v>1300</v>
      </c>
      <c r="E1500" s="3">
        <v>620</v>
      </c>
      <c r="F1500" t="s">
        <v>8220</v>
      </c>
      <c r="G1500" t="s">
        <v>8223</v>
      </c>
      <c r="H1500" t="s">
        <v>8245</v>
      </c>
      <c r="I1500">
        <v>1406876400</v>
      </c>
      <c r="J1500">
        <v>1405024561</v>
      </c>
      <c r="K1500" t="b">
        <v>0</v>
      </c>
      <c r="L1500">
        <v>10</v>
      </c>
      <c r="M1500" t="b">
        <v>0</v>
      </c>
      <c r="N1500" t="s">
        <v>8269</v>
      </c>
      <c r="O1500" s="5">
        <f>ROUND(E1500/D1500*100,0)</f>
        <v>48</v>
      </c>
      <c r="P1500">
        <f>IFERROR(ROUND(E1500/L1500,2),0)</f>
        <v>62</v>
      </c>
      <c r="Q1500" s="6" t="s">
        <v>8315</v>
      </c>
      <c r="R1500" t="s">
        <v>8316</v>
      </c>
      <c r="S1500" s="9">
        <f>(((J1500/60)/60)/24)+DATE(1970,1,1)</f>
        <v>41830.858344907407</v>
      </c>
      <c r="T1500" s="9">
        <f>(((I1500/60)/60)/24)+DATE(1970,1,1)</f>
        <v>41852.291666666664</v>
      </c>
      <c r="U1500">
        <f>YEAR(S1500)</f>
        <v>2014</v>
      </c>
    </row>
    <row r="1501" spans="1:21" ht="48" x14ac:dyDescent="0.2">
      <c r="A1501">
        <v>3977</v>
      </c>
      <c r="B1501" s="4" t="s">
        <v>3974</v>
      </c>
      <c r="C1501" s="1" t="s">
        <v>8084</v>
      </c>
      <c r="D1501" s="2">
        <v>90000</v>
      </c>
      <c r="E1501" s="3">
        <v>1305</v>
      </c>
      <c r="F1501" t="s">
        <v>8220</v>
      </c>
      <c r="G1501" t="s">
        <v>8223</v>
      </c>
      <c r="H1501" t="s">
        <v>8245</v>
      </c>
      <c r="I1501">
        <v>1469213732</v>
      </c>
      <c r="J1501">
        <v>1466621732</v>
      </c>
      <c r="K1501" t="b">
        <v>0</v>
      </c>
      <c r="L1501">
        <v>6</v>
      </c>
      <c r="M1501" t="b">
        <v>0</v>
      </c>
      <c r="N1501" t="s">
        <v>8269</v>
      </c>
      <c r="O1501" s="5">
        <f>ROUND(E1501/D1501*100,0)</f>
        <v>1</v>
      </c>
      <c r="P1501">
        <f>IFERROR(ROUND(E1501/L1501,2),0)</f>
        <v>217.5</v>
      </c>
      <c r="Q1501" s="6" t="s">
        <v>8315</v>
      </c>
      <c r="R1501" t="s">
        <v>8316</v>
      </c>
      <c r="S1501" s="9">
        <f>(((J1501/60)/60)/24)+DATE(1970,1,1)</f>
        <v>42543.788564814815</v>
      </c>
      <c r="T1501" s="9">
        <f>(((I1501/60)/60)/24)+DATE(1970,1,1)</f>
        <v>42573.788564814815</v>
      </c>
      <c r="U1501">
        <f>YEAR(S1501)</f>
        <v>2016</v>
      </c>
    </row>
    <row r="1502" spans="1:21" ht="48" x14ac:dyDescent="0.2">
      <c r="A1502">
        <v>3978</v>
      </c>
      <c r="B1502" s="4" t="s">
        <v>3975</v>
      </c>
      <c r="C1502" s="1" t="s">
        <v>8085</v>
      </c>
      <c r="D1502" s="2">
        <v>2000</v>
      </c>
      <c r="E1502" s="3">
        <v>214</v>
      </c>
      <c r="F1502" t="s">
        <v>8220</v>
      </c>
      <c r="G1502" t="s">
        <v>8223</v>
      </c>
      <c r="H1502" t="s">
        <v>8245</v>
      </c>
      <c r="I1502">
        <v>1422717953</v>
      </c>
      <c r="J1502">
        <v>1417533953</v>
      </c>
      <c r="K1502" t="b">
        <v>0</v>
      </c>
      <c r="L1502">
        <v>8</v>
      </c>
      <c r="M1502" t="b">
        <v>0</v>
      </c>
      <c r="N1502" t="s">
        <v>8269</v>
      </c>
      <c r="O1502" s="5">
        <f>ROUND(E1502/D1502*100,0)</f>
        <v>11</v>
      </c>
      <c r="P1502">
        <f>IFERROR(ROUND(E1502/L1502,2),0)</f>
        <v>26.75</v>
      </c>
      <c r="Q1502" s="6" t="s">
        <v>8315</v>
      </c>
      <c r="R1502" t="s">
        <v>8316</v>
      </c>
      <c r="S1502" s="9">
        <f>(((J1502/60)/60)/24)+DATE(1970,1,1)</f>
        <v>41975.642974537041</v>
      </c>
      <c r="T1502" s="9">
        <f>(((I1502/60)/60)/24)+DATE(1970,1,1)</f>
        <v>42035.642974537041</v>
      </c>
      <c r="U1502">
        <f>YEAR(S1502)</f>
        <v>2014</v>
      </c>
    </row>
    <row r="1503" spans="1:21" ht="32" x14ac:dyDescent="0.2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>ROUND(E1503/D1503*100,0)</f>
        <v>166</v>
      </c>
      <c r="P1503">
        <f>IFERROR(ROUND(E1503/L1503,2),0)</f>
        <v>97.73</v>
      </c>
      <c r="Q1503" s="6" t="s">
        <v>8336</v>
      </c>
      <c r="R1503" t="s">
        <v>8337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1" ht="48" x14ac:dyDescent="0.2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>ROUND(E1504/D1504*100,0)</f>
        <v>101</v>
      </c>
      <c r="P1504">
        <f>IFERROR(ROUND(E1504/L1504,2),0)</f>
        <v>67.84</v>
      </c>
      <c r="Q1504" s="6" t="s">
        <v>8336</v>
      </c>
      <c r="R1504" t="s">
        <v>8337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8" x14ac:dyDescent="0.2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>ROUND(E1505/D1505*100,0)</f>
        <v>108</v>
      </c>
      <c r="P1505">
        <f>IFERROR(ROUND(E1505/L1505,2),0)</f>
        <v>56.98</v>
      </c>
      <c r="Q1505" s="6" t="s">
        <v>8336</v>
      </c>
      <c r="R1505" t="s">
        <v>8337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32" x14ac:dyDescent="0.2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>ROUND(E1506/D1506*100,0)</f>
        <v>278</v>
      </c>
      <c r="P1506">
        <f>IFERROR(ROUND(E1506/L1506,2),0)</f>
        <v>67.16</v>
      </c>
      <c r="Q1506" s="6" t="s">
        <v>8336</v>
      </c>
      <c r="R1506" t="s">
        <v>8337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48" x14ac:dyDescent="0.2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>ROUND(E1507/D1507*100,0)</f>
        <v>104</v>
      </c>
      <c r="P1507">
        <f>IFERROR(ROUND(E1507/L1507,2),0)</f>
        <v>48.04</v>
      </c>
      <c r="Q1507" s="6" t="s">
        <v>8336</v>
      </c>
      <c r="R1507" t="s">
        <v>8337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48" x14ac:dyDescent="0.2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>ROUND(E1508/D1508*100,0)</f>
        <v>111</v>
      </c>
      <c r="P1508">
        <f>IFERROR(ROUND(E1508/L1508,2),0)</f>
        <v>38.86</v>
      </c>
      <c r="Q1508" s="6" t="s">
        <v>8336</v>
      </c>
      <c r="R1508" t="s">
        <v>8337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48" x14ac:dyDescent="0.2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>ROUND(E1509/D1509*100,0)</f>
        <v>215</v>
      </c>
      <c r="P1509">
        <f>IFERROR(ROUND(E1509/L1509,2),0)</f>
        <v>78.180000000000007</v>
      </c>
      <c r="Q1509" s="6" t="s">
        <v>8336</v>
      </c>
      <c r="R1509" t="s">
        <v>8337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48" x14ac:dyDescent="0.2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>ROUND(E1510/D1510*100,0)</f>
        <v>111</v>
      </c>
      <c r="P1510">
        <f>IFERROR(ROUND(E1510/L1510,2),0)</f>
        <v>97.11</v>
      </c>
      <c r="Q1510" s="6" t="s">
        <v>8336</v>
      </c>
      <c r="R1510" t="s">
        <v>8337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8" x14ac:dyDescent="0.2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>ROUND(E1511/D1511*100,0)</f>
        <v>124</v>
      </c>
      <c r="P1511">
        <f>IFERROR(ROUND(E1511/L1511,2),0)</f>
        <v>110.39</v>
      </c>
      <c r="Q1511" s="6" t="s">
        <v>8336</v>
      </c>
      <c r="R1511" t="s">
        <v>8337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8" x14ac:dyDescent="0.2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>ROUND(E1512/D1512*100,0)</f>
        <v>101</v>
      </c>
      <c r="P1512">
        <f>IFERROR(ROUND(E1512/L1512,2),0)</f>
        <v>39.92</v>
      </c>
      <c r="Q1512" s="6" t="s">
        <v>8336</v>
      </c>
      <c r="R1512" t="s">
        <v>8337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48" x14ac:dyDescent="0.2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>ROUND(E1513/D1513*100,0)</f>
        <v>112</v>
      </c>
      <c r="P1513">
        <f>IFERROR(ROUND(E1513/L1513,2),0)</f>
        <v>75.98</v>
      </c>
      <c r="Q1513" s="6" t="s">
        <v>8336</v>
      </c>
      <c r="R1513" t="s">
        <v>8337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8" x14ac:dyDescent="0.2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>ROUND(E1514/D1514*100,0)</f>
        <v>559</v>
      </c>
      <c r="P1514">
        <f>IFERROR(ROUND(E1514/L1514,2),0)</f>
        <v>58.38</v>
      </c>
      <c r="Q1514" s="6" t="s">
        <v>8336</v>
      </c>
      <c r="R1514" t="s">
        <v>8337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48" x14ac:dyDescent="0.2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>ROUND(E1515/D1515*100,0)</f>
        <v>150</v>
      </c>
      <c r="P1515">
        <f>IFERROR(ROUND(E1515/L1515,2),0)</f>
        <v>55.82</v>
      </c>
      <c r="Q1515" s="6" t="s">
        <v>8336</v>
      </c>
      <c r="R1515" t="s">
        <v>8337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48" x14ac:dyDescent="0.2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>ROUND(E1516/D1516*100,0)</f>
        <v>106</v>
      </c>
      <c r="P1516">
        <f>IFERROR(ROUND(E1516/L1516,2),0)</f>
        <v>151.24</v>
      </c>
      <c r="Q1516" s="6" t="s">
        <v>8336</v>
      </c>
      <c r="R1516" t="s">
        <v>8337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8" x14ac:dyDescent="0.2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>ROUND(E1517/D1517*100,0)</f>
        <v>157</v>
      </c>
      <c r="P1517">
        <f>IFERROR(ROUND(E1517/L1517,2),0)</f>
        <v>849.67</v>
      </c>
      <c r="Q1517" s="6" t="s">
        <v>8336</v>
      </c>
      <c r="R1517" t="s">
        <v>8337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8" x14ac:dyDescent="0.2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>ROUND(E1518/D1518*100,0)</f>
        <v>109</v>
      </c>
      <c r="P1518">
        <f>IFERROR(ROUND(E1518/L1518,2),0)</f>
        <v>159.24</v>
      </c>
      <c r="Q1518" s="6" t="s">
        <v>8336</v>
      </c>
      <c r="R1518" t="s">
        <v>8337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8" x14ac:dyDescent="0.2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>ROUND(E1519/D1519*100,0)</f>
        <v>162</v>
      </c>
      <c r="P1519">
        <f>IFERROR(ROUND(E1519/L1519,2),0)</f>
        <v>39.51</v>
      </c>
      <c r="Q1519" s="6" t="s">
        <v>8336</v>
      </c>
      <c r="R1519" t="s">
        <v>8337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32" x14ac:dyDescent="0.2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>ROUND(E1520/D1520*100,0)</f>
        <v>205</v>
      </c>
      <c r="P1520">
        <f>IFERROR(ROUND(E1520/L1520,2),0)</f>
        <v>130.53</v>
      </c>
      <c r="Q1520" s="6" t="s">
        <v>8336</v>
      </c>
      <c r="R1520" t="s">
        <v>8337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8" x14ac:dyDescent="0.2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>ROUND(E1521/D1521*100,0)</f>
        <v>103</v>
      </c>
      <c r="P1521">
        <f>IFERROR(ROUND(E1521/L1521,2),0)</f>
        <v>64.16</v>
      </c>
      <c r="Q1521" s="6" t="s">
        <v>8336</v>
      </c>
      <c r="R1521" t="s">
        <v>8337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32" x14ac:dyDescent="0.2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>ROUND(E1522/D1522*100,0)</f>
        <v>103</v>
      </c>
      <c r="P1522">
        <f>IFERROR(ROUND(E1522/L1522,2),0)</f>
        <v>111.53</v>
      </c>
      <c r="Q1522" s="6" t="s">
        <v>8336</v>
      </c>
      <c r="R1522" t="s">
        <v>8337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48" x14ac:dyDescent="0.2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>ROUND(E1523/D1523*100,0)</f>
        <v>107</v>
      </c>
      <c r="P1523">
        <f>IFERROR(ROUND(E1523/L1523,2),0)</f>
        <v>170.45</v>
      </c>
      <c r="Q1523" s="6" t="s">
        <v>8336</v>
      </c>
      <c r="R1523" t="s">
        <v>8337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48" x14ac:dyDescent="0.2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>ROUND(E1524/D1524*100,0)</f>
        <v>139</v>
      </c>
      <c r="P1524">
        <f>IFERROR(ROUND(E1524/L1524,2),0)</f>
        <v>133.74</v>
      </c>
      <c r="Q1524" s="6" t="s">
        <v>8336</v>
      </c>
      <c r="R1524" t="s">
        <v>8337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8" x14ac:dyDescent="0.2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>ROUND(E1525/D1525*100,0)</f>
        <v>125</v>
      </c>
      <c r="P1525">
        <f>IFERROR(ROUND(E1525/L1525,2),0)</f>
        <v>95.83</v>
      </c>
      <c r="Q1525" s="6" t="s">
        <v>8336</v>
      </c>
      <c r="R1525" t="s">
        <v>8337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48" x14ac:dyDescent="0.2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>ROUND(E1526/D1526*100,0)</f>
        <v>207</v>
      </c>
      <c r="P1526">
        <f>IFERROR(ROUND(E1526/L1526,2),0)</f>
        <v>221.79</v>
      </c>
      <c r="Q1526" s="6" t="s">
        <v>8336</v>
      </c>
      <c r="R1526" t="s">
        <v>8337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8" x14ac:dyDescent="0.2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>ROUND(E1527/D1527*100,0)</f>
        <v>174</v>
      </c>
      <c r="P1527">
        <f>IFERROR(ROUND(E1527/L1527,2),0)</f>
        <v>32.32</v>
      </c>
      <c r="Q1527" s="6" t="s">
        <v>8336</v>
      </c>
      <c r="R1527" t="s">
        <v>8337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8" x14ac:dyDescent="0.2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>ROUND(E1528/D1528*100,0)</f>
        <v>120</v>
      </c>
      <c r="P1528">
        <f>IFERROR(ROUND(E1528/L1528,2),0)</f>
        <v>98.84</v>
      </c>
      <c r="Q1528" s="6" t="s">
        <v>8336</v>
      </c>
      <c r="R1528" t="s">
        <v>8337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32" x14ac:dyDescent="0.2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>ROUND(E1529/D1529*100,0)</f>
        <v>110</v>
      </c>
      <c r="P1529">
        <f>IFERROR(ROUND(E1529/L1529,2),0)</f>
        <v>55.22</v>
      </c>
      <c r="Q1529" s="6" t="s">
        <v>8336</v>
      </c>
      <c r="R1529" t="s">
        <v>8337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32" x14ac:dyDescent="0.2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>ROUND(E1530/D1530*100,0)</f>
        <v>282</v>
      </c>
      <c r="P1530">
        <f>IFERROR(ROUND(E1530/L1530,2),0)</f>
        <v>52.79</v>
      </c>
      <c r="Q1530" s="6" t="s">
        <v>8336</v>
      </c>
      <c r="R1530" t="s">
        <v>8337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32" x14ac:dyDescent="0.2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>ROUND(E1531/D1531*100,0)</f>
        <v>101</v>
      </c>
      <c r="P1531">
        <f>IFERROR(ROUND(E1531/L1531,2),0)</f>
        <v>135.66999999999999</v>
      </c>
      <c r="Q1531" s="6" t="s">
        <v>8336</v>
      </c>
      <c r="R1531" t="s">
        <v>8337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48" x14ac:dyDescent="0.2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>ROUND(E1532/D1532*100,0)</f>
        <v>135</v>
      </c>
      <c r="P1532">
        <f>IFERROR(ROUND(E1532/L1532,2),0)</f>
        <v>53.99</v>
      </c>
      <c r="Q1532" s="6" t="s">
        <v>8336</v>
      </c>
      <c r="R1532" t="s">
        <v>8337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48" x14ac:dyDescent="0.2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>ROUND(E1533/D1533*100,0)</f>
        <v>176</v>
      </c>
      <c r="P1533">
        <f>IFERROR(ROUND(E1533/L1533,2),0)</f>
        <v>56.64</v>
      </c>
      <c r="Q1533" s="6" t="s">
        <v>8336</v>
      </c>
      <c r="R1533" t="s">
        <v>8337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8" x14ac:dyDescent="0.2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>ROUND(E1534/D1534*100,0)</f>
        <v>484</v>
      </c>
      <c r="P1534">
        <f>IFERROR(ROUND(E1534/L1534,2),0)</f>
        <v>82.32</v>
      </c>
      <c r="Q1534" s="6" t="s">
        <v>8336</v>
      </c>
      <c r="R1534" t="s">
        <v>8337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32" x14ac:dyDescent="0.2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>ROUND(E1535/D1535*100,0)</f>
        <v>145</v>
      </c>
      <c r="P1535">
        <f>IFERROR(ROUND(E1535/L1535,2),0)</f>
        <v>88.26</v>
      </c>
      <c r="Q1535" s="6" t="s">
        <v>8336</v>
      </c>
      <c r="R1535" t="s">
        <v>8337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8" x14ac:dyDescent="0.2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>ROUND(E1536/D1536*100,0)</f>
        <v>418</v>
      </c>
      <c r="P1536">
        <f>IFERROR(ROUND(E1536/L1536,2),0)</f>
        <v>84.91</v>
      </c>
      <c r="Q1536" s="6" t="s">
        <v>8336</v>
      </c>
      <c r="R1536" t="s">
        <v>8337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1" ht="48" x14ac:dyDescent="0.2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>ROUND(E1537/D1537*100,0)</f>
        <v>132</v>
      </c>
      <c r="P1537">
        <f>IFERROR(ROUND(E1537/L1537,2),0)</f>
        <v>48.15</v>
      </c>
      <c r="Q1537" s="6" t="s">
        <v>8336</v>
      </c>
      <c r="R1537" t="s">
        <v>8337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1" ht="48" x14ac:dyDescent="0.2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>ROUND(E1538/D1538*100,0)</f>
        <v>250</v>
      </c>
      <c r="P1538">
        <f>IFERROR(ROUND(E1538/L1538,2),0)</f>
        <v>66.02</v>
      </c>
      <c r="Q1538" s="6" t="s">
        <v>8336</v>
      </c>
      <c r="R1538" t="s">
        <v>8337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1" ht="48" x14ac:dyDescent="0.2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>ROUND(E1539/D1539*100,0)</f>
        <v>180</v>
      </c>
      <c r="P1539">
        <f>IFERROR(ROUND(E1539/L1539,2),0)</f>
        <v>96.38</v>
      </c>
      <c r="Q1539" s="6" t="s">
        <v>8336</v>
      </c>
      <c r="R1539" t="s">
        <v>8337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1" ht="48" x14ac:dyDescent="0.2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>ROUND(E1540/D1540*100,0)</f>
        <v>103</v>
      </c>
      <c r="P1540">
        <f>IFERROR(ROUND(E1540/L1540,2),0)</f>
        <v>156.16999999999999</v>
      </c>
      <c r="Q1540" s="6" t="s">
        <v>8336</v>
      </c>
      <c r="R1540" t="s">
        <v>8337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1" ht="48" x14ac:dyDescent="0.2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>ROUND(E1541/D1541*100,0)</f>
        <v>136</v>
      </c>
      <c r="P1541">
        <f>IFERROR(ROUND(E1541/L1541,2),0)</f>
        <v>95.76</v>
      </c>
      <c r="Q1541" s="6" t="s">
        <v>8336</v>
      </c>
      <c r="R1541" t="s">
        <v>8337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1" ht="48" x14ac:dyDescent="0.2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>ROUND(E1542/D1542*100,0)</f>
        <v>118</v>
      </c>
      <c r="P1542">
        <f>IFERROR(ROUND(E1542/L1542,2),0)</f>
        <v>180.41</v>
      </c>
      <c r="Q1542" s="6" t="s">
        <v>8336</v>
      </c>
      <c r="R1542" t="s">
        <v>8337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1" ht="48" x14ac:dyDescent="0.2">
      <c r="A1543">
        <v>3979</v>
      </c>
      <c r="B1543" s="4" t="s">
        <v>3976</v>
      </c>
      <c r="C1543" s="1" t="s">
        <v>8086</v>
      </c>
      <c r="D1543" s="2">
        <v>6000</v>
      </c>
      <c r="E1543" s="3">
        <v>110</v>
      </c>
      <c r="F1543" t="s">
        <v>8220</v>
      </c>
      <c r="G1543" t="s">
        <v>8224</v>
      </c>
      <c r="H1543" t="s">
        <v>8246</v>
      </c>
      <c r="I1543">
        <v>1427659200</v>
      </c>
      <c r="J1543">
        <v>1425678057</v>
      </c>
      <c r="K1543" t="b">
        <v>0</v>
      </c>
      <c r="L1543">
        <v>6</v>
      </c>
      <c r="M1543" t="b">
        <v>0</v>
      </c>
      <c r="N1543" t="s">
        <v>8269</v>
      </c>
      <c r="O1543" s="5">
        <f>ROUND(E1543/D1543*100,0)</f>
        <v>2</v>
      </c>
      <c r="P1543">
        <f>IFERROR(ROUND(E1543/L1543,2),0)</f>
        <v>18.329999999999998</v>
      </c>
      <c r="Q1543" s="6" t="s">
        <v>8315</v>
      </c>
      <c r="R1543" t="s">
        <v>8316</v>
      </c>
      <c r="S1543" s="9">
        <f>(((J1543/60)/60)/24)+DATE(1970,1,1)</f>
        <v>42069.903437500005</v>
      </c>
      <c r="T1543" s="9">
        <f>(((I1543/60)/60)/24)+DATE(1970,1,1)</f>
        <v>42092.833333333328</v>
      </c>
      <c r="U1543">
        <f>YEAR(S1543)</f>
        <v>2015</v>
      </c>
    </row>
    <row r="1544" spans="1:21" ht="48" x14ac:dyDescent="0.2">
      <c r="A1544">
        <v>3980</v>
      </c>
      <c r="B1544" s="4" t="s">
        <v>3977</v>
      </c>
      <c r="C1544" s="1" t="s">
        <v>8087</v>
      </c>
      <c r="D1544" s="2">
        <v>2500</v>
      </c>
      <c r="E1544" s="3">
        <v>450</v>
      </c>
      <c r="F1544" t="s">
        <v>8220</v>
      </c>
      <c r="G1544" t="s">
        <v>8223</v>
      </c>
      <c r="H1544" t="s">
        <v>8245</v>
      </c>
      <c r="I1544">
        <v>1404570147</v>
      </c>
      <c r="J1544">
        <v>1401978147</v>
      </c>
      <c r="K1544" t="b">
        <v>0</v>
      </c>
      <c r="L1544">
        <v>7</v>
      </c>
      <c r="M1544" t="b">
        <v>0</v>
      </c>
      <c r="N1544" t="s">
        <v>8269</v>
      </c>
      <c r="O1544" s="5">
        <f>ROUND(E1544/D1544*100,0)</f>
        <v>18</v>
      </c>
      <c r="P1544">
        <f>IFERROR(ROUND(E1544/L1544,2),0)</f>
        <v>64.290000000000006</v>
      </c>
      <c r="Q1544" s="6" t="s">
        <v>8315</v>
      </c>
      <c r="R1544" t="s">
        <v>8316</v>
      </c>
      <c r="S1544" s="9">
        <f>(((J1544/60)/60)/24)+DATE(1970,1,1)</f>
        <v>41795.598923611113</v>
      </c>
      <c r="T1544" s="9">
        <f>(((I1544/60)/60)/24)+DATE(1970,1,1)</f>
        <v>41825.598923611113</v>
      </c>
      <c r="U1544">
        <f>YEAR(S1544)</f>
        <v>2014</v>
      </c>
    </row>
    <row r="1545" spans="1:21" ht="32" x14ac:dyDescent="0.2">
      <c r="A1545">
        <v>3981</v>
      </c>
      <c r="B1545" s="4" t="s">
        <v>3358</v>
      </c>
      <c r="C1545" s="1" t="s">
        <v>7469</v>
      </c>
      <c r="D1545" s="2">
        <v>30000</v>
      </c>
      <c r="E1545" s="3">
        <v>1225</v>
      </c>
      <c r="F1545" t="s">
        <v>8220</v>
      </c>
      <c r="G1545" t="s">
        <v>8223</v>
      </c>
      <c r="H1545" t="s">
        <v>8245</v>
      </c>
      <c r="I1545">
        <v>1468729149</v>
      </c>
      <c r="J1545">
        <v>1463545149</v>
      </c>
      <c r="K1545" t="b">
        <v>0</v>
      </c>
      <c r="L1545">
        <v>7</v>
      </c>
      <c r="M1545" t="b">
        <v>0</v>
      </c>
      <c r="N1545" t="s">
        <v>8269</v>
      </c>
      <c r="O1545" s="5">
        <f>ROUND(E1545/D1545*100,0)</f>
        <v>4</v>
      </c>
      <c r="P1545">
        <f>IFERROR(ROUND(E1545/L1545,2),0)</f>
        <v>175</v>
      </c>
      <c r="Q1545" s="6" t="s">
        <v>8315</v>
      </c>
      <c r="R1545" t="s">
        <v>8316</v>
      </c>
      <c r="S1545" s="9">
        <f>(((J1545/60)/60)/24)+DATE(1970,1,1)</f>
        <v>42508.179965277777</v>
      </c>
      <c r="T1545" s="9">
        <f>(((I1545/60)/60)/24)+DATE(1970,1,1)</f>
        <v>42568.179965277777</v>
      </c>
      <c r="U1545">
        <f>YEAR(S1545)</f>
        <v>2016</v>
      </c>
    </row>
    <row r="1546" spans="1:21" ht="64" x14ac:dyDescent="0.2">
      <c r="A1546">
        <v>3982</v>
      </c>
      <c r="B1546" s="4" t="s">
        <v>3978</v>
      </c>
      <c r="C1546" s="1" t="s">
        <v>8088</v>
      </c>
      <c r="D1546" s="2">
        <v>850</v>
      </c>
      <c r="E1546" s="3">
        <v>170</v>
      </c>
      <c r="F1546" t="s">
        <v>8220</v>
      </c>
      <c r="G1546" t="s">
        <v>8224</v>
      </c>
      <c r="H1546" t="s">
        <v>8246</v>
      </c>
      <c r="I1546">
        <v>1436297180</v>
      </c>
      <c r="J1546">
        <v>1431113180</v>
      </c>
      <c r="K1546" t="b">
        <v>0</v>
      </c>
      <c r="L1546">
        <v>5</v>
      </c>
      <c r="M1546" t="b">
        <v>0</v>
      </c>
      <c r="N1546" t="s">
        <v>8269</v>
      </c>
      <c r="O1546" s="5">
        <f>ROUND(E1546/D1546*100,0)</f>
        <v>20</v>
      </c>
      <c r="P1546">
        <f>IFERROR(ROUND(E1546/L1546,2),0)</f>
        <v>34</v>
      </c>
      <c r="Q1546" s="6" t="s">
        <v>8315</v>
      </c>
      <c r="R1546" t="s">
        <v>8316</v>
      </c>
      <c r="S1546" s="9">
        <f>(((J1546/60)/60)/24)+DATE(1970,1,1)</f>
        <v>42132.809953703705</v>
      </c>
      <c r="T1546" s="9">
        <f>(((I1546/60)/60)/24)+DATE(1970,1,1)</f>
        <v>42192.809953703705</v>
      </c>
      <c r="U1546">
        <f>YEAR(S1546)</f>
        <v>2015</v>
      </c>
    </row>
    <row r="1547" spans="1:21" ht="48" x14ac:dyDescent="0.2">
      <c r="A1547">
        <v>3983</v>
      </c>
      <c r="B1547" s="4" t="s">
        <v>3979</v>
      </c>
      <c r="C1547" s="1" t="s">
        <v>8089</v>
      </c>
      <c r="D1547" s="2">
        <v>11140</v>
      </c>
      <c r="E1547" s="3">
        <v>3877</v>
      </c>
      <c r="F1547" t="s">
        <v>8220</v>
      </c>
      <c r="G1547" t="s">
        <v>8223</v>
      </c>
      <c r="H1547" t="s">
        <v>8245</v>
      </c>
      <c r="I1547">
        <v>1400569140</v>
      </c>
      <c r="J1547">
        <v>1397854356</v>
      </c>
      <c r="K1547" t="b">
        <v>0</v>
      </c>
      <c r="L1547">
        <v>46</v>
      </c>
      <c r="M1547" t="b">
        <v>0</v>
      </c>
      <c r="N1547" t="s">
        <v>8269</v>
      </c>
      <c r="O1547" s="5">
        <f>ROUND(E1547/D1547*100,0)</f>
        <v>35</v>
      </c>
      <c r="P1547">
        <f>IFERROR(ROUND(E1547/L1547,2),0)</f>
        <v>84.28</v>
      </c>
      <c r="Q1547" s="6" t="s">
        <v>8315</v>
      </c>
      <c r="R1547" t="s">
        <v>8316</v>
      </c>
      <c r="S1547" s="9">
        <f>(((J1547/60)/60)/24)+DATE(1970,1,1)</f>
        <v>41747.86986111111</v>
      </c>
      <c r="T1547" s="9">
        <f>(((I1547/60)/60)/24)+DATE(1970,1,1)</f>
        <v>41779.290972222225</v>
      </c>
      <c r="U1547">
        <f>YEAR(S1547)</f>
        <v>2014</v>
      </c>
    </row>
    <row r="1548" spans="1:21" ht="48" x14ac:dyDescent="0.2">
      <c r="A1548">
        <v>3984</v>
      </c>
      <c r="B1548" s="4" t="s">
        <v>3980</v>
      </c>
      <c r="C1548" s="1" t="s">
        <v>8090</v>
      </c>
      <c r="D1548" s="2">
        <v>1500</v>
      </c>
      <c r="E1548" s="3">
        <v>95</v>
      </c>
      <c r="F1548" t="s">
        <v>8220</v>
      </c>
      <c r="G1548" t="s">
        <v>8224</v>
      </c>
      <c r="H1548" t="s">
        <v>8246</v>
      </c>
      <c r="I1548">
        <v>1415404800</v>
      </c>
      <c r="J1548">
        <v>1412809644</v>
      </c>
      <c r="K1548" t="b">
        <v>0</v>
      </c>
      <c r="L1548">
        <v>10</v>
      </c>
      <c r="M1548" t="b">
        <v>0</v>
      </c>
      <c r="N1548" t="s">
        <v>8269</v>
      </c>
      <c r="O1548" s="5">
        <f>ROUND(E1548/D1548*100,0)</f>
        <v>6</v>
      </c>
      <c r="P1548">
        <f>IFERROR(ROUND(E1548/L1548,2),0)</f>
        <v>9.5</v>
      </c>
      <c r="Q1548" s="6" t="s">
        <v>8315</v>
      </c>
      <c r="R1548" t="s">
        <v>8316</v>
      </c>
      <c r="S1548" s="9">
        <f>(((J1548/60)/60)/24)+DATE(1970,1,1)</f>
        <v>41920.963472222218</v>
      </c>
      <c r="T1548" s="9">
        <f>(((I1548/60)/60)/24)+DATE(1970,1,1)</f>
        <v>41951</v>
      </c>
      <c r="U1548">
        <f>YEAR(S1548)</f>
        <v>2014</v>
      </c>
    </row>
    <row r="1549" spans="1:21" ht="48" x14ac:dyDescent="0.2">
      <c r="A1549">
        <v>3985</v>
      </c>
      <c r="B1549" s="4" t="s">
        <v>3981</v>
      </c>
      <c r="C1549" s="1" t="s">
        <v>8091</v>
      </c>
      <c r="D1549" s="2">
        <v>2000</v>
      </c>
      <c r="E1549" s="3">
        <v>641</v>
      </c>
      <c r="F1549" t="s">
        <v>8220</v>
      </c>
      <c r="G1549" t="s">
        <v>8223</v>
      </c>
      <c r="H1549" t="s">
        <v>8245</v>
      </c>
      <c r="I1549">
        <v>1456002300</v>
      </c>
      <c r="J1549">
        <v>1454173120</v>
      </c>
      <c r="K1549" t="b">
        <v>0</v>
      </c>
      <c r="L1549">
        <v>19</v>
      </c>
      <c r="M1549" t="b">
        <v>0</v>
      </c>
      <c r="N1549" t="s">
        <v>8269</v>
      </c>
      <c r="O1549" s="5">
        <f>ROUND(E1549/D1549*100,0)</f>
        <v>32</v>
      </c>
      <c r="P1549">
        <f>IFERROR(ROUND(E1549/L1549,2),0)</f>
        <v>33.74</v>
      </c>
      <c r="Q1549" s="6" t="s">
        <v>8315</v>
      </c>
      <c r="R1549" t="s">
        <v>8316</v>
      </c>
      <c r="S1549" s="9">
        <f>(((J1549/60)/60)/24)+DATE(1970,1,1)</f>
        <v>42399.707407407404</v>
      </c>
      <c r="T1549" s="9">
        <f>(((I1549/60)/60)/24)+DATE(1970,1,1)</f>
        <v>42420.878472222219</v>
      </c>
      <c r="U1549">
        <f>YEAR(S1549)</f>
        <v>2016</v>
      </c>
    </row>
    <row r="1550" spans="1:21" ht="48" x14ac:dyDescent="0.2">
      <c r="A1550">
        <v>3986</v>
      </c>
      <c r="B1550" s="4" t="s">
        <v>3982</v>
      </c>
      <c r="C1550" s="1" t="s">
        <v>8092</v>
      </c>
      <c r="D1550" s="2">
        <v>5000</v>
      </c>
      <c r="E1550" s="3">
        <v>488</v>
      </c>
      <c r="F1550" t="s">
        <v>8220</v>
      </c>
      <c r="G1550" t="s">
        <v>8224</v>
      </c>
      <c r="H1550" t="s">
        <v>8246</v>
      </c>
      <c r="I1550">
        <v>1462539840</v>
      </c>
      <c r="J1550">
        <v>1460034594</v>
      </c>
      <c r="K1550" t="b">
        <v>0</v>
      </c>
      <c r="L1550">
        <v>13</v>
      </c>
      <c r="M1550" t="b">
        <v>0</v>
      </c>
      <c r="N1550" t="s">
        <v>8269</v>
      </c>
      <c r="O1550" s="5">
        <f>ROUND(E1550/D1550*100,0)</f>
        <v>10</v>
      </c>
      <c r="P1550">
        <f>IFERROR(ROUND(E1550/L1550,2),0)</f>
        <v>37.54</v>
      </c>
      <c r="Q1550" s="6" t="s">
        <v>8315</v>
      </c>
      <c r="R1550" t="s">
        <v>8316</v>
      </c>
      <c r="S1550" s="9">
        <f>(((J1550/60)/60)/24)+DATE(1970,1,1)</f>
        <v>42467.548541666663</v>
      </c>
      <c r="T1550" s="9">
        <f>(((I1550/60)/60)/24)+DATE(1970,1,1)</f>
        <v>42496.544444444444</v>
      </c>
      <c r="U1550">
        <f>YEAR(S1550)</f>
        <v>2016</v>
      </c>
    </row>
    <row r="1551" spans="1:21" ht="48" x14ac:dyDescent="0.2">
      <c r="A1551">
        <v>3987</v>
      </c>
      <c r="B1551" s="4" t="s">
        <v>3983</v>
      </c>
      <c r="C1551" s="1" t="s">
        <v>8093</v>
      </c>
      <c r="D1551" s="2">
        <v>400</v>
      </c>
      <c r="E1551" s="3">
        <v>151</v>
      </c>
      <c r="F1551" t="s">
        <v>8220</v>
      </c>
      <c r="G1551" t="s">
        <v>8224</v>
      </c>
      <c r="H1551" t="s">
        <v>8246</v>
      </c>
      <c r="I1551">
        <v>1400278290</v>
      </c>
      <c r="J1551">
        <v>1399414290</v>
      </c>
      <c r="K1551" t="b">
        <v>0</v>
      </c>
      <c r="L1551">
        <v>13</v>
      </c>
      <c r="M1551" t="b">
        <v>0</v>
      </c>
      <c r="N1551" t="s">
        <v>8269</v>
      </c>
      <c r="O1551" s="5">
        <f>ROUND(E1551/D1551*100,0)</f>
        <v>38</v>
      </c>
      <c r="P1551">
        <f>IFERROR(ROUND(E1551/L1551,2),0)</f>
        <v>11.62</v>
      </c>
      <c r="Q1551" s="6" t="s">
        <v>8315</v>
      </c>
      <c r="R1551" t="s">
        <v>8316</v>
      </c>
      <c r="S1551" s="9">
        <f>(((J1551/60)/60)/24)+DATE(1970,1,1)</f>
        <v>41765.92465277778</v>
      </c>
      <c r="T1551" s="9">
        <f>(((I1551/60)/60)/24)+DATE(1970,1,1)</f>
        <v>41775.92465277778</v>
      </c>
      <c r="U1551">
        <f>YEAR(S1551)</f>
        <v>2014</v>
      </c>
    </row>
    <row r="1552" spans="1:21" ht="32" x14ac:dyDescent="0.2">
      <c r="A1552">
        <v>3988</v>
      </c>
      <c r="B1552" s="4" t="s">
        <v>3984</v>
      </c>
      <c r="C1552" s="1" t="s">
        <v>8094</v>
      </c>
      <c r="D1552" s="2">
        <v>1500</v>
      </c>
      <c r="E1552" s="3">
        <v>32</v>
      </c>
      <c r="F1552" t="s">
        <v>8220</v>
      </c>
      <c r="G1552" t="s">
        <v>8223</v>
      </c>
      <c r="H1552" t="s">
        <v>8245</v>
      </c>
      <c r="I1552">
        <v>1440813413</v>
      </c>
      <c r="J1552">
        <v>1439517413</v>
      </c>
      <c r="K1552" t="b">
        <v>0</v>
      </c>
      <c r="L1552">
        <v>4</v>
      </c>
      <c r="M1552" t="b">
        <v>0</v>
      </c>
      <c r="N1552" t="s">
        <v>8269</v>
      </c>
      <c r="O1552" s="5">
        <f>ROUND(E1552/D1552*100,0)</f>
        <v>2</v>
      </c>
      <c r="P1552">
        <f>IFERROR(ROUND(E1552/L1552,2),0)</f>
        <v>8</v>
      </c>
      <c r="Q1552" s="6" t="s">
        <v>8315</v>
      </c>
      <c r="R1552" t="s">
        <v>8316</v>
      </c>
      <c r="S1552" s="9">
        <f>(((J1552/60)/60)/24)+DATE(1970,1,1)</f>
        <v>42230.08116898148</v>
      </c>
      <c r="T1552" s="9">
        <f>(((I1552/60)/60)/24)+DATE(1970,1,1)</f>
        <v>42245.08116898148</v>
      </c>
      <c r="U1552">
        <f>YEAR(S1552)</f>
        <v>2015</v>
      </c>
    </row>
    <row r="1553" spans="1:21" ht="48" x14ac:dyDescent="0.2">
      <c r="A1553">
        <v>3989</v>
      </c>
      <c r="B1553" s="4" t="s">
        <v>3985</v>
      </c>
      <c r="C1553" s="1" t="s">
        <v>8095</v>
      </c>
      <c r="D1553" s="2">
        <v>3000</v>
      </c>
      <c r="E1553" s="3">
        <v>0</v>
      </c>
      <c r="F1553" t="s">
        <v>8220</v>
      </c>
      <c r="G1553" t="s">
        <v>8223</v>
      </c>
      <c r="H1553" t="s">
        <v>8245</v>
      </c>
      <c r="I1553">
        <v>1447009181</v>
      </c>
      <c r="J1553">
        <v>1444413581</v>
      </c>
      <c r="K1553" t="b">
        <v>0</v>
      </c>
      <c r="L1553">
        <v>0</v>
      </c>
      <c r="M1553" t="b">
        <v>0</v>
      </c>
      <c r="N1553" t="s">
        <v>8269</v>
      </c>
      <c r="O1553" s="5">
        <f>ROUND(E1553/D1553*100,0)</f>
        <v>0</v>
      </c>
      <c r="P1553">
        <f>IFERROR(ROUND(E1553/L1553,2),0)</f>
        <v>0</v>
      </c>
      <c r="Q1553" s="6" t="s">
        <v>8315</v>
      </c>
      <c r="R1553" t="s">
        <v>8316</v>
      </c>
      <c r="S1553" s="9">
        <f>(((J1553/60)/60)/24)+DATE(1970,1,1)</f>
        <v>42286.749780092592</v>
      </c>
      <c r="T1553" s="9">
        <f>(((I1553/60)/60)/24)+DATE(1970,1,1)</f>
        <v>42316.791446759264</v>
      </c>
      <c r="U1553">
        <f>YEAR(S1553)</f>
        <v>2015</v>
      </c>
    </row>
    <row r="1554" spans="1:21" ht="48" x14ac:dyDescent="0.2">
      <c r="A1554">
        <v>3990</v>
      </c>
      <c r="B1554" s="4" t="s">
        <v>3986</v>
      </c>
      <c r="C1554" s="1" t="s">
        <v>8096</v>
      </c>
      <c r="D1554" s="2">
        <v>1650</v>
      </c>
      <c r="E1554" s="3">
        <v>69</v>
      </c>
      <c r="F1554" t="s">
        <v>8220</v>
      </c>
      <c r="G1554" t="s">
        <v>8224</v>
      </c>
      <c r="H1554" t="s">
        <v>8246</v>
      </c>
      <c r="I1554">
        <v>1456934893</v>
      </c>
      <c r="J1554">
        <v>1454342893</v>
      </c>
      <c r="K1554" t="b">
        <v>0</v>
      </c>
      <c r="L1554">
        <v>3</v>
      </c>
      <c r="M1554" t="b">
        <v>0</v>
      </c>
      <c r="N1554" t="s">
        <v>8269</v>
      </c>
      <c r="O1554" s="5">
        <f>ROUND(E1554/D1554*100,0)</f>
        <v>4</v>
      </c>
      <c r="P1554">
        <f>IFERROR(ROUND(E1554/L1554,2),0)</f>
        <v>23</v>
      </c>
      <c r="Q1554" s="6" t="s">
        <v>8315</v>
      </c>
      <c r="R1554" t="s">
        <v>8316</v>
      </c>
      <c r="S1554" s="9">
        <f>(((J1554/60)/60)/24)+DATE(1970,1,1)</f>
        <v>42401.672372685185</v>
      </c>
      <c r="T1554" s="9">
        <f>(((I1554/60)/60)/24)+DATE(1970,1,1)</f>
        <v>42431.672372685185</v>
      </c>
      <c r="U1554">
        <f>YEAR(S1554)</f>
        <v>2016</v>
      </c>
    </row>
    <row r="1555" spans="1:21" ht="32" x14ac:dyDescent="0.2">
      <c r="A1555">
        <v>3991</v>
      </c>
      <c r="B1555" s="4" t="s">
        <v>3987</v>
      </c>
      <c r="C1555" s="1" t="s">
        <v>8097</v>
      </c>
      <c r="D1555" s="2">
        <v>500</v>
      </c>
      <c r="E1555" s="3">
        <v>100</v>
      </c>
      <c r="F1555" t="s">
        <v>8220</v>
      </c>
      <c r="G1555" t="s">
        <v>8223</v>
      </c>
      <c r="H1555" t="s">
        <v>8245</v>
      </c>
      <c r="I1555">
        <v>1433086082</v>
      </c>
      <c r="J1555">
        <v>1430494082</v>
      </c>
      <c r="K1555" t="b">
        <v>0</v>
      </c>
      <c r="L1555">
        <v>1</v>
      </c>
      <c r="M1555" t="b">
        <v>0</v>
      </c>
      <c r="N1555" t="s">
        <v>8269</v>
      </c>
      <c r="O1555" s="5">
        <f>ROUND(E1555/D1555*100,0)</f>
        <v>20</v>
      </c>
      <c r="P1555">
        <f>IFERROR(ROUND(E1555/L1555,2),0)</f>
        <v>100</v>
      </c>
      <c r="Q1555" s="6" t="s">
        <v>8315</v>
      </c>
      <c r="R1555" t="s">
        <v>8316</v>
      </c>
      <c r="S1555" s="9">
        <f>(((J1555/60)/60)/24)+DATE(1970,1,1)</f>
        <v>42125.644467592589</v>
      </c>
      <c r="T1555" s="9">
        <f>(((I1555/60)/60)/24)+DATE(1970,1,1)</f>
        <v>42155.644467592589</v>
      </c>
      <c r="U1555">
        <f>YEAR(S1555)</f>
        <v>2015</v>
      </c>
    </row>
    <row r="1556" spans="1:21" ht="48" x14ac:dyDescent="0.2">
      <c r="A1556">
        <v>3992</v>
      </c>
      <c r="B1556" s="4" t="s">
        <v>3988</v>
      </c>
      <c r="C1556" s="1" t="s">
        <v>8098</v>
      </c>
      <c r="D1556" s="2">
        <v>10000</v>
      </c>
      <c r="E1556" s="3">
        <v>541</v>
      </c>
      <c r="F1556" t="s">
        <v>8220</v>
      </c>
      <c r="G1556" t="s">
        <v>8223</v>
      </c>
      <c r="H1556" t="s">
        <v>8245</v>
      </c>
      <c r="I1556">
        <v>1449876859</v>
      </c>
      <c r="J1556">
        <v>1444689259</v>
      </c>
      <c r="K1556" t="b">
        <v>0</v>
      </c>
      <c r="L1556">
        <v>9</v>
      </c>
      <c r="M1556" t="b">
        <v>0</v>
      </c>
      <c r="N1556" t="s">
        <v>8269</v>
      </c>
      <c r="O1556" s="5">
        <f>ROUND(E1556/D1556*100,0)</f>
        <v>5</v>
      </c>
      <c r="P1556">
        <f>IFERROR(ROUND(E1556/L1556,2),0)</f>
        <v>60.11</v>
      </c>
      <c r="Q1556" s="6" t="s">
        <v>8315</v>
      </c>
      <c r="R1556" t="s">
        <v>8316</v>
      </c>
      <c r="S1556" s="9">
        <f>(((J1556/60)/60)/24)+DATE(1970,1,1)</f>
        <v>42289.94049768518</v>
      </c>
      <c r="T1556" s="9">
        <f>(((I1556/60)/60)/24)+DATE(1970,1,1)</f>
        <v>42349.982164351852</v>
      </c>
      <c r="U1556">
        <f>YEAR(S1556)</f>
        <v>2015</v>
      </c>
    </row>
    <row r="1557" spans="1:21" ht="48" x14ac:dyDescent="0.2">
      <c r="A1557">
        <v>3993</v>
      </c>
      <c r="B1557" s="4" t="s">
        <v>3989</v>
      </c>
      <c r="C1557" s="1" t="s">
        <v>8099</v>
      </c>
      <c r="D1557" s="2">
        <v>50000</v>
      </c>
      <c r="E1557" s="3">
        <v>3</v>
      </c>
      <c r="F1557" t="s">
        <v>8220</v>
      </c>
      <c r="G1557" t="s">
        <v>8223</v>
      </c>
      <c r="H1557" t="s">
        <v>8245</v>
      </c>
      <c r="I1557">
        <v>1431549912</v>
      </c>
      <c r="J1557">
        <v>1428957912</v>
      </c>
      <c r="K1557" t="b">
        <v>0</v>
      </c>
      <c r="L1557">
        <v>1</v>
      </c>
      <c r="M1557" t="b">
        <v>0</v>
      </c>
      <c r="N1557" t="s">
        <v>8269</v>
      </c>
      <c r="O1557" s="5">
        <f>ROUND(E1557/D1557*100,0)</f>
        <v>0</v>
      </c>
      <c r="P1557">
        <f>IFERROR(ROUND(E1557/L1557,2),0)</f>
        <v>3</v>
      </c>
      <c r="Q1557" s="6" t="s">
        <v>8315</v>
      </c>
      <c r="R1557" t="s">
        <v>8316</v>
      </c>
      <c r="S1557" s="9">
        <f>(((J1557/60)/60)/24)+DATE(1970,1,1)</f>
        <v>42107.864722222221</v>
      </c>
      <c r="T1557" s="9">
        <f>(((I1557/60)/60)/24)+DATE(1970,1,1)</f>
        <v>42137.864722222221</v>
      </c>
      <c r="U1557">
        <f>YEAR(S1557)</f>
        <v>2015</v>
      </c>
    </row>
    <row r="1558" spans="1:21" ht="32" x14ac:dyDescent="0.2">
      <c r="A1558">
        <v>3994</v>
      </c>
      <c r="B1558" s="4" t="s">
        <v>3990</v>
      </c>
      <c r="C1558" s="1" t="s">
        <v>8100</v>
      </c>
      <c r="D1558" s="2">
        <v>2000</v>
      </c>
      <c r="E1558" s="3">
        <v>5</v>
      </c>
      <c r="F1558" t="s">
        <v>8220</v>
      </c>
      <c r="G1558" t="s">
        <v>8223</v>
      </c>
      <c r="H1558" t="s">
        <v>8245</v>
      </c>
      <c r="I1558">
        <v>1405761690</v>
      </c>
      <c r="J1558">
        <v>1403169690</v>
      </c>
      <c r="K1558" t="b">
        <v>0</v>
      </c>
      <c r="L1558">
        <v>1</v>
      </c>
      <c r="M1558" t="b">
        <v>0</v>
      </c>
      <c r="N1558" t="s">
        <v>8269</v>
      </c>
      <c r="O1558" s="5">
        <f>ROUND(E1558/D1558*100,0)</f>
        <v>0</v>
      </c>
      <c r="P1558">
        <f>IFERROR(ROUND(E1558/L1558,2),0)</f>
        <v>5</v>
      </c>
      <c r="Q1558" s="6" t="s">
        <v>8315</v>
      </c>
      <c r="R1558" t="s">
        <v>8316</v>
      </c>
      <c r="S1558" s="9">
        <f>(((J1558/60)/60)/24)+DATE(1970,1,1)</f>
        <v>41809.389930555553</v>
      </c>
      <c r="T1558" s="9">
        <f>(((I1558/60)/60)/24)+DATE(1970,1,1)</f>
        <v>41839.389930555553</v>
      </c>
      <c r="U1558">
        <f>YEAR(S1558)</f>
        <v>2014</v>
      </c>
    </row>
    <row r="1559" spans="1:21" ht="48" x14ac:dyDescent="0.2">
      <c r="A1559">
        <v>3995</v>
      </c>
      <c r="B1559" s="4" t="s">
        <v>3991</v>
      </c>
      <c r="C1559" s="1" t="s">
        <v>8101</v>
      </c>
      <c r="D1559" s="2">
        <v>200</v>
      </c>
      <c r="E1559" s="3">
        <v>70</v>
      </c>
      <c r="F1559" t="s">
        <v>8220</v>
      </c>
      <c r="G1559" t="s">
        <v>8224</v>
      </c>
      <c r="H1559" t="s">
        <v>8246</v>
      </c>
      <c r="I1559">
        <v>1423913220</v>
      </c>
      <c r="J1559">
        <v>1421339077</v>
      </c>
      <c r="K1559" t="b">
        <v>0</v>
      </c>
      <c r="L1559">
        <v>4</v>
      </c>
      <c r="M1559" t="b">
        <v>0</v>
      </c>
      <c r="N1559" t="s">
        <v>8269</v>
      </c>
      <c r="O1559" s="5">
        <f>ROUND(E1559/D1559*100,0)</f>
        <v>35</v>
      </c>
      <c r="P1559">
        <f>IFERROR(ROUND(E1559/L1559,2),0)</f>
        <v>17.5</v>
      </c>
      <c r="Q1559" s="6" t="s">
        <v>8315</v>
      </c>
      <c r="R1559" t="s">
        <v>8316</v>
      </c>
      <c r="S1559" s="9">
        <f>(((J1559/60)/60)/24)+DATE(1970,1,1)</f>
        <v>42019.683761574073</v>
      </c>
      <c r="T1559" s="9">
        <f>(((I1559/60)/60)/24)+DATE(1970,1,1)</f>
        <v>42049.477083333331</v>
      </c>
      <c r="U1559">
        <f>YEAR(S1559)</f>
        <v>2015</v>
      </c>
    </row>
    <row r="1560" spans="1:21" ht="48" x14ac:dyDescent="0.2">
      <c r="A1560">
        <v>3996</v>
      </c>
      <c r="B1560" s="4" t="s">
        <v>3992</v>
      </c>
      <c r="C1560" s="1" t="s">
        <v>8102</v>
      </c>
      <c r="D1560" s="2">
        <v>3000</v>
      </c>
      <c r="E1560" s="3">
        <v>497</v>
      </c>
      <c r="F1560" t="s">
        <v>8220</v>
      </c>
      <c r="G1560" t="s">
        <v>8223</v>
      </c>
      <c r="H1560" t="s">
        <v>8245</v>
      </c>
      <c r="I1560">
        <v>1416499440</v>
      </c>
      <c r="J1560">
        <v>1415341464</v>
      </c>
      <c r="K1560" t="b">
        <v>0</v>
      </c>
      <c r="L1560">
        <v>17</v>
      </c>
      <c r="M1560" t="b">
        <v>0</v>
      </c>
      <c r="N1560" t="s">
        <v>8269</v>
      </c>
      <c r="O1560" s="5">
        <f>ROUND(E1560/D1560*100,0)</f>
        <v>17</v>
      </c>
      <c r="P1560">
        <f>IFERROR(ROUND(E1560/L1560,2),0)</f>
        <v>29.24</v>
      </c>
      <c r="Q1560" s="6" t="s">
        <v>8315</v>
      </c>
      <c r="R1560" t="s">
        <v>8316</v>
      </c>
      <c r="S1560" s="9">
        <f>(((J1560/60)/60)/24)+DATE(1970,1,1)</f>
        <v>41950.26694444444</v>
      </c>
      <c r="T1560" s="9">
        <f>(((I1560/60)/60)/24)+DATE(1970,1,1)</f>
        <v>41963.669444444444</v>
      </c>
      <c r="U1560">
        <f>YEAR(S1560)</f>
        <v>2014</v>
      </c>
    </row>
    <row r="1561" spans="1:21" ht="48" x14ac:dyDescent="0.2">
      <c r="A1561">
        <v>3997</v>
      </c>
      <c r="B1561" s="4" t="s">
        <v>3993</v>
      </c>
      <c r="C1561" s="1" t="s">
        <v>8103</v>
      </c>
      <c r="D1561" s="2">
        <v>3000</v>
      </c>
      <c r="E1561" s="3">
        <v>0</v>
      </c>
      <c r="F1561" t="s">
        <v>8220</v>
      </c>
      <c r="G1561" t="s">
        <v>8224</v>
      </c>
      <c r="H1561" t="s">
        <v>8246</v>
      </c>
      <c r="I1561">
        <v>1428222221</v>
      </c>
      <c r="J1561">
        <v>1425633821</v>
      </c>
      <c r="K1561" t="b">
        <v>0</v>
      </c>
      <c r="L1561">
        <v>0</v>
      </c>
      <c r="M1561" t="b">
        <v>0</v>
      </c>
      <c r="N1561" t="s">
        <v>8269</v>
      </c>
      <c r="O1561" s="5">
        <f>ROUND(E1561/D1561*100,0)</f>
        <v>0</v>
      </c>
      <c r="P1561">
        <f>IFERROR(ROUND(E1561/L1561,2),0)</f>
        <v>0</v>
      </c>
      <c r="Q1561" s="6" t="s">
        <v>8315</v>
      </c>
      <c r="R1561" t="s">
        <v>8316</v>
      </c>
      <c r="S1561" s="9">
        <f>(((J1561/60)/60)/24)+DATE(1970,1,1)</f>
        <v>42069.391446759255</v>
      </c>
      <c r="T1561" s="9">
        <f>(((I1561/60)/60)/24)+DATE(1970,1,1)</f>
        <v>42099.349780092598</v>
      </c>
      <c r="U1561">
        <f>YEAR(S1561)</f>
        <v>2015</v>
      </c>
    </row>
    <row r="1562" spans="1:21" ht="48" x14ac:dyDescent="0.2">
      <c r="A1562">
        <v>3998</v>
      </c>
      <c r="B1562" s="4" t="s">
        <v>3994</v>
      </c>
      <c r="C1562" s="1" t="s">
        <v>8104</v>
      </c>
      <c r="D1562" s="2">
        <v>1250</v>
      </c>
      <c r="E1562" s="3">
        <v>715</v>
      </c>
      <c r="F1562" t="s">
        <v>8220</v>
      </c>
      <c r="G1562" t="s">
        <v>8223</v>
      </c>
      <c r="H1562" t="s">
        <v>8245</v>
      </c>
      <c r="I1562">
        <v>1427580426</v>
      </c>
      <c r="J1562">
        <v>1424992026</v>
      </c>
      <c r="K1562" t="b">
        <v>0</v>
      </c>
      <c r="L1562">
        <v>12</v>
      </c>
      <c r="M1562" t="b">
        <v>0</v>
      </c>
      <c r="N1562" t="s">
        <v>8269</v>
      </c>
      <c r="O1562" s="5">
        <f>ROUND(E1562/D1562*100,0)</f>
        <v>57</v>
      </c>
      <c r="P1562">
        <f>IFERROR(ROUND(E1562/L1562,2),0)</f>
        <v>59.58</v>
      </c>
      <c r="Q1562" s="6" t="s">
        <v>8315</v>
      </c>
      <c r="R1562" t="s">
        <v>8316</v>
      </c>
      <c r="S1562" s="9">
        <f>(((J1562/60)/60)/24)+DATE(1970,1,1)</f>
        <v>42061.963263888887</v>
      </c>
      <c r="T1562" s="9">
        <f>(((I1562/60)/60)/24)+DATE(1970,1,1)</f>
        <v>42091.921597222223</v>
      </c>
      <c r="U1562">
        <f>YEAR(S1562)</f>
        <v>2015</v>
      </c>
    </row>
    <row r="1563" spans="1:21" ht="48" x14ac:dyDescent="0.2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>ROUND(E1563/D1563*100,0)</f>
        <v>1</v>
      </c>
      <c r="P1563">
        <f>IFERROR(ROUND(E1563/L1563,2),0)</f>
        <v>67</v>
      </c>
      <c r="Q1563" s="6" t="s">
        <v>8320</v>
      </c>
      <c r="R1563" t="s">
        <v>8342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1" ht="48" x14ac:dyDescent="0.2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>ROUND(E1564/D1564*100,0)</f>
        <v>0</v>
      </c>
      <c r="P1564">
        <f>IFERROR(ROUND(E1564/L1564,2),0)</f>
        <v>0</v>
      </c>
      <c r="Q1564" s="6" t="s">
        <v>8320</v>
      </c>
      <c r="R1564" t="s">
        <v>8342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1" ht="48" x14ac:dyDescent="0.2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>ROUND(E1565/D1565*100,0)</f>
        <v>1</v>
      </c>
      <c r="P1565">
        <f>IFERROR(ROUND(E1565/L1565,2),0)</f>
        <v>42.5</v>
      </c>
      <c r="Q1565" s="6" t="s">
        <v>8320</v>
      </c>
      <c r="R1565" t="s">
        <v>8342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1" ht="48" x14ac:dyDescent="0.2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>ROUND(E1566/D1566*100,0)</f>
        <v>0</v>
      </c>
      <c r="P1566">
        <f>IFERROR(ROUND(E1566/L1566,2),0)</f>
        <v>10</v>
      </c>
      <c r="Q1566" s="6" t="s">
        <v>8320</v>
      </c>
      <c r="R1566" t="s">
        <v>8342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1" ht="48" x14ac:dyDescent="0.2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>ROUND(E1567/D1567*100,0)</f>
        <v>3</v>
      </c>
      <c r="P1567">
        <f>IFERROR(ROUND(E1567/L1567,2),0)</f>
        <v>100</v>
      </c>
      <c r="Q1567" s="6" t="s">
        <v>8320</v>
      </c>
      <c r="R1567" t="s">
        <v>8342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1" ht="48" x14ac:dyDescent="0.2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>ROUND(E1568/D1568*100,0)</f>
        <v>21</v>
      </c>
      <c r="P1568">
        <f>IFERROR(ROUND(E1568/L1568,2),0)</f>
        <v>108.05</v>
      </c>
      <c r="Q1568" s="6" t="s">
        <v>8320</v>
      </c>
      <c r="R1568" t="s">
        <v>8342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1" ht="48" x14ac:dyDescent="0.2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>ROUND(E1569/D1569*100,0)</f>
        <v>4</v>
      </c>
      <c r="P1569">
        <f>IFERROR(ROUND(E1569/L1569,2),0)</f>
        <v>26.92</v>
      </c>
      <c r="Q1569" s="6" t="s">
        <v>8320</v>
      </c>
      <c r="R1569" t="s">
        <v>8342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1" ht="48" x14ac:dyDescent="0.2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>ROUND(E1570/D1570*100,0)</f>
        <v>14</v>
      </c>
      <c r="P1570">
        <f>IFERROR(ROUND(E1570/L1570,2),0)</f>
        <v>155</v>
      </c>
      <c r="Q1570" s="6" t="s">
        <v>8320</v>
      </c>
      <c r="R1570" t="s">
        <v>8342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1" ht="16" x14ac:dyDescent="0.2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>ROUND(E1571/D1571*100,0)</f>
        <v>0</v>
      </c>
      <c r="P1571">
        <f>IFERROR(ROUND(E1571/L1571,2),0)</f>
        <v>0</v>
      </c>
      <c r="Q1571" s="6" t="s">
        <v>8320</v>
      </c>
      <c r="R1571" t="s">
        <v>8342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1" ht="32" x14ac:dyDescent="0.2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>ROUND(E1572/D1572*100,0)</f>
        <v>41</v>
      </c>
      <c r="P1572">
        <f>IFERROR(ROUND(E1572/L1572,2),0)</f>
        <v>47.77</v>
      </c>
      <c r="Q1572" s="6" t="s">
        <v>8320</v>
      </c>
      <c r="R1572" t="s">
        <v>8342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1" ht="48" x14ac:dyDescent="0.2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>ROUND(E1573/D1573*100,0)</f>
        <v>1</v>
      </c>
      <c r="P1573">
        <f>IFERROR(ROUND(E1573/L1573,2),0)</f>
        <v>20</v>
      </c>
      <c r="Q1573" s="6" t="s">
        <v>8320</v>
      </c>
      <c r="R1573" t="s">
        <v>8342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1" ht="48" x14ac:dyDescent="0.2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>ROUND(E1574/D1574*100,0)</f>
        <v>5</v>
      </c>
      <c r="P1574">
        <f>IFERROR(ROUND(E1574/L1574,2),0)</f>
        <v>41.67</v>
      </c>
      <c r="Q1574" s="6" t="s">
        <v>8320</v>
      </c>
      <c r="R1574" t="s">
        <v>8342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1" ht="48" x14ac:dyDescent="0.2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>ROUND(E1575/D1575*100,0)</f>
        <v>2</v>
      </c>
      <c r="P1575">
        <f>IFERROR(ROUND(E1575/L1575,2),0)</f>
        <v>74.33</v>
      </c>
      <c r="Q1575" s="6" t="s">
        <v>8320</v>
      </c>
      <c r="R1575" t="s">
        <v>8342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1" ht="48" x14ac:dyDescent="0.2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>ROUND(E1576/D1576*100,0)</f>
        <v>5</v>
      </c>
      <c r="P1576">
        <f>IFERROR(ROUND(E1576/L1576,2),0)</f>
        <v>84.33</v>
      </c>
      <c r="Q1576" s="6" t="s">
        <v>8320</v>
      </c>
      <c r="R1576" t="s">
        <v>8342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1" ht="48" x14ac:dyDescent="0.2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>ROUND(E1577/D1577*100,0)</f>
        <v>23</v>
      </c>
      <c r="P1577">
        <f>IFERROR(ROUND(E1577/L1577,2),0)</f>
        <v>65.459999999999994</v>
      </c>
      <c r="Q1577" s="6" t="s">
        <v>8320</v>
      </c>
      <c r="R1577" t="s">
        <v>8342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1" ht="32" x14ac:dyDescent="0.2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>ROUND(E1578/D1578*100,0)</f>
        <v>13</v>
      </c>
      <c r="P1578">
        <f>IFERROR(ROUND(E1578/L1578,2),0)</f>
        <v>65</v>
      </c>
      <c r="Q1578" s="6" t="s">
        <v>8320</v>
      </c>
      <c r="R1578" t="s">
        <v>8342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1" ht="48" x14ac:dyDescent="0.2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>ROUND(E1579/D1579*100,0)</f>
        <v>1</v>
      </c>
      <c r="P1579">
        <f>IFERROR(ROUND(E1579/L1579,2),0)</f>
        <v>27.5</v>
      </c>
      <c r="Q1579" s="6" t="s">
        <v>8320</v>
      </c>
      <c r="R1579" t="s">
        <v>8342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1" ht="64" x14ac:dyDescent="0.2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>ROUND(E1580/D1580*100,0)</f>
        <v>11</v>
      </c>
      <c r="P1580">
        <f>IFERROR(ROUND(E1580/L1580,2),0)</f>
        <v>51.25</v>
      </c>
      <c r="Q1580" s="6" t="s">
        <v>8320</v>
      </c>
      <c r="R1580" t="s">
        <v>8342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1" ht="32" x14ac:dyDescent="0.2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>ROUND(E1581/D1581*100,0)</f>
        <v>1</v>
      </c>
      <c r="P1581">
        <f>IFERROR(ROUND(E1581/L1581,2),0)</f>
        <v>14</v>
      </c>
      <c r="Q1581" s="6" t="s">
        <v>8320</v>
      </c>
      <c r="R1581" t="s">
        <v>8342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1" ht="48" x14ac:dyDescent="0.2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>ROUND(E1582/D1582*100,0)</f>
        <v>0</v>
      </c>
      <c r="P1582">
        <f>IFERROR(ROUND(E1582/L1582,2),0)</f>
        <v>0</v>
      </c>
      <c r="Q1582" s="6" t="s">
        <v>8320</v>
      </c>
      <c r="R1582" t="s">
        <v>8342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1" ht="48" x14ac:dyDescent="0.2">
      <c r="A1583">
        <v>3999</v>
      </c>
      <c r="B1583" s="4" t="s">
        <v>3995</v>
      </c>
      <c r="C1583" s="1" t="s">
        <v>8105</v>
      </c>
      <c r="D1583" s="2">
        <v>7000</v>
      </c>
      <c r="E1583" s="3">
        <v>1156</v>
      </c>
      <c r="F1583" t="s">
        <v>8220</v>
      </c>
      <c r="G1583" t="s">
        <v>8223</v>
      </c>
      <c r="H1583" t="s">
        <v>8245</v>
      </c>
      <c r="I1583">
        <v>1409514709</v>
      </c>
      <c r="J1583">
        <v>1406058798</v>
      </c>
      <c r="K1583" t="b">
        <v>0</v>
      </c>
      <c r="L1583">
        <v>14</v>
      </c>
      <c r="M1583" t="b">
        <v>0</v>
      </c>
      <c r="N1583" t="s">
        <v>8269</v>
      </c>
      <c r="O1583" s="5">
        <f>ROUND(E1583/D1583*100,0)</f>
        <v>17</v>
      </c>
      <c r="P1583">
        <f>IFERROR(ROUND(E1583/L1583,2),0)</f>
        <v>82.57</v>
      </c>
      <c r="Q1583" s="6" t="s">
        <v>8315</v>
      </c>
      <c r="R1583" t="s">
        <v>8316</v>
      </c>
      <c r="S1583" s="9">
        <f>(((J1583/60)/60)/24)+DATE(1970,1,1)</f>
        <v>41842.828680555554</v>
      </c>
      <c r="T1583" s="9">
        <f>(((I1583/60)/60)/24)+DATE(1970,1,1)</f>
        <v>41882.827650462961</v>
      </c>
      <c r="U1583">
        <f>YEAR(S1583)</f>
        <v>2014</v>
      </c>
    </row>
    <row r="1584" spans="1:21" ht="16" x14ac:dyDescent="0.2">
      <c r="A1584">
        <v>4000</v>
      </c>
      <c r="B1584" s="4" t="s">
        <v>3996</v>
      </c>
      <c r="C1584" s="1" t="s">
        <v>8106</v>
      </c>
      <c r="D1584" s="2">
        <v>8000</v>
      </c>
      <c r="E1584" s="3">
        <v>10</v>
      </c>
      <c r="F1584" t="s">
        <v>8220</v>
      </c>
      <c r="G1584" t="s">
        <v>8223</v>
      </c>
      <c r="H1584" t="s">
        <v>8245</v>
      </c>
      <c r="I1584">
        <v>1462631358</v>
      </c>
      <c r="J1584">
        <v>1457450958</v>
      </c>
      <c r="K1584" t="b">
        <v>0</v>
      </c>
      <c r="L1584">
        <v>1</v>
      </c>
      <c r="M1584" t="b">
        <v>0</v>
      </c>
      <c r="N1584" t="s">
        <v>8269</v>
      </c>
      <c r="O1584" s="5">
        <f>ROUND(E1584/D1584*100,0)</f>
        <v>0</v>
      </c>
      <c r="P1584">
        <f>IFERROR(ROUND(E1584/L1584,2),0)</f>
        <v>10</v>
      </c>
      <c r="Q1584" s="6" t="s">
        <v>8315</v>
      </c>
      <c r="R1584" t="s">
        <v>8316</v>
      </c>
      <c r="S1584" s="9">
        <f>(((J1584/60)/60)/24)+DATE(1970,1,1)</f>
        <v>42437.64534722222</v>
      </c>
      <c r="T1584" s="9">
        <f>(((I1584/60)/60)/24)+DATE(1970,1,1)</f>
        <v>42497.603680555556</v>
      </c>
      <c r="U1584">
        <f>YEAR(S1584)</f>
        <v>2016</v>
      </c>
    </row>
    <row r="1585" spans="1:21" ht="48" x14ac:dyDescent="0.2">
      <c r="A1585">
        <v>4001</v>
      </c>
      <c r="B1585" s="4" t="s">
        <v>3997</v>
      </c>
      <c r="C1585" s="1" t="s">
        <v>8107</v>
      </c>
      <c r="D1585" s="2">
        <v>1200</v>
      </c>
      <c r="E1585" s="3">
        <v>453</v>
      </c>
      <c r="F1585" t="s">
        <v>8220</v>
      </c>
      <c r="G1585" t="s">
        <v>8224</v>
      </c>
      <c r="H1585" t="s">
        <v>8246</v>
      </c>
      <c r="I1585">
        <v>1488394800</v>
      </c>
      <c r="J1585">
        <v>1486681708</v>
      </c>
      <c r="K1585" t="b">
        <v>0</v>
      </c>
      <c r="L1585">
        <v>14</v>
      </c>
      <c r="M1585" t="b">
        <v>0</v>
      </c>
      <c r="N1585" t="s">
        <v>8269</v>
      </c>
      <c r="O1585" s="5">
        <f>ROUND(E1585/D1585*100,0)</f>
        <v>38</v>
      </c>
      <c r="P1585">
        <f>IFERROR(ROUND(E1585/L1585,2),0)</f>
        <v>32.36</v>
      </c>
      <c r="Q1585" s="6" t="s">
        <v>8315</v>
      </c>
      <c r="R1585" t="s">
        <v>8316</v>
      </c>
      <c r="S1585" s="9">
        <f>(((J1585/60)/60)/24)+DATE(1970,1,1)</f>
        <v>42775.964212962965</v>
      </c>
      <c r="T1585" s="9">
        <f>(((I1585/60)/60)/24)+DATE(1970,1,1)</f>
        <v>42795.791666666672</v>
      </c>
      <c r="U1585">
        <f>YEAR(S1585)</f>
        <v>2017</v>
      </c>
    </row>
    <row r="1586" spans="1:21" ht="48" x14ac:dyDescent="0.2">
      <c r="A1586">
        <v>4002</v>
      </c>
      <c r="B1586" s="4" t="s">
        <v>3998</v>
      </c>
      <c r="C1586" s="1" t="s">
        <v>8108</v>
      </c>
      <c r="D1586" s="2">
        <v>1250</v>
      </c>
      <c r="E1586" s="3">
        <v>23</v>
      </c>
      <c r="F1586" t="s">
        <v>8220</v>
      </c>
      <c r="G1586" t="s">
        <v>8223</v>
      </c>
      <c r="H1586" t="s">
        <v>8245</v>
      </c>
      <c r="I1586">
        <v>1411779761</v>
      </c>
      <c r="J1586">
        <v>1409187761</v>
      </c>
      <c r="K1586" t="b">
        <v>0</v>
      </c>
      <c r="L1586">
        <v>4</v>
      </c>
      <c r="M1586" t="b">
        <v>0</v>
      </c>
      <c r="N1586" t="s">
        <v>8269</v>
      </c>
      <c r="O1586" s="5">
        <f>ROUND(E1586/D1586*100,0)</f>
        <v>2</v>
      </c>
      <c r="P1586">
        <f>IFERROR(ROUND(E1586/L1586,2),0)</f>
        <v>5.75</v>
      </c>
      <c r="Q1586" s="6" t="s">
        <v>8315</v>
      </c>
      <c r="R1586" t="s">
        <v>8316</v>
      </c>
      <c r="S1586" s="9">
        <f>(((J1586/60)/60)/24)+DATE(1970,1,1)</f>
        <v>41879.043530092589</v>
      </c>
      <c r="T1586" s="9">
        <f>(((I1586/60)/60)/24)+DATE(1970,1,1)</f>
        <v>41909.043530092589</v>
      </c>
      <c r="U1586">
        <f>YEAR(S1586)</f>
        <v>2014</v>
      </c>
    </row>
    <row r="1587" spans="1:21" ht="48" x14ac:dyDescent="0.2">
      <c r="A1587">
        <v>4003</v>
      </c>
      <c r="B1587" s="4" t="s">
        <v>3999</v>
      </c>
      <c r="C1587" s="1" t="s">
        <v>8071</v>
      </c>
      <c r="D1587" s="2">
        <v>2000</v>
      </c>
      <c r="E1587" s="3">
        <v>201</v>
      </c>
      <c r="F1587" t="s">
        <v>8220</v>
      </c>
      <c r="G1587" t="s">
        <v>8223</v>
      </c>
      <c r="H1587" t="s">
        <v>8245</v>
      </c>
      <c r="I1587">
        <v>1424009147</v>
      </c>
      <c r="J1587">
        <v>1421417147</v>
      </c>
      <c r="K1587" t="b">
        <v>0</v>
      </c>
      <c r="L1587">
        <v>2</v>
      </c>
      <c r="M1587" t="b">
        <v>0</v>
      </c>
      <c r="N1587" t="s">
        <v>8269</v>
      </c>
      <c r="O1587" s="5">
        <f>ROUND(E1587/D1587*100,0)</f>
        <v>10</v>
      </c>
      <c r="P1587">
        <f>IFERROR(ROUND(E1587/L1587,2),0)</f>
        <v>100.5</v>
      </c>
      <c r="Q1587" s="6" t="s">
        <v>8315</v>
      </c>
      <c r="R1587" t="s">
        <v>8316</v>
      </c>
      <c r="S1587" s="9">
        <f>(((J1587/60)/60)/24)+DATE(1970,1,1)</f>
        <v>42020.587349537032</v>
      </c>
      <c r="T1587" s="9">
        <f>(((I1587/60)/60)/24)+DATE(1970,1,1)</f>
        <v>42050.587349537032</v>
      </c>
      <c r="U1587">
        <f>YEAR(S1587)</f>
        <v>2015</v>
      </c>
    </row>
    <row r="1588" spans="1:21" ht="16" x14ac:dyDescent="0.2">
      <c r="A1588">
        <v>4004</v>
      </c>
      <c r="B1588" s="4" t="s">
        <v>4000</v>
      </c>
      <c r="C1588" s="1" t="s">
        <v>8109</v>
      </c>
      <c r="D1588" s="2">
        <v>500</v>
      </c>
      <c r="E1588" s="3">
        <v>1</v>
      </c>
      <c r="F1588" t="s">
        <v>8220</v>
      </c>
      <c r="G1588" t="s">
        <v>8223</v>
      </c>
      <c r="H1588" t="s">
        <v>8245</v>
      </c>
      <c r="I1588">
        <v>1412740457</v>
      </c>
      <c r="J1588">
        <v>1410148457</v>
      </c>
      <c r="K1588" t="b">
        <v>0</v>
      </c>
      <c r="L1588">
        <v>1</v>
      </c>
      <c r="M1588" t="b">
        <v>0</v>
      </c>
      <c r="N1588" t="s">
        <v>8269</v>
      </c>
      <c r="O1588" s="5">
        <f>ROUND(E1588/D1588*100,0)</f>
        <v>0</v>
      </c>
      <c r="P1588">
        <f>IFERROR(ROUND(E1588/L1588,2),0)</f>
        <v>1</v>
      </c>
      <c r="Q1588" s="6" t="s">
        <v>8315</v>
      </c>
      <c r="R1588" t="s">
        <v>8316</v>
      </c>
      <c r="S1588" s="9">
        <f>(((J1588/60)/60)/24)+DATE(1970,1,1)</f>
        <v>41890.16269675926</v>
      </c>
      <c r="T1588" s="9">
        <f>(((I1588/60)/60)/24)+DATE(1970,1,1)</f>
        <v>41920.16269675926</v>
      </c>
      <c r="U1588">
        <f>YEAR(S1588)</f>
        <v>2014</v>
      </c>
    </row>
    <row r="1589" spans="1:21" ht="48" x14ac:dyDescent="0.2">
      <c r="A1589">
        <v>4005</v>
      </c>
      <c r="B1589" s="4" t="s">
        <v>4001</v>
      </c>
      <c r="C1589" s="1" t="s">
        <v>8110</v>
      </c>
      <c r="D1589" s="2">
        <v>3000</v>
      </c>
      <c r="E1589" s="3">
        <v>40</v>
      </c>
      <c r="F1589" t="s">
        <v>8220</v>
      </c>
      <c r="G1589" t="s">
        <v>8223</v>
      </c>
      <c r="H1589" t="s">
        <v>8245</v>
      </c>
      <c r="I1589">
        <v>1413832985</v>
      </c>
      <c r="J1589">
        <v>1408648985</v>
      </c>
      <c r="K1589" t="b">
        <v>0</v>
      </c>
      <c r="L1589">
        <v>2</v>
      </c>
      <c r="M1589" t="b">
        <v>0</v>
      </c>
      <c r="N1589" t="s">
        <v>8269</v>
      </c>
      <c r="O1589" s="5">
        <f>ROUND(E1589/D1589*100,0)</f>
        <v>1</v>
      </c>
      <c r="P1589">
        <f>IFERROR(ROUND(E1589/L1589,2),0)</f>
        <v>20</v>
      </c>
      <c r="Q1589" s="6" t="s">
        <v>8315</v>
      </c>
      <c r="R1589" t="s">
        <v>8316</v>
      </c>
      <c r="S1589" s="9">
        <f>(((J1589/60)/60)/24)+DATE(1970,1,1)</f>
        <v>41872.807696759257</v>
      </c>
      <c r="T1589" s="9">
        <f>(((I1589/60)/60)/24)+DATE(1970,1,1)</f>
        <v>41932.807696759257</v>
      </c>
      <c r="U1589">
        <f>YEAR(S1589)</f>
        <v>2014</v>
      </c>
    </row>
    <row r="1590" spans="1:21" ht="48" x14ac:dyDescent="0.2">
      <c r="A1590">
        <v>4006</v>
      </c>
      <c r="B1590" s="4" t="s">
        <v>4002</v>
      </c>
      <c r="C1590" s="1" t="s">
        <v>8111</v>
      </c>
      <c r="D1590" s="2">
        <v>30000</v>
      </c>
      <c r="E1590" s="3">
        <v>2</v>
      </c>
      <c r="F1590" t="s">
        <v>8220</v>
      </c>
      <c r="G1590" t="s">
        <v>8223</v>
      </c>
      <c r="H1590" t="s">
        <v>8245</v>
      </c>
      <c r="I1590">
        <v>1455647587</v>
      </c>
      <c r="J1590">
        <v>1453487587</v>
      </c>
      <c r="K1590" t="b">
        <v>0</v>
      </c>
      <c r="L1590">
        <v>1</v>
      </c>
      <c r="M1590" t="b">
        <v>0</v>
      </c>
      <c r="N1590" t="s">
        <v>8269</v>
      </c>
      <c r="O1590" s="5">
        <f>ROUND(E1590/D1590*100,0)</f>
        <v>0</v>
      </c>
      <c r="P1590">
        <f>IFERROR(ROUND(E1590/L1590,2),0)</f>
        <v>2</v>
      </c>
      <c r="Q1590" s="6" t="s">
        <v>8315</v>
      </c>
      <c r="R1590" t="s">
        <v>8316</v>
      </c>
      <c r="S1590" s="9">
        <f>(((J1590/60)/60)/24)+DATE(1970,1,1)</f>
        <v>42391.772997685184</v>
      </c>
      <c r="T1590" s="9">
        <f>(((I1590/60)/60)/24)+DATE(1970,1,1)</f>
        <v>42416.772997685184</v>
      </c>
      <c r="U1590">
        <f>YEAR(S1590)</f>
        <v>2016</v>
      </c>
    </row>
    <row r="1591" spans="1:21" ht="48" x14ac:dyDescent="0.2">
      <c r="A1591">
        <v>4007</v>
      </c>
      <c r="B1591" s="4" t="s">
        <v>4003</v>
      </c>
      <c r="C1591" s="1" t="s">
        <v>8112</v>
      </c>
      <c r="D1591" s="2">
        <v>2000</v>
      </c>
      <c r="E1591" s="3">
        <v>5</v>
      </c>
      <c r="F1591" t="s">
        <v>8220</v>
      </c>
      <c r="G1591" t="s">
        <v>8223</v>
      </c>
      <c r="H1591" t="s">
        <v>8245</v>
      </c>
      <c r="I1591">
        <v>1409070480</v>
      </c>
      <c r="J1591">
        <v>1406572381</v>
      </c>
      <c r="K1591" t="b">
        <v>0</v>
      </c>
      <c r="L1591">
        <v>1</v>
      </c>
      <c r="M1591" t="b">
        <v>0</v>
      </c>
      <c r="N1591" t="s">
        <v>8269</v>
      </c>
      <c r="O1591" s="5">
        <f>ROUND(E1591/D1591*100,0)</f>
        <v>0</v>
      </c>
      <c r="P1591">
        <f>IFERROR(ROUND(E1591/L1591,2),0)</f>
        <v>5</v>
      </c>
      <c r="Q1591" s="6" t="s">
        <v>8315</v>
      </c>
      <c r="R1591" t="s">
        <v>8316</v>
      </c>
      <c r="S1591" s="9">
        <f>(((J1591/60)/60)/24)+DATE(1970,1,1)</f>
        <v>41848.772928240738</v>
      </c>
      <c r="T1591" s="9">
        <f>(((I1591/60)/60)/24)+DATE(1970,1,1)</f>
        <v>41877.686111111114</v>
      </c>
      <c r="U1591">
        <f>YEAR(S1591)</f>
        <v>2014</v>
      </c>
    </row>
    <row r="1592" spans="1:21" ht="48" x14ac:dyDescent="0.2">
      <c r="A1592">
        <v>4008</v>
      </c>
      <c r="B1592" s="4" t="s">
        <v>4004</v>
      </c>
      <c r="C1592" s="1" t="s">
        <v>8113</v>
      </c>
      <c r="D1592" s="2">
        <v>1000</v>
      </c>
      <c r="E1592" s="3">
        <v>60</v>
      </c>
      <c r="F1592" t="s">
        <v>8220</v>
      </c>
      <c r="G1592" t="s">
        <v>8224</v>
      </c>
      <c r="H1592" t="s">
        <v>8246</v>
      </c>
      <c r="I1592">
        <v>1437606507</v>
      </c>
      <c r="J1592">
        <v>1435014507</v>
      </c>
      <c r="K1592" t="b">
        <v>0</v>
      </c>
      <c r="L1592">
        <v>4</v>
      </c>
      <c r="M1592" t="b">
        <v>0</v>
      </c>
      <c r="N1592" t="s">
        <v>8269</v>
      </c>
      <c r="O1592" s="5">
        <f>ROUND(E1592/D1592*100,0)</f>
        <v>6</v>
      </c>
      <c r="P1592">
        <f>IFERROR(ROUND(E1592/L1592,2),0)</f>
        <v>15</v>
      </c>
      <c r="Q1592" s="6" t="s">
        <v>8315</v>
      </c>
      <c r="R1592" t="s">
        <v>8316</v>
      </c>
      <c r="S1592" s="9">
        <f>(((J1592/60)/60)/24)+DATE(1970,1,1)</f>
        <v>42177.964201388888</v>
      </c>
      <c r="T1592" s="9">
        <f>(((I1592/60)/60)/24)+DATE(1970,1,1)</f>
        <v>42207.964201388888</v>
      </c>
      <c r="U1592">
        <f>YEAR(S1592)</f>
        <v>2015</v>
      </c>
    </row>
    <row r="1593" spans="1:21" ht="48" x14ac:dyDescent="0.2">
      <c r="A1593">
        <v>4009</v>
      </c>
      <c r="B1593" s="4" t="s">
        <v>4005</v>
      </c>
      <c r="C1593" s="1" t="s">
        <v>8114</v>
      </c>
      <c r="D1593" s="2">
        <v>1930</v>
      </c>
      <c r="E1593" s="3">
        <v>75</v>
      </c>
      <c r="F1593" t="s">
        <v>8220</v>
      </c>
      <c r="G1593" t="s">
        <v>8224</v>
      </c>
      <c r="H1593" t="s">
        <v>8246</v>
      </c>
      <c r="I1593">
        <v>1410281360</v>
      </c>
      <c r="J1593">
        <v>1406825360</v>
      </c>
      <c r="K1593" t="b">
        <v>0</v>
      </c>
      <c r="L1593">
        <v>3</v>
      </c>
      <c r="M1593" t="b">
        <v>0</v>
      </c>
      <c r="N1593" t="s">
        <v>8269</v>
      </c>
      <c r="O1593" s="5">
        <f>ROUND(E1593/D1593*100,0)</f>
        <v>4</v>
      </c>
      <c r="P1593">
        <f>IFERROR(ROUND(E1593/L1593,2),0)</f>
        <v>25</v>
      </c>
      <c r="Q1593" s="6" t="s">
        <v>8315</v>
      </c>
      <c r="R1593" t="s">
        <v>8316</v>
      </c>
      <c r="S1593" s="9">
        <f>(((J1593/60)/60)/24)+DATE(1970,1,1)</f>
        <v>41851.700925925928</v>
      </c>
      <c r="T1593" s="9">
        <f>(((I1593/60)/60)/24)+DATE(1970,1,1)</f>
        <v>41891.700925925928</v>
      </c>
      <c r="U1593">
        <f>YEAR(S1593)</f>
        <v>2014</v>
      </c>
    </row>
    <row r="1594" spans="1:21" ht="48" x14ac:dyDescent="0.2">
      <c r="A1594">
        <v>4010</v>
      </c>
      <c r="B1594" s="4" t="s">
        <v>4006</v>
      </c>
      <c r="C1594" s="1" t="s">
        <v>8115</v>
      </c>
      <c r="D1594" s="2">
        <v>7200</v>
      </c>
      <c r="E1594" s="3">
        <v>1742</v>
      </c>
      <c r="F1594" t="s">
        <v>8220</v>
      </c>
      <c r="G1594" t="s">
        <v>8223</v>
      </c>
      <c r="H1594" t="s">
        <v>8245</v>
      </c>
      <c r="I1594">
        <v>1414348166</v>
      </c>
      <c r="J1594">
        <v>1412879366</v>
      </c>
      <c r="K1594" t="b">
        <v>0</v>
      </c>
      <c r="L1594">
        <v>38</v>
      </c>
      <c r="M1594" t="b">
        <v>0</v>
      </c>
      <c r="N1594" t="s">
        <v>8269</v>
      </c>
      <c r="O1594" s="5">
        <f>ROUND(E1594/D1594*100,0)</f>
        <v>24</v>
      </c>
      <c r="P1594">
        <f>IFERROR(ROUND(E1594/L1594,2),0)</f>
        <v>45.84</v>
      </c>
      <c r="Q1594" s="6" t="s">
        <v>8315</v>
      </c>
      <c r="R1594" t="s">
        <v>8316</v>
      </c>
      <c r="S1594" s="9">
        <f>(((J1594/60)/60)/24)+DATE(1970,1,1)</f>
        <v>41921.770439814813</v>
      </c>
      <c r="T1594" s="9">
        <f>(((I1594/60)/60)/24)+DATE(1970,1,1)</f>
        <v>41938.770439814813</v>
      </c>
      <c r="U1594">
        <f>YEAR(S1594)</f>
        <v>2014</v>
      </c>
    </row>
    <row r="1595" spans="1:21" ht="48" x14ac:dyDescent="0.2">
      <c r="A1595">
        <v>4011</v>
      </c>
      <c r="B1595" s="4" t="s">
        <v>4007</v>
      </c>
      <c r="C1595" s="1" t="s">
        <v>8116</v>
      </c>
      <c r="D1595" s="2">
        <v>250</v>
      </c>
      <c r="E1595" s="3">
        <v>19</v>
      </c>
      <c r="F1595" t="s">
        <v>8220</v>
      </c>
      <c r="G1595" t="s">
        <v>8224</v>
      </c>
      <c r="H1595" t="s">
        <v>8246</v>
      </c>
      <c r="I1595">
        <v>1422450278</v>
      </c>
      <c r="J1595">
        <v>1419858278</v>
      </c>
      <c r="K1595" t="b">
        <v>0</v>
      </c>
      <c r="L1595">
        <v>4</v>
      </c>
      <c r="M1595" t="b">
        <v>0</v>
      </c>
      <c r="N1595" t="s">
        <v>8269</v>
      </c>
      <c r="O1595" s="5">
        <f>ROUND(E1595/D1595*100,0)</f>
        <v>8</v>
      </c>
      <c r="P1595">
        <f>IFERROR(ROUND(E1595/L1595,2),0)</f>
        <v>4.75</v>
      </c>
      <c r="Q1595" s="6" t="s">
        <v>8315</v>
      </c>
      <c r="R1595" t="s">
        <v>8316</v>
      </c>
      <c r="S1595" s="9">
        <f>(((J1595/60)/60)/24)+DATE(1970,1,1)</f>
        <v>42002.54488425926</v>
      </c>
      <c r="T1595" s="9">
        <f>(((I1595/60)/60)/24)+DATE(1970,1,1)</f>
        <v>42032.54488425926</v>
      </c>
      <c r="U1595">
        <f>YEAR(S1595)</f>
        <v>2014</v>
      </c>
    </row>
    <row r="1596" spans="1:21" ht="48" x14ac:dyDescent="0.2">
      <c r="A1596">
        <v>4012</v>
      </c>
      <c r="B1596" s="4" t="s">
        <v>4008</v>
      </c>
      <c r="C1596" s="1" t="s">
        <v>8117</v>
      </c>
      <c r="D1596" s="2">
        <v>575</v>
      </c>
      <c r="E1596" s="3">
        <v>0</v>
      </c>
      <c r="F1596" t="s">
        <v>8220</v>
      </c>
      <c r="G1596" t="s">
        <v>8224</v>
      </c>
      <c r="H1596" t="s">
        <v>8246</v>
      </c>
      <c r="I1596">
        <v>1430571849</v>
      </c>
      <c r="J1596">
        <v>1427979849</v>
      </c>
      <c r="K1596" t="b">
        <v>0</v>
      </c>
      <c r="L1596">
        <v>0</v>
      </c>
      <c r="M1596" t="b">
        <v>0</v>
      </c>
      <c r="N1596" t="s">
        <v>8269</v>
      </c>
      <c r="O1596" s="5">
        <f>ROUND(E1596/D1596*100,0)</f>
        <v>0</v>
      </c>
      <c r="P1596">
        <f>IFERROR(ROUND(E1596/L1596,2),0)</f>
        <v>0</v>
      </c>
      <c r="Q1596" s="6" t="s">
        <v>8315</v>
      </c>
      <c r="R1596" t="s">
        <v>8316</v>
      </c>
      <c r="S1596" s="9">
        <f>(((J1596/60)/60)/24)+DATE(1970,1,1)</f>
        <v>42096.544548611113</v>
      </c>
      <c r="T1596" s="9">
        <f>(((I1596/60)/60)/24)+DATE(1970,1,1)</f>
        <v>42126.544548611113</v>
      </c>
      <c r="U1596">
        <f>YEAR(S1596)</f>
        <v>2015</v>
      </c>
    </row>
    <row r="1597" spans="1:21" ht="48" x14ac:dyDescent="0.2">
      <c r="A1597">
        <v>4013</v>
      </c>
      <c r="B1597" s="4" t="s">
        <v>4009</v>
      </c>
      <c r="C1597" s="1" t="s">
        <v>8118</v>
      </c>
      <c r="D1597" s="2">
        <v>2000</v>
      </c>
      <c r="E1597" s="3">
        <v>26</v>
      </c>
      <c r="F1597" t="s">
        <v>8220</v>
      </c>
      <c r="G1597" t="s">
        <v>8223</v>
      </c>
      <c r="H1597" t="s">
        <v>8245</v>
      </c>
      <c r="I1597">
        <v>1424070823</v>
      </c>
      <c r="J1597">
        <v>1421478823</v>
      </c>
      <c r="K1597" t="b">
        <v>0</v>
      </c>
      <c r="L1597">
        <v>2</v>
      </c>
      <c r="M1597" t="b">
        <v>0</v>
      </c>
      <c r="N1597" t="s">
        <v>8269</v>
      </c>
      <c r="O1597" s="5">
        <f>ROUND(E1597/D1597*100,0)</f>
        <v>1</v>
      </c>
      <c r="P1597">
        <f>IFERROR(ROUND(E1597/L1597,2),0)</f>
        <v>13</v>
      </c>
      <c r="Q1597" s="6" t="s">
        <v>8315</v>
      </c>
      <c r="R1597" t="s">
        <v>8316</v>
      </c>
      <c r="S1597" s="9">
        <f>(((J1597/60)/60)/24)+DATE(1970,1,1)</f>
        <v>42021.301192129627</v>
      </c>
      <c r="T1597" s="9">
        <f>(((I1597/60)/60)/24)+DATE(1970,1,1)</f>
        <v>42051.301192129627</v>
      </c>
      <c r="U1597">
        <f>YEAR(S1597)</f>
        <v>2015</v>
      </c>
    </row>
    <row r="1598" spans="1:21" ht="48" x14ac:dyDescent="0.2">
      <c r="A1598">
        <v>4014</v>
      </c>
      <c r="B1598" s="4" t="s">
        <v>4010</v>
      </c>
      <c r="C1598" s="1" t="s">
        <v>8119</v>
      </c>
      <c r="D1598" s="2">
        <v>9000</v>
      </c>
      <c r="E1598" s="3">
        <v>0</v>
      </c>
      <c r="F1598" t="s">
        <v>8220</v>
      </c>
      <c r="G1598" t="s">
        <v>8223</v>
      </c>
      <c r="H1598" t="s">
        <v>8245</v>
      </c>
      <c r="I1598">
        <v>1457157269</v>
      </c>
      <c r="J1598">
        <v>1455861269</v>
      </c>
      <c r="K1598" t="b">
        <v>0</v>
      </c>
      <c r="L1598">
        <v>0</v>
      </c>
      <c r="M1598" t="b">
        <v>0</v>
      </c>
      <c r="N1598" t="s">
        <v>8269</v>
      </c>
      <c r="O1598" s="5">
        <f>ROUND(E1598/D1598*100,0)</f>
        <v>0</v>
      </c>
      <c r="P1598">
        <f>IFERROR(ROUND(E1598/L1598,2),0)</f>
        <v>0</v>
      </c>
      <c r="Q1598" s="6" t="s">
        <v>8315</v>
      </c>
      <c r="R1598" t="s">
        <v>8316</v>
      </c>
      <c r="S1598" s="9">
        <f>(((J1598/60)/60)/24)+DATE(1970,1,1)</f>
        <v>42419.246168981481</v>
      </c>
      <c r="T1598" s="9">
        <f>(((I1598/60)/60)/24)+DATE(1970,1,1)</f>
        <v>42434.246168981481</v>
      </c>
      <c r="U1598">
        <f>YEAR(S1598)</f>
        <v>2016</v>
      </c>
    </row>
    <row r="1599" spans="1:21" ht="48" x14ac:dyDescent="0.2">
      <c r="A1599">
        <v>4015</v>
      </c>
      <c r="B1599" s="4" t="s">
        <v>4011</v>
      </c>
      <c r="C1599" s="1" t="s">
        <v>8120</v>
      </c>
      <c r="D1599" s="2">
        <v>7000</v>
      </c>
      <c r="E1599" s="3">
        <v>1</v>
      </c>
      <c r="F1599" t="s">
        <v>8220</v>
      </c>
      <c r="G1599" t="s">
        <v>8223</v>
      </c>
      <c r="H1599" t="s">
        <v>8245</v>
      </c>
      <c r="I1599">
        <v>1437331463</v>
      </c>
      <c r="J1599">
        <v>1434739463</v>
      </c>
      <c r="K1599" t="b">
        <v>0</v>
      </c>
      <c r="L1599">
        <v>1</v>
      </c>
      <c r="M1599" t="b">
        <v>0</v>
      </c>
      <c r="N1599" t="s">
        <v>8269</v>
      </c>
      <c r="O1599" s="5">
        <f>ROUND(E1599/D1599*100,0)</f>
        <v>0</v>
      </c>
      <c r="P1599">
        <f>IFERROR(ROUND(E1599/L1599,2),0)</f>
        <v>1</v>
      </c>
      <c r="Q1599" s="6" t="s">
        <v>8315</v>
      </c>
      <c r="R1599" t="s">
        <v>8316</v>
      </c>
      <c r="S1599" s="9">
        <f>(((J1599/60)/60)/24)+DATE(1970,1,1)</f>
        <v>42174.780821759254</v>
      </c>
      <c r="T1599" s="9">
        <f>(((I1599/60)/60)/24)+DATE(1970,1,1)</f>
        <v>42204.780821759254</v>
      </c>
      <c r="U1599">
        <f>YEAR(S1599)</f>
        <v>2015</v>
      </c>
    </row>
    <row r="1600" spans="1:21" ht="48" x14ac:dyDescent="0.2">
      <c r="A1600">
        <v>4016</v>
      </c>
      <c r="B1600" s="4" t="s">
        <v>4012</v>
      </c>
      <c r="C1600" s="1" t="s">
        <v>8121</v>
      </c>
      <c r="D1600" s="2">
        <v>500</v>
      </c>
      <c r="E1600" s="3">
        <v>70</v>
      </c>
      <c r="F1600" t="s">
        <v>8220</v>
      </c>
      <c r="G1600" t="s">
        <v>8224</v>
      </c>
      <c r="H1600" t="s">
        <v>8246</v>
      </c>
      <c r="I1600">
        <v>1410987400</v>
      </c>
      <c r="J1600">
        <v>1408395400</v>
      </c>
      <c r="K1600" t="b">
        <v>0</v>
      </c>
      <c r="L1600">
        <v>7</v>
      </c>
      <c r="M1600" t="b">
        <v>0</v>
      </c>
      <c r="N1600" t="s">
        <v>8269</v>
      </c>
      <c r="O1600" s="5">
        <f>ROUND(E1600/D1600*100,0)</f>
        <v>14</v>
      </c>
      <c r="P1600">
        <f>IFERROR(ROUND(E1600/L1600,2),0)</f>
        <v>10</v>
      </c>
      <c r="Q1600" s="6" t="s">
        <v>8315</v>
      </c>
      <c r="R1600" t="s">
        <v>8316</v>
      </c>
      <c r="S1600" s="9">
        <f>(((J1600/60)/60)/24)+DATE(1970,1,1)</f>
        <v>41869.872685185182</v>
      </c>
      <c r="T1600" s="9">
        <f>(((I1600/60)/60)/24)+DATE(1970,1,1)</f>
        <v>41899.872685185182</v>
      </c>
      <c r="U1600">
        <f>YEAR(S1600)</f>
        <v>2014</v>
      </c>
    </row>
    <row r="1601" spans="1:21" ht="48" x14ac:dyDescent="0.2">
      <c r="A1601">
        <v>4017</v>
      </c>
      <c r="B1601" s="4" t="s">
        <v>4013</v>
      </c>
      <c r="C1601" s="1" t="s">
        <v>8122</v>
      </c>
      <c r="D1601" s="2">
        <v>10000</v>
      </c>
      <c r="E1601" s="3">
        <v>105</v>
      </c>
      <c r="F1601" t="s">
        <v>8220</v>
      </c>
      <c r="G1601" t="s">
        <v>8223</v>
      </c>
      <c r="H1601" t="s">
        <v>8245</v>
      </c>
      <c r="I1601">
        <v>1409846874</v>
      </c>
      <c r="J1601">
        <v>1407254874</v>
      </c>
      <c r="K1601" t="b">
        <v>0</v>
      </c>
      <c r="L1601">
        <v>2</v>
      </c>
      <c r="M1601" t="b">
        <v>0</v>
      </c>
      <c r="N1601" t="s">
        <v>8269</v>
      </c>
      <c r="O1601" s="5">
        <f>ROUND(E1601/D1601*100,0)</f>
        <v>1</v>
      </c>
      <c r="P1601">
        <f>IFERROR(ROUND(E1601/L1601,2),0)</f>
        <v>52.5</v>
      </c>
      <c r="Q1601" s="6" t="s">
        <v>8315</v>
      </c>
      <c r="R1601" t="s">
        <v>8316</v>
      </c>
      <c r="S1601" s="9">
        <f>(((J1601/60)/60)/24)+DATE(1970,1,1)</f>
        <v>41856.672152777777</v>
      </c>
      <c r="T1601" s="9">
        <f>(((I1601/60)/60)/24)+DATE(1970,1,1)</f>
        <v>41886.672152777777</v>
      </c>
      <c r="U1601">
        <f>YEAR(S1601)</f>
        <v>2014</v>
      </c>
    </row>
    <row r="1602" spans="1:21" ht="32" x14ac:dyDescent="0.2">
      <c r="A1602">
        <v>4018</v>
      </c>
      <c r="B1602" s="4" t="s">
        <v>4014</v>
      </c>
      <c r="C1602" s="1" t="s">
        <v>8123</v>
      </c>
      <c r="D1602" s="2">
        <v>1500</v>
      </c>
      <c r="E1602" s="3">
        <v>130</v>
      </c>
      <c r="F1602" t="s">
        <v>8220</v>
      </c>
      <c r="G1602" t="s">
        <v>8224</v>
      </c>
      <c r="H1602" t="s">
        <v>8246</v>
      </c>
      <c r="I1602">
        <v>1475877108</v>
      </c>
      <c r="J1602">
        <v>1473285108</v>
      </c>
      <c r="K1602" t="b">
        <v>0</v>
      </c>
      <c r="L1602">
        <v>4</v>
      </c>
      <c r="M1602" t="b">
        <v>0</v>
      </c>
      <c r="N1602" t="s">
        <v>8269</v>
      </c>
      <c r="O1602" s="5">
        <f>ROUND(E1602/D1602*100,0)</f>
        <v>9</v>
      </c>
      <c r="P1602">
        <f>IFERROR(ROUND(E1602/L1602,2),0)</f>
        <v>32.5</v>
      </c>
      <c r="Q1602" s="6" t="s">
        <v>8315</v>
      </c>
      <c r="R1602" t="s">
        <v>8316</v>
      </c>
      <c r="S1602" s="9">
        <f>(((J1602/60)/60)/24)+DATE(1970,1,1)</f>
        <v>42620.91097222222</v>
      </c>
      <c r="T1602" s="9">
        <f>(((I1602/60)/60)/24)+DATE(1970,1,1)</f>
        <v>42650.91097222222</v>
      </c>
      <c r="U1602">
        <f>YEAR(S1602)</f>
        <v>2016</v>
      </c>
    </row>
    <row r="1603" spans="1:21" ht="48" x14ac:dyDescent="0.2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>ROUND(E1603/D1603*100,0)</f>
        <v>108</v>
      </c>
      <c r="P1603">
        <f>IFERROR(ROUND(E1603/L1603,2),0)</f>
        <v>48.33</v>
      </c>
      <c r="Q1603" s="6" t="s">
        <v>8323</v>
      </c>
      <c r="R1603" t="s">
        <v>8324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1" ht="48" x14ac:dyDescent="0.2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>ROUND(E1604/D1604*100,0)</f>
        <v>100</v>
      </c>
      <c r="P1604">
        <f>IFERROR(ROUND(E1604/L1604,2),0)</f>
        <v>46.95</v>
      </c>
      <c r="Q1604" s="6" t="s">
        <v>8323</v>
      </c>
      <c r="R1604" t="s">
        <v>8324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1" ht="32" x14ac:dyDescent="0.2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>ROUND(E1605/D1605*100,0)</f>
        <v>100</v>
      </c>
      <c r="P1605">
        <f>IFERROR(ROUND(E1605/L1605,2),0)</f>
        <v>66.69</v>
      </c>
      <c r="Q1605" s="6" t="s">
        <v>8323</v>
      </c>
      <c r="R1605" t="s">
        <v>8324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1" ht="48" x14ac:dyDescent="0.2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>ROUND(E1606/D1606*100,0)</f>
        <v>122</v>
      </c>
      <c r="P1606">
        <f>IFERROR(ROUND(E1606/L1606,2),0)</f>
        <v>48.84</v>
      </c>
      <c r="Q1606" s="6" t="s">
        <v>8323</v>
      </c>
      <c r="R1606" t="s">
        <v>8324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1" ht="48" x14ac:dyDescent="0.2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>ROUND(E1607/D1607*100,0)</f>
        <v>101</v>
      </c>
      <c r="P1607">
        <f>IFERROR(ROUND(E1607/L1607,2),0)</f>
        <v>137.31</v>
      </c>
      <c r="Q1607" s="6" t="s">
        <v>8323</v>
      </c>
      <c r="R1607" t="s">
        <v>8324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1" ht="48" x14ac:dyDescent="0.2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>ROUND(E1608/D1608*100,0)</f>
        <v>101</v>
      </c>
      <c r="P1608">
        <f>IFERROR(ROUND(E1608/L1608,2),0)</f>
        <v>87.83</v>
      </c>
      <c r="Q1608" s="6" t="s">
        <v>8323</v>
      </c>
      <c r="R1608" t="s">
        <v>8324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1" ht="48" x14ac:dyDescent="0.2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>ROUND(E1609/D1609*100,0)</f>
        <v>145</v>
      </c>
      <c r="P1609">
        <f>IFERROR(ROUND(E1609/L1609,2),0)</f>
        <v>70.790000000000006</v>
      </c>
      <c r="Q1609" s="6" t="s">
        <v>8323</v>
      </c>
      <c r="R1609" t="s">
        <v>8324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1" ht="32" x14ac:dyDescent="0.2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>ROUND(E1610/D1610*100,0)</f>
        <v>101</v>
      </c>
      <c r="P1610">
        <f>IFERROR(ROUND(E1610/L1610,2),0)</f>
        <v>52.83</v>
      </c>
      <c r="Q1610" s="6" t="s">
        <v>8323</v>
      </c>
      <c r="R1610" t="s">
        <v>8324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1" ht="48" x14ac:dyDescent="0.2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>ROUND(E1611/D1611*100,0)</f>
        <v>118</v>
      </c>
      <c r="P1611">
        <f>IFERROR(ROUND(E1611/L1611,2),0)</f>
        <v>443.75</v>
      </c>
      <c r="Q1611" s="6" t="s">
        <v>8323</v>
      </c>
      <c r="R1611" t="s">
        <v>8324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1" ht="32" x14ac:dyDescent="0.2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>ROUND(E1612/D1612*100,0)</f>
        <v>272</v>
      </c>
      <c r="P1612">
        <f>IFERROR(ROUND(E1612/L1612,2),0)</f>
        <v>48.54</v>
      </c>
      <c r="Q1612" s="6" t="s">
        <v>8323</v>
      </c>
      <c r="R1612" t="s">
        <v>8324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1" ht="16" x14ac:dyDescent="0.2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>ROUND(E1613/D1613*100,0)</f>
        <v>125</v>
      </c>
      <c r="P1613">
        <f>IFERROR(ROUND(E1613/L1613,2),0)</f>
        <v>37.07</v>
      </c>
      <c r="Q1613" s="6" t="s">
        <v>8323</v>
      </c>
      <c r="R1613" t="s">
        <v>8324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1" ht="32" x14ac:dyDescent="0.2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>ROUND(E1614/D1614*100,0)</f>
        <v>110</v>
      </c>
      <c r="P1614">
        <f>IFERROR(ROUND(E1614/L1614,2),0)</f>
        <v>50</v>
      </c>
      <c r="Q1614" s="6" t="s">
        <v>8323</v>
      </c>
      <c r="R1614" t="s">
        <v>8324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1" ht="48" x14ac:dyDescent="0.2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>ROUND(E1615/D1615*100,0)</f>
        <v>102</v>
      </c>
      <c r="P1615">
        <f>IFERROR(ROUND(E1615/L1615,2),0)</f>
        <v>39.04</v>
      </c>
      <c r="Q1615" s="6" t="s">
        <v>8323</v>
      </c>
      <c r="R1615" t="s">
        <v>8324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1" ht="48" x14ac:dyDescent="0.2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>ROUND(E1616/D1616*100,0)</f>
        <v>103</v>
      </c>
      <c r="P1616">
        <f>IFERROR(ROUND(E1616/L1616,2),0)</f>
        <v>66.69</v>
      </c>
      <c r="Q1616" s="6" t="s">
        <v>8323</v>
      </c>
      <c r="R1616" t="s">
        <v>8324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48" x14ac:dyDescent="0.2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>ROUND(E1617/D1617*100,0)</f>
        <v>114</v>
      </c>
      <c r="P1617">
        <f>IFERROR(ROUND(E1617/L1617,2),0)</f>
        <v>67.13</v>
      </c>
      <c r="Q1617" s="6" t="s">
        <v>8323</v>
      </c>
      <c r="R1617" t="s">
        <v>8324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48" x14ac:dyDescent="0.2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>ROUND(E1618/D1618*100,0)</f>
        <v>104</v>
      </c>
      <c r="P1618">
        <f>IFERROR(ROUND(E1618/L1618,2),0)</f>
        <v>66.37</v>
      </c>
      <c r="Q1618" s="6" t="s">
        <v>8323</v>
      </c>
      <c r="R1618" t="s">
        <v>8324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32" x14ac:dyDescent="0.2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>ROUND(E1619/D1619*100,0)</f>
        <v>146</v>
      </c>
      <c r="P1619">
        <f>IFERROR(ROUND(E1619/L1619,2),0)</f>
        <v>64.62</v>
      </c>
      <c r="Q1619" s="6" t="s">
        <v>8323</v>
      </c>
      <c r="R1619" t="s">
        <v>8324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32" x14ac:dyDescent="0.2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>ROUND(E1620/D1620*100,0)</f>
        <v>105</v>
      </c>
      <c r="P1620">
        <f>IFERROR(ROUND(E1620/L1620,2),0)</f>
        <v>58.37</v>
      </c>
      <c r="Q1620" s="6" t="s">
        <v>8323</v>
      </c>
      <c r="R1620" t="s">
        <v>8324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8" x14ac:dyDescent="0.2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>ROUND(E1621/D1621*100,0)</f>
        <v>133</v>
      </c>
      <c r="P1621">
        <f>IFERROR(ROUND(E1621/L1621,2),0)</f>
        <v>86.96</v>
      </c>
      <c r="Q1621" s="6" t="s">
        <v>8323</v>
      </c>
      <c r="R1621" t="s">
        <v>8324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32" x14ac:dyDescent="0.2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>ROUND(E1622/D1622*100,0)</f>
        <v>113</v>
      </c>
      <c r="P1622">
        <f>IFERROR(ROUND(E1622/L1622,2),0)</f>
        <v>66.47</v>
      </c>
      <c r="Q1622" s="6" t="s">
        <v>8323</v>
      </c>
      <c r="R1622" t="s">
        <v>8324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48" x14ac:dyDescent="0.2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>ROUND(E1623/D1623*100,0)</f>
        <v>121</v>
      </c>
      <c r="P1623">
        <f>IFERROR(ROUND(E1623/L1623,2),0)</f>
        <v>163.78</v>
      </c>
      <c r="Q1623" s="6" t="s">
        <v>8323</v>
      </c>
      <c r="R1623" t="s">
        <v>8324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48" x14ac:dyDescent="0.2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>ROUND(E1624/D1624*100,0)</f>
        <v>102</v>
      </c>
      <c r="P1624">
        <f>IFERROR(ROUND(E1624/L1624,2),0)</f>
        <v>107.98</v>
      </c>
      <c r="Q1624" s="6" t="s">
        <v>8323</v>
      </c>
      <c r="R1624" t="s">
        <v>8324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8" x14ac:dyDescent="0.2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>ROUND(E1625/D1625*100,0)</f>
        <v>101</v>
      </c>
      <c r="P1625">
        <f>IFERROR(ROUND(E1625/L1625,2),0)</f>
        <v>42.11</v>
      </c>
      <c r="Q1625" s="6" t="s">
        <v>8323</v>
      </c>
      <c r="R1625" t="s">
        <v>8324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32" x14ac:dyDescent="0.2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>ROUND(E1626/D1626*100,0)</f>
        <v>118</v>
      </c>
      <c r="P1626">
        <f>IFERROR(ROUND(E1626/L1626,2),0)</f>
        <v>47.2</v>
      </c>
      <c r="Q1626" s="6" t="s">
        <v>8323</v>
      </c>
      <c r="R1626" t="s">
        <v>8324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48" x14ac:dyDescent="0.2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>ROUND(E1627/D1627*100,0)</f>
        <v>155</v>
      </c>
      <c r="P1627">
        <f>IFERROR(ROUND(E1627/L1627,2),0)</f>
        <v>112.02</v>
      </c>
      <c r="Q1627" s="6" t="s">
        <v>8323</v>
      </c>
      <c r="R1627" t="s">
        <v>8324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48" x14ac:dyDescent="0.2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>ROUND(E1628/D1628*100,0)</f>
        <v>101</v>
      </c>
      <c r="P1628">
        <f>IFERROR(ROUND(E1628/L1628,2),0)</f>
        <v>74.95</v>
      </c>
      <c r="Q1628" s="6" t="s">
        <v>8323</v>
      </c>
      <c r="R1628" t="s">
        <v>8324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8" x14ac:dyDescent="0.2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>ROUND(E1629/D1629*100,0)</f>
        <v>117</v>
      </c>
      <c r="P1629">
        <f>IFERROR(ROUND(E1629/L1629,2),0)</f>
        <v>61.58</v>
      </c>
      <c r="Q1629" s="6" t="s">
        <v>8323</v>
      </c>
      <c r="R1629" t="s">
        <v>8324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32" x14ac:dyDescent="0.2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>ROUND(E1630/D1630*100,0)</f>
        <v>101</v>
      </c>
      <c r="P1630">
        <f>IFERROR(ROUND(E1630/L1630,2),0)</f>
        <v>45.88</v>
      </c>
      <c r="Q1630" s="6" t="s">
        <v>8323</v>
      </c>
      <c r="R1630" t="s">
        <v>8324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32" x14ac:dyDescent="0.2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>ROUND(E1631/D1631*100,0)</f>
        <v>104</v>
      </c>
      <c r="P1631">
        <f>IFERROR(ROUND(E1631/L1631,2),0)</f>
        <v>75.849999999999994</v>
      </c>
      <c r="Q1631" s="6" t="s">
        <v>8323</v>
      </c>
      <c r="R1631" t="s">
        <v>8324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8" x14ac:dyDescent="0.2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>ROUND(E1632/D1632*100,0)</f>
        <v>265</v>
      </c>
      <c r="P1632">
        <f>IFERROR(ROUND(E1632/L1632,2),0)</f>
        <v>84.21</v>
      </c>
      <c r="Q1632" s="6" t="s">
        <v>8323</v>
      </c>
      <c r="R1632" t="s">
        <v>8324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8" x14ac:dyDescent="0.2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>ROUND(E1633/D1633*100,0)</f>
        <v>156</v>
      </c>
      <c r="P1633">
        <f>IFERROR(ROUND(E1633/L1633,2),0)</f>
        <v>117.23</v>
      </c>
      <c r="Q1633" s="6" t="s">
        <v>8323</v>
      </c>
      <c r="R1633" t="s">
        <v>8324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48" x14ac:dyDescent="0.2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>ROUND(E1634/D1634*100,0)</f>
        <v>102</v>
      </c>
      <c r="P1634">
        <f>IFERROR(ROUND(E1634/L1634,2),0)</f>
        <v>86.49</v>
      </c>
      <c r="Q1634" s="6" t="s">
        <v>8323</v>
      </c>
      <c r="R1634" t="s">
        <v>8324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8" x14ac:dyDescent="0.2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>ROUND(E1635/D1635*100,0)</f>
        <v>100</v>
      </c>
      <c r="P1635">
        <f>IFERROR(ROUND(E1635/L1635,2),0)</f>
        <v>172.41</v>
      </c>
      <c r="Q1635" s="6" t="s">
        <v>8323</v>
      </c>
      <c r="R1635" t="s">
        <v>8324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32" x14ac:dyDescent="0.2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>ROUND(E1636/D1636*100,0)</f>
        <v>101</v>
      </c>
      <c r="P1636">
        <f>IFERROR(ROUND(E1636/L1636,2),0)</f>
        <v>62.81</v>
      </c>
      <c r="Q1636" s="6" t="s">
        <v>8323</v>
      </c>
      <c r="R1636" t="s">
        <v>8324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48" x14ac:dyDescent="0.2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>ROUND(E1637/D1637*100,0)</f>
        <v>125</v>
      </c>
      <c r="P1637">
        <f>IFERROR(ROUND(E1637/L1637,2),0)</f>
        <v>67.73</v>
      </c>
      <c r="Q1637" s="6" t="s">
        <v>8323</v>
      </c>
      <c r="R1637" t="s">
        <v>8324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8" x14ac:dyDescent="0.2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>ROUND(E1638/D1638*100,0)</f>
        <v>104</v>
      </c>
      <c r="P1638">
        <f>IFERROR(ROUND(E1638/L1638,2),0)</f>
        <v>53.56</v>
      </c>
      <c r="Q1638" s="6" t="s">
        <v>8323</v>
      </c>
      <c r="R1638" t="s">
        <v>8324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48" x14ac:dyDescent="0.2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>ROUND(E1639/D1639*100,0)</f>
        <v>104</v>
      </c>
      <c r="P1639">
        <f>IFERROR(ROUND(E1639/L1639,2),0)</f>
        <v>34.6</v>
      </c>
      <c r="Q1639" s="6" t="s">
        <v>8323</v>
      </c>
      <c r="R1639" t="s">
        <v>8324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32" x14ac:dyDescent="0.2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>ROUND(E1640/D1640*100,0)</f>
        <v>105</v>
      </c>
      <c r="P1640">
        <f>IFERROR(ROUND(E1640/L1640,2),0)</f>
        <v>38.89</v>
      </c>
      <c r="Q1640" s="6" t="s">
        <v>8323</v>
      </c>
      <c r="R1640" t="s">
        <v>8324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8" x14ac:dyDescent="0.2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>ROUND(E1641/D1641*100,0)</f>
        <v>100</v>
      </c>
      <c r="P1641">
        <f>IFERROR(ROUND(E1641/L1641,2),0)</f>
        <v>94.74</v>
      </c>
      <c r="Q1641" s="6" t="s">
        <v>8323</v>
      </c>
      <c r="R1641" t="s">
        <v>8324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8" x14ac:dyDescent="0.2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>ROUND(E1642/D1642*100,0)</f>
        <v>170</v>
      </c>
      <c r="P1642">
        <f>IFERROR(ROUND(E1642/L1642,2),0)</f>
        <v>39.97</v>
      </c>
      <c r="Q1642" s="6" t="s">
        <v>8323</v>
      </c>
      <c r="R1642" t="s">
        <v>8324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32" x14ac:dyDescent="0.2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>ROUND(E1643/D1643*100,0)</f>
        <v>101</v>
      </c>
      <c r="P1643">
        <f>IFERROR(ROUND(E1643/L1643,2),0)</f>
        <v>97.5</v>
      </c>
      <c r="Q1643" s="6" t="s">
        <v>8323</v>
      </c>
      <c r="R1643" t="s">
        <v>8344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8" x14ac:dyDescent="0.2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>ROUND(E1644/D1644*100,0)</f>
        <v>100</v>
      </c>
      <c r="P1644">
        <f>IFERROR(ROUND(E1644/L1644,2),0)</f>
        <v>42.86</v>
      </c>
      <c r="Q1644" s="6" t="s">
        <v>8323</v>
      </c>
      <c r="R1644" t="s">
        <v>8344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32" x14ac:dyDescent="0.2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>ROUND(E1645/D1645*100,0)</f>
        <v>125</v>
      </c>
      <c r="P1645">
        <f>IFERROR(ROUND(E1645/L1645,2),0)</f>
        <v>168.51</v>
      </c>
      <c r="Q1645" s="6" t="s">
        <v>8323</v>
      </c>
      <c r="R1645" t="s">
        <v>8344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48" x14ac:dyDescent="0.2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>ROUND(E1646/D1646*100,0)</f>
        <v>110</v>
      </c>
      <c r="P1646">
        <f>IFERROR(ROUND(E1646/L1646,2),0)</f>
        <v>85.55</v>
      </c>
      <c r="Q1646" s="6" t="s">
        <v>8323</v>
      </c>
      <c r="R1646" t="s">
        <v>8344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48" x14ac:dyDescent="0.2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>ROUND(E1647/D1647*100,0)</f>
        <v>111</v>
      </c>
      <c r="P1647">
        <f>IFERROR(ROUND(E1647/L1647,2),0)</f>
        <v>554</v>
      </c>
      <c r="Q1647" s="6" t="s">
        <v>8323</v>
      </c>
      <c r="R1647" t="s">
        <v>8344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48" x14ac:dyDescent="0.2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>ROUND(E1648/D1648*100,0)</f>
        <v>110</v>
      </c>
      <c r="P1648">
        <f>IFERROR(ROUND(E1648/L1648,2),0)</f>
        <v>26.55</v>
      </c>
      <c r="Q1648" s="6" t="s">
        <v>8323</v>
      </c>
      <c r="R1648" t="s">
        <v>8344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48" x14ac:dyDescent="0.2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>ROUND(E1649/D1649*100,0)</f>
        <v>105</v>
      </c>
      <c r="P1649">
        <f>IFERROR(ROUND(E1649/L1649,2),0)</f>
        <v>113.83</v>
      </c>
      <c r="Q1649" s="6" t="s">
        <v>8323</v>
      </c>
      <c r="R1649" t="s">
        <v>8344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48" x14ac:dyDescent="0.2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>ROUND(E1650/D1650*100,0)</f>
        <v>125</v>
      </c>
      <c r="P1650">
        <f>IFERROR(ROUND(E1650/L1650,2),0)</f>
        <v>32.01</v>
      </c>
      <c r="Q1650" s="6" t="s">
        <v>8323</v>
      </c>
      <c r="R1650" t="s">
        <v>8344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8" x14ac:dyDescent="0.2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>ROUND(E1651/D1651*100,0)</f>
        <v>101</v>
      </c>
      <c r="P1651">
        <f>IFERROR(ROUND(E1651/L1651,2),0)</f>
        <v>47.19</v>
      </c>
      <c r="Q1651" s="6" t="s">
        <v>8323</v>
      </c>
      <c r="R1651" t="s">
        <v>8344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32" x14ac:dyDescent="0.2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>ROUND(E1652/D1652*100,0)</f>
        <v>142</v>
      </c>
      <c r="P1652">
        <f>IFERROR(ROUND(E1652/L1652,2),0)</f>
        <v>88.47</v>
      </c>
      <c r="Q1652" s="6" t="s">
        <v>8323</v>
      </c>
      <c r="R1652" t="s">
        <v>8344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8" x14ac:dyDescent="0.2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>ROUND(E1653/D1653*100,0)</f>
        <v>101</v>
      </c>
      <c r="P1653">
        <f>IFERROR(ROUND(E1653/L1653,2),0)</f>
        <v>100.75</v>
      </c>
      <c r="Q1653" s="6" t="s">
        <v>8323</v>
      </c>
      <c r="R1653" t="s">
        <v>8344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8" x14ac:dyDescent="0.2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>ROUND(E1654/D1654*100,0)</f>
        <v>101</v>
      </c>
      <c r="P1654">
        <f>IFERROR(ROUND(E1654/L1654,2),0)</f>
        <v>64.709999999999994</v>
      </c>
      <c r="Q1654" s="6" t="s">
        <v>8323</v>
      </c>
      <c r="R1654" t="s">
        <v>8344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48" x14ac:dyDescent="0.2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>ROUND(E1655/D1655*100,0)</f>
        <v>174</v>
      </c>
      <c r="P1655">
        <f>IFERROR(ROUND(E1655/L1655,2),0)</f>
        <v>51.85</v>
      </c>
      <c r="Q1655" s="6" t="s">
        <v>8323</v>
      </c>
      <c r="R1655" t="s">
        <v>8344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8" x14ac:dyDescent="0.2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>ROUND(E1656/D1656*100,0)</f>
        <v>120</v>
      </c>
      <c r="P1656">
        <f>IFERROR(ROUND(E1656/L1656,2),0)</f>
        <v>38.79</v>
      </c>
      <c r="Q1656" s="6" t="s">
        <v>8323</v>
      </c>
      <c r="R1656" t="s">
        <v>8344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32" x14ac:dyDescent="0.2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>ROUND(E1657/D1657*100,0)</f>
        <v>143</v>
      </c>
      <c r="P1657">
        <f>IFERROR(ROUND(E1657/L1657,2),0)</f>
        <v>44.65</v>
      </c>
      <c r="Q1657" s="6" t="s">
        <v>8323</v>
      </c>
      <c r="R1657" t="s">
        <v>8344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64" x14ac:dyDescent="0.2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>ROUND(E1658/D1658*100,0)</f>
        <v>100</v>
      </c>
      <c r="P1658">
        <f>IFERROR(ROUND(E1658/L1658,2),0)</f>
        <v>156.77000000000001</v>
      </c>
      <c r="Q1658" s="6" t="s">
        <v>8323</v>
      </c>
      <c r="R1658" t="s">
        <v>8344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48" x14ac:dyDescent="0.2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>ROUND(E1659/D1659*100,0)</f>
        <v>105</v>
      </c>
      <c r="P1659">
        <f>IFERROR(ROUND(E1659/L1659,2),0)</f>
        <v>118.7</v>
      </c>
      <c r="Q1659" s="6" t="s">
        <v>8323</v>
      </c>
      <c r="R1659" t="s">
        <v>8344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8" x14ac:dyDescent="0.2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>ROUND(E1660/D1660*100,0)</f>
        <v>132</v>
      </c>
      <c r="P1660">
        <f>IFERROR(ROUND(E1660/L1660,2),0)</f>
        <v>74.150000000000006</v>
      </c>
      <c r="Q1660" s="6" t="s">
        <v>8323</v>
      </c>
      <c r="R1660" t="s">
        <v>8344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8" x14ac:dyDescent="0.2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>ROUND(E1661/D1661*100,0)</f>
        <v>113</v>
      </c>
      <c r="P1661">
        <f>IFERROR(ROUND(E1661/L1661,2),0)</f>
        <v>12.53</v>
      </c>
      <c r="Q1661" s="6" t="s">
        <v>8323</v>
      </c>
      <c r="R1661" t="s">
        <v>8344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48" x14ac:dyDescent="0.2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>ROUND(E1662/D1662*100,0)</f>
        <v>1254</v>
      </c>
      <c r="P1662">
        <f>IFERROR(ROUND(E1662/L1662,2),0)</f>
        <v>27.86</v>
      </c>
      <c r="Q1662" s="6" t="s">
        <v>8323</v>
      </c>
      <c r="R1662" t="s">
        <v>8344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64" x14ac:dyDescent="0.2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>ROUND(E1663/D1663*100,0)</f>
        <v>103</v>
      </c>
      <c r="P1663">
        <f>IFERROR(ROUND(E1663/L1663,2),0)</f>
        <v>80.180000000000007</v>
      </c>
      <c r="Q1663" s="6" t="s">
        <v>8323</v>
      </c>
      <c r="R1663" t="s">
        <v>8344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48" x14ac:dyDescent="0.2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>ROUND(E1664/D1664*100,0)</f>
        <v>103</v>
      </c>
      <c r="P1664">
        <f>IFERROR(ROUND(E1664/L1664,2),0)</f>
        <v>132.44</v>
      </c>
      <c r="Q1664" s="6" t="s">
        <v>8323</v>
      </c>
      <c r="R1664" t="s">
        <v>8344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32" x14ac:dyDescent="0.2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>ROUND(E1665/D1665*100,0)</f>
        <v>108</v>
      </c>
      <c r="P1665">
        <f>IFERROR(ROUND(E1665/L1665,2),0)</f>
        <v>33.75</v>
      </c>
      <c r="Q1665" s="6" t="s">
        <v>8323</v>
      </c>
      <c r="R1665" t="s">
        <v>8344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48" x14ac:dyDescent="0.2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>ROUND(E1666/D1666*100,0)</f>
        <v>122</v>
      </c>
      <c r="P1666">
        <f>IFERROR(ROUND(E1666/L1666,2),0)</f>
        <v>34.380000000000003</v>
      </c>
      <c r="Q1666" s="6" t="s">
        <v>8323</v>
      </c>
      <c r="R1666" t="s">
        <v>8344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8" x14ac:dyDescent="0.2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>ROUND(E1667/D1667*100,0)</f>
        <v>119</v>
      </c>
      <c r="P1667">
        <f>IFERROR(ROUND(E1667/L1667,2),0)</f>
        <v>44.96</v>
      </c>
      <c r="Q1667" s="6" t="s">
        <v>8323</v>
      </c>
      <c r="R1667" t="s">
        <v>8344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48" x14ac:dyDescent="0.2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>ROUND(E1668/D1668*100,0)</f>
        <v>161</v>
      </c>
      <c r="P1668">
        <f>IFERROR(ROUND(E1668/L1668,2),0)</f>
        <v>41.04</v>
      </c>
      <c r="Q1668" s="6" t="s">
        <v>8323</v>
      </c>
      <c r="R1668" t="s">
        <v>8344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8" x14ac:dyDescent="0.2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>ROUND(E1669/D1669*100,0)</f>
        <v>127</v>
      </c>
      <c r="P1669">
        <f>IFERROR(ROUND(E1669/L1669,2),0)</f>
        <v>52.6</v>
      </c>
      <c r="Q1669" s="6" t="s">
        <v>8323</v>
      </c>
      <c r="R1669" t="s">
        <v>8344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8" x14ac:dyDescent="0.2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>ROUND(E1670/D1670*100,0)</f>
        <v>103</v>
      </c>
      <c r="P1670">
        <f>IFERROR(ROUND(E1670/L1670,2),0)</f>
        <v>70.78</v>
      </c>
      <c r="Q1670" s="6" t="s">
        <v>8323</v>
      </c>
      <c r="R1670" t="s">
        <v>8344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48" x14ac:dyDescent="0.2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>ROUND(E1671/D1671*100,0)</f>
        <v>140</v>
      </c>
      <c r="P1671">
        <f>IFERROR(ROUND(E1671/L1671,2),0)</f>
        <v>53.75</v>
      </c>
      <c r="Q1671" s="6" t="s">
        <v>8323</v>
      </c>
      <c r="R1671" t="s">
        <v>8344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64" x14ac:dyDescent="0.2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>ROUND(E1672/D1672*100,0)</f>
        <v>103</v>
      </c>
      <c r="P1672">
        <f>IFERROR(ROUND(E1672/L1672,2),0)</f>
        <v>44.61</v>
      </c>
      <c r="Q1672" s="6" t="s">
        <v>8323</v>
      </c>
      <c r="R1672" t="s">
        <v>8344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32" x14ac:dyDescent="0.2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>ROUND(E1673/D1673*100,0)</f>
        <v>101</v>
      </c>
      <c r="P1673">
        <f>IFERROR(ROUND(E1673/L1673,2),0)</f>
        <v>26.15</v>
      </c>
      <c r="Q1673" s="6" t="s">
        <v>8323</v>
      </c>
      <c r="R1673" t="s">
        <v>8344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32" x14ac:dyDescent="0.2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>ROUND(E1674/D1674*100,0)</f>
        <v>113</v>
      </c>
      <c r="P1674">
        <f>IFERROR(ROUND(E1674/L1674,2),0)</f>
        <v>39.18</v>
      </c>
      <c r="Q1674" s="6" t="s">
        <v>8323</v>
      </c>
      <c r="R1674" t="s">
        <v>8344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8" x14ac:dyDescent="0.2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>ROUND(E1675/D1675*100,0)</f>
        <v>128</v>
      </c>
      <c r="P1675">
        <f>IFERROR(ROUND(E1675/L1675,2),0)</f>
        <v>45.59</v>
      </c>
      <c r="Q1675" s="6" t="s">
        <v>8323</v>
      </c>
      <c r="R1675" t="s">
        <v>8344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8" x14ac:dyDescent="0.2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>ROUND(E1676/D1676*100,0)</f>
        <v>202</v>
      </c>
      <c r="P1676">
        <f>IFERROR(ROUND(E1676/L1676,2),0)</f>
        <v>89.25</v>
      </c>
      <c r="Q1676" s="6" t="s">
        <v>8323</v>
      </c>
      <c r="R1676" t="s">
        <v>8344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32" x14ac:dyDescent="0.2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>ROUND(E1677/D1677*100,0)</f>
        <v>137</v>
      </c>
      <c r="P1677">
        <f>IFERROR(ROUND(E1677/L1677,2),0)</f>
        <v>40.42</v>
      </c>
      <c r="Q1677" s="6" t="s">
        <v>8323</v>
      </c>
      <c r="R1677" t="s">
        <v>8344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32" x14ac:dyDescent="0.2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>ROUND(E1678/D1678*100,0)</f>
        <v>115</v>
      </c>
      <c r="P1678">
        <f>IFERROR(ROUND(E1678/L1678,2),0)</f>
        <v>82.38</v>
      </c>
      <c r="Q1678" s="6" t="s">
        <v>8323</v>
      </c>
      <c r="R1678" t="s">
        <v>8344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48" x14ac:dyDescent="0.2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>ROUND(E1679/D1679*100,0)</f>
        <v>112</v>
      </c>
      <c r="P1679">
        <f>IFERROR(ROUND(E1679/L1679,2),0)</f>
        <v>159.52000000000001</v>
      </c>
      <c r="Q1679" s="6" t="s">
        <v>8323</v>
      </c>
      <c r="R1679" t="s">
        <v>8344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32" x14ac:dyDescent="0.2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>ROUND(E1680/D1680*100,0)</f>
        <v>118</v>
      </c>
      <c r="P1680">
        <f>IFERROR(ROUND(E1680/L1680,2),0)</f>
        <v>36.24</v>
      </c>
      <c r="Q1680" s="6" t="s">
        <v>8323</v>
      </c>
      <c r="R1680" t="s">
        <v>8344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64" x14ac:dyDescent="0.2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>ROUND(E1681/D1681*100,0)</f>
        <v>175</v>
      </c>
      <c r="P1681">
        <f>IFERROR(ROUND(E1681/L1681,2),0)</f>
        <v>62.5</v>
      </c>
      <c r="Q1681" s="6" t="s">
        <v>8323</v>
      </c>
      <c r="R1681" t="s">
        <v>8344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32" x14ac:dyDescent="0.2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>ROUND(E1682/D1682*100,0)</f>
        <v>118</v>
      </c>
      <c r="P1682">
        <f>IFERROR(ROUND(E1682/L1682,2),0)</f>
        <v>47</v>
      </c>
      <c r="Q1682" s="6" t="s">
        <v>8323</v>
      </c>
      <c r="R1682" t="s">
        <v>8344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48" x14ac:dyDescent="0.2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>ROUND(E1683/D1683*100,0)</f>
        <v>101</v>
      </c>
      <c r="P1683">
        <f>IFERROR(ROUND(E1683/L1683,2),0)</f>
        <v>74.58</v>
      </c>
      <c r="Q1683" s="6" t="s">
        <v>8323</v>
      </c>
      <c r="R1683" t="s">
        <v>8345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32" x14ac:dyDescent="0.2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>ROUND(E1684/D1684*100,0)</f>
        <v>0</v>
      </c>
      <c r="P1684">
        <f>IFERROR(ROUND(E1684/L1684,2),0)</f>
        <v>0</v>
      </c>
      <c r="Q1684" s="6" t="s">
        <v>8323</v>
      </c>
      <c r="R1684" t="s">
        <v>8345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48" x14ac:dyDescent="0.2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>ROUND(E1685/D1685*100,0)</f>
        <v>22</v>
      </c>
      <c r="P1685">
        <f>IFERROR(ROUND(E1685/L1685,2),0)</f>
        <v>76</v>
      </c>
      <c r="Q1685" s="6" t="s">
        <v>8323</v>
      </c>
      <c r="R1685" t="s">
        <v>8345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32" x14ac:dyDescent="0.2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>ROUND(E1686/D1686*100,0)</f>
        <v>109</v>
      </c>
      <c r="P1686">
        <f>IFERROR(ROUND(E1686/L1686,2),0)</f>
        <v>86.44</v>
      </c>
      <c r="Q1686" s="6" t="s">
        <v>8323</v>
      </c>
      <c r="R1686" t="s">
        <v>8345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8" x14ac:dyDescent="0.2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>ROUND(E1687/D1687*100,0)</f>
        <v>103</v>
      </c>
      <c r="P1687">
        <f>IFERROR(ROUND(E1687/L1687,2),0)</f>
        <v>24</v>
      </c>
      <c r="Q1687" s="6" t="s">
        <v>8323</v>
      </c>
      <c r="R1687" t="s">
        <v>8345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8" x14ac:dyDescent="0.2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>ROUND(E1688/D1688*100,0)</f>
        <v>0</v>
      </c>
      <c r="P1688">
        <f>IFERROR(ROUND(E1688/L1688,2),0)</f>
        <v>18</v>
      </c>
      <c r="Q1688" s="6" t="s">
        <v>8323</v>
      </c>
      <c r="R1688" t="s">
        <v>8345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8" x14ac:dyDescent="0.2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>ROUND(E1689/D1689*100,0)</f>
        <v>31</v>
      </c>
      <c r="P1689">
        <f>IFERROR(ROUND(E1689/L1689,2),0)</f>
        <v>80.13</v>
      </c>
      <c r="Q1689" s="6" t="s">
        <v>8323</v>
      </c>
      <c r="R1689" t="s">
        <v>8345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64" x14ac:dyDescent="0.2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>ROUND(E1690/D1690*100,0)</f>
        <v>44</v>
      </c>
      <c r="P1690">
        <f>IFERROR(ROUND(E1690/L1690,2),0)</f>
        <v>253.14</v>
      </c>
      <c r="Q1690" s="6" t="s">
        <v>8323</v>
      </c>
      <c r="R1690" t="s">
        <v>8345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16" x14ac:dyDescent="0.2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>ROUND(E1691/D1691*100,0)</f>
        <v>100</v>
      </c>
      <c r="P1691">
        <f>IFERROR(ROUND(E1691/L1691,2),0)</f>
        <v>171.43</v>
      </c>
      <c r="Q1691" s="6" t="s">
        <v>8323</v>
      </c>
      <c r="R1691" t="s">
        <v>8345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8" x14ac:dyDescent="0.2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>ROUND(E1692/D1692*100,0)</f>
        <v>25</v>
      </c>
      <c r="P1692">
        <f>IFERROR(ROUND(E1692/L1692,2),0)</f>
        <v>57.73</v>
      </c>
      <c r="Q1692" s="6" t="s">
        <v>8323</v>
      </c>
      <c r="R1692" t="s">
        <v>8345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8" x14ac:dyDescent="0.2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>ROUND(E1693/D1693*100,0)</f>
        <v>33</v>
      </c>
      <c r="P1693">
        <f>IFERROR(ROUND(E1693/L1693,2),0)</f>
        <v>264.26</v>
      </c>
      <c r="Q1693" s="6" t="s">
        <v>8323</v>
      </c>
      <c r="R1693" t="s">
        <v>8345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48" x14ac:dyDescent="0.2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>ROUND(E1694/D1694*100,0)</f>
        <v>48</v>
      </c>
      <c r="P1694">
        <f>IFERROR(ROUND(E1694/L1694,2),0)</f>
        <v>159.33000000000001</v>
      </c>
      <c r="Q1694" s="6" t="s">
        <v>8323</v>
      </c>
      <c r="R1694" t="s">
        <v>8345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8" x14ac:dyDescent="0.2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>ROUND(E1695/D1695*100,0)</f>
        <v>9</v>
      </c>
      <c r="P1695">
        <f>IFERROR(ROUND(E1695/L1695,2),0)</f>
        <v>35</v>
      </c>
      <c r="Q1695" s="6" t="s">
        <v>8323</v>
      </c>
      <c r="R1695" t="s">
        <v>8345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8" x14ac:dyDescent="0.2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>ROUND(E1696/D1696*100,0)</f>
        <v>0</v>
      </c>
      <c r="P1696">
        <f>IFERROR(ROUND(E1696/L1696,2),0)</f>
        <v>5</v>
      </c>
      <c r="Q1696" s="6" t="s">
        <v>8323</v>
      </c>
      <c r="R1696" t="s">
        <v>8345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1" ht="48" x14ac:dyDescent="0.2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>ROUND(E1697/D1697*100,0)</f>
        <v>12</v>
      </c>
      <c r="P1697">
        <f>IFERROR(ROUND(E1697/L1697,2),0)</f>
        <v>61.09</v>
      </c>
      <c r="Q1697" s="6" t="s">
        <v>8323</v>
      </c>
      <c r="R1697" t="s">
        <v>8345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1" ht="48" x14ac:dyDescent="0.2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>ROUND(E1698/D1698*100,0)</f>
        <v>0</v>
      </c>
      <c r="P1698">
        <f>IFERROR(ROUND(E1698/L1698,2),0)</f>
        <v>0</v>
      </c>
      <c r="Q1698" s="6" t="s">
        <v>8323</v>
      </c>
      <c r="R1698" t="s">
        <v>8345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1" ht="48" x14ac:dyDescent="0.2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>ROUND(E1699/D1699*100,0)</f>
        <v>20</v>
      </c>
      <c r="P1699">
        <f>IFERROR(ROUND(E1699/L1699,2),0)</f>
        <v>114.82</v>
      </c>
      <c r="Q1699" s="6" t="s">
        <v>8323</v>
      </c>
      <c r="R1699" t="s">
        <v>8345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1" ht="80" x14ac:dyDescent="0.2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>ROUND(E1700/D1700*100,0)</f>
        <v>0</v>
      </c>
      <c r="P1700">
        <f>IFERROR(ROUND(E1700/L1700,2),0)</f>
        <v>0</v>
      </c>
      <c r="Q1700" s="6" t="s">
        <v>8323</v>
      </c>
      <c r="R1700" t="s">
        <v>8345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1" ht="48" x14ac:dyDescent="0.2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>ROUND(E1701/D1701*100,0)</f>
        <v>4</v>
      </c>
      <c r="P1701">
        <f>IFERROR(ROUND(E1701/L1701,2),0)</f>
        <v>54</v>
      </c>
      <c r="Q1701" s="6" t="s">
        <v>8323</v>
      </c>
      <c r="R1701" t="s">
        <v>8345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1" ht="48" x14ac:dyDescent="0.2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>ROUND(E1702/D1702*100,0)</f>
        <v>26</v>
      </c>
      <c r="P1702">
        <f>IFERROR(ROUND(E1702/L1702,2),0)</f>
        <v>65.97</v>
      </c>
      <c r="Q1702" s="6" t="s">
        <v>8323</v>
      </c>
      <c r="R1702" t="s">
        <v>8345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1" ht="48" x14ac:dyDescent="0.2">
      <c r="A1703">
        <v>4019</v>
      </c>
      <c r="B1703" s="4" t="s">
        <v>4015</v>
      </c>
      <c r="C1703" s="1" t="s">
        <v>8124</v>
      </c>
      <c r="D1703" s="2">
        <v>3500</v>
      </c>
      <c r="E1703" s="3">
        <v>29</v>
      </c>
      <c r="F1703" t="s">
        <v>8220</v>
      </c>
      <c r="G1703" t="s">
        <v>8223</v>
      </c>
      <c r="H1703" t="s">
        <v>8245</v>
      </c>
      <c r="I1703">
        <v>1460737680</v>
      </c>
      <c r="J1703">
        <v>1455725596</v>
      </c>
      <c r="K1703" t="b">
        <v>0</v>
      </c>
      <c r="L1703">
        <v>4</v>
      </c>
      <c r="M1703" t="b">
        <v>0</v>
      </c>
      <c r="N1703" t="s">
        <v>8269</v>
      </c>
      <c r="O1703" s="5">
        <f>ROUND(E1703/D1703*100,0)</f>
        <v>1</v>
      </c>
      <c r="P1703">
        <f>IFERROR(ROUND(E1703/L1703,2),0)</f>
        <v>7.25</v>
      </c>
      <c r="Q1703" s="6" t="s">
        <v>8315</v>
      </c>
      <c r="R1703" t="s">
        <v>8316</v>
      </c>
      <c r="S1703" s="9">
        <f>(((J1703/60)/60)/24)+DATE(1970,1,1)</f>
        <v>42417.675879629634</v>
      </c>
      <c r="T1703" s="9">
        <f>(((I1703/60)/60)/24)+DATE(1970,1,1)</f>
        <v>42475.686111111107</v>
      </c>
      <c r="U1703">
        <f>YEAR(S1703)</f>
        <v>2016</v>
      </c>
    </row>
    <row r="1704" spans="1:21" ht="48" x14ac:dyDescent="0.2">
      <c r="A1704">
        <v>4020</v>
      </c>
      <c r="B1704" s="4" t="s">
        <v>4016</v>
      </c>
      <c r="C1704" s="1" t="s">
        <v>8125</v>
      </c>
      <c r="D1704" s="2">
        <v>600</v>
      </c>
      <c r="E1704" s="3">
        <v>100</v>
      </c>
      <c r="F1704" t="s">
        <v>8220</v>
      </c>
      <c r="G1704" t="s">
        <v>8223</v>
      </c>
      <c r="H1704" t="s">
        <v>8245</v>
      </c>
      <c r="I1704">
        <v>1427168099</v>
      </c>
      <c r="J1704">
        <v>1424579699</v>
      </c>
      <c r="K1704" t="b">
        <v>0</v>
      </c>
      <c r="L1704">
        <v>3</v>
      </c>
      <c r="M1704" t="b">
        <v>0</v>
      </c>
      <c r="N1704" t="s">
        <v>8269</v>
      </c>
      <c r="O1704" s="5">
        <f>ROUND(E1704/D1704*100,0)</f>
        <v>17</v>
      </c>
      <c r="P1704">
        <f>IFERROR(ROUND(E1704/L1704,2),0)</f>
        <v>33.33</v>
      </c>
      <c r="Q1704" s="6" t="s">
        <v>8315</v>
      </c>
      <c r="R1704" t="s">
        <v>8316</v>
      </c>
      <c r="S1704" s="9">
        <f>(((J1704/60)/60)/24)+DATE(1970,1,1)</f>
        <v>42057.190960648149</v>
      </c>
      <c r="T1704" s="9">
        <f>(((I1704/60)/60)/24)+DATE(1970,1,1)</f>
        <v>42087.149293981478</v>
      </c>
      <c r="U1704">
        <f>YEAR(S1704)</f>
        <v>2015</v>
      </c>
    </row>
    <row r="1705" spans="1:21" ht="48" x14ac:dyDescent="0.2">
      <c r="A1705">
        <v>4021</v>
      </c>
      <c r="B1705" s="4" t="s">
        <v>4017</v>
      </c>
      <c r="C1705" s="1" t="s">
        <v>8126</v>
      </c>
      <c r="D1705" s="2">
        <v>15000</v>
      </c>
      <c r="E1705" s="3">
        <v>125</v>
      </c>
      <c r="F1705" t="s">
        <v>8220</v>
      </c>
      <c r="G1705" t="s">
        <v>8223</v>
      </c>
      <c r="H1705" t="s">
        <v>8245</v>
      </c>
      <c r="I1705">
        <v>1414360358</v>
      </c>
      <c r="J1705">
        <v>1409176358</v>
      </c>
      <c r="K1705" t="b">
        <v>0</v>
      </c>
      <c r="L1705">
        <v>2</v>
      </c>
      <c r="M1705" t="b">
        <v>0</v>
      </c>
      <c r="N1705" t="s">
        <v>8269</v>
      </c>
      <c r="O1705" s="5">
        <f>ROUND(E1705/D1705*100,0)</f>
        <v>1</v>
      </c>
      <c r="P1705">
        <f>IFERROR(ROUND(E1705/L1705,2),0)</f>
        <v>62.5</v>
      </c>
      <c r="Q1705" s="6" t="s">
        <v>8315</v>
      </c>
      <c r="R1705" t="s">
        <v>8316</v>
      </c>
      <c r="S1705" s="9">
        <f>(((J1705/60)/60)/24)+DATE(1970,1,1)</f>
        <v>41878.911550925928</v>
      </c>
      <c r="T1705" s="9">
        <f>(((I1705/60)/60)/24)+DATE(1970,1,1)</f>
        <v>41938.911550925928</v>
      </c>
      <c r="U1705">
        <f>YEAR(S1705)</f>
        <v>2014</v>
      </c>
    </row>
    <row r="1706" spans="1:21" ht="32" x14ac:dyDescent="0.2">
      <c r="A1706">
        <v>4022</v>
      </c>
      <c r="B1706" s="4" t="s">
        <v>4018</v>
      </c>
      <c r="C1706" s="1" t="s">
        <v>8127</v>
      </c>
      <c r="D1706" s="2">
        <v>18000</v>
      </c>
      <c r="E1706" s="3">
        <v>12521</v>
      </c>
      <c r="F1706" t="s">
        <v>8220</v>
      </c>
      <c r="G1706" t="s">
        <v>8223</v>
      </c>
      <c r="H1706" t="s">
        <v>8245</v>
      </c>
      <c r="I1706">
        <v>1422759240</v>
      </c>
      <c r="J1706">
        <v>1418824867</v>
      </c>
      <c r="K1706" t="b">
        <v>0</v>
      </c>
      <c r="L1706">
        <v>197</v>
      </c>
      <c r="M1706" t="b">
        <v>0</v>
      </c>
      <c r="N1706" t="s">
        <v>8269</v>
      </c>
      <c r="O1706" s="5">
        <f>ROUND(E1706/D1706*100,0)</f>
        <v>70</v>
      </c>
      <c r="P1706">
        <f>IFERROR(ROUND(E1706/L1706,2),0)</f>
        <v>63.56</v>
      </c>
      <c r="Q1706" s="6" t="s">
        <v>8315</v>
      </c>
      <c r="R1706" t="s">
        <v>8316</v>
      </c>
      <c r="S1706" s="9">
        <f>(((J1706/60)/60)/24)+DATE(1970,1,1)</f>
        <v>41990.584108796291</v>
      </c>
      <c r="T1706" s="9">
        <f>(((I1706/60)/60)/24)+DATE(1970,1,1)</f>
        <v>42036.120833333334</v>
      </c>
      <c r="U1706">
        <f>YEAR(S1706)</f>
        <v>2014</v>
      </c>
    </row>
    <row r="1707" spans="1:21" ht="48" x14ac:dyDescent="0.2">
      <c r="A1707">
        <v>4023</v>
      </c>
      <c r="B1707" s="4" t="s">
        <v>4019</v>
      </c>
      <c r="C1707" s="1" t="s">
        <v>8128</v>
      </c>
      <c r="D1707" s="2">
        <v>7000</v>
      </c>
      <c r="E1707" s="3">
        <v>0</v>
      </c>
      <c r="F1707" t="s">
        <v>8220</v>
      </c>
      <c r="G1707" t="s">
        <v>8223</v>
      </c>
      <c r="H1707" t="s">
        <v>8245</v>
      </c>
      <c r="I1707">
        <v>1458860363</v>
      </c>
      <c r="J1707">
        <v>1454975963</v>
      </c>
      <c r="K1707" t="b">
        <v>0</v>
      </c>
      <c r="L1707">
        <v>0</v>
      </c>
      <c r="M1707" t="b">
        <v>0</v>
      </c>
      <c r="N1707" t="s">
        <v>8269</v>
      </c>
      <c r="O1707" s="5">
        <f>ROUND(E1707/D1707*100,0)</f>
        <v>0</v>
      </c>
      <c r="P1707">
        <f>IFERROR(ROUND(E1707/L1707,2),0)</f>
        <v>0</v>
      </c>
      <c r="Q1707" s="6" t="s">
        <v>8315</v>
      </c>
      <c r="R1707" t="s">
        <v>8316</v>
      </c>
      <c r="S1707" s="9">
        <f>(((J1707/60)/60)/24)+DATE(1970,1,1)</f>
        <v>42408.999571759254</v>
      </c>
      <c r="T1707" s="9">
        <f>(((I1707/60)/60)/24)+DATE(1970,1,1)</f>
        <v>42453.957905092597</v>
      </c>
      <c r="U1707">
        <f>YEAR(S1707)</f>
        <v>2016</v>
      </c>
    </row>
    <row r="1708" spans="1:21" ht="48" x14ac:dyDescent="0.2">
      <c r="A1708">
        <v>4024</v>
      </c>
      <c r="B1708" s="4" t="s">
        <v>4020</v>
      </c>
      <c r="C1708" s="1" t="s">
        <v>8129</v>
      </c>
      <c r="D1708" s="2">
        <v>800</v>
      </c>
      <c r="E1708" s="3">
        <v>10</v>
      </c>
      <c r="F1708" t="s">
        <v>8220</v>
      </c>
      <c r="G1708" t="s">
        <v>8223</v>
      </c>
      <c r="H1708" t="s">
        <v>8245</v>
      </c>
      <c r="I1708">
        <v>1441037097</v>
      </c>
      <c r="J1708">
        <v>1438445097</v>
      </c>
      <c r="K1708" t="b">
        <v>0</v>
      </c>
      <c r="L1708">
        <v>1</v>
      </c>
      <c r="M1708" t="b">
        <v>0</v>
      </c>
      <c r="N1708" t="s">
        <v>8269</v>
      </c>
      <c r="O1708" s="5">
        <f>ROUND(E1708/D1708*100,0)</f>
        <v>1</v>
      </c>
      <c r="P1708">
        <f>IFERROR(ROUND(E1708/L1708,2),0)</f>
        <v>10</v>
      </c>
      <c r="Q1708" s="6" t="s">
        <v>8315</v>
      </c>
      <c r="R1708" t="s">
        <v>8316</v>
      </c>
      <c r="S1708" s="9">
        <f>(((J1708/60)/60)/24)+DATE(1970,1,1)</f>
        <v>42217.670104166667</v>
      </c>
      <c r="T1708" s="9">
        <f>(((I1708/60)/60)/24)+DATE(1970,1,1)</f>
        <v>42247.670104166667</v>
      </c>
      <c r="U1708">
        <f>YEAR(S1708)</f>
        <v>2015</v>
      </c>
    </row>
    <row r="1709" spans="1:21" ht="48" x14ac:dyDescent="0.2">
      <c r="A1709">
        <v>4025</v>
      </c>
      <c r="B1709" s="4" t="s">
        <v>4021</v>
      </c>
      <c r="C1709" s="1" t="s">
        <v>8130</v>
      </c>
      <c r="D1709" s="2">
        <v>5000</v>
      </c>
      <c r="E1709" s="3">
        <v>250</v>
      </c>
      <c r="F1709" t="s">
        <v>8220</v>
      </c>
      <c r="G1709" t="s">
        <v>8229</v>
      </c>
      <c r="H1709" t="s">
        <v>8248</v>
      </c>
      <c r="I1709">
        <v>1437889336</v>
      </c>
      <c r="J1709">
        <v>1432705336</v>
      </c>
      <c r="K1709" t="b">
        <v>0</v>
      </c>
      <c r="L1709">
        <v>4</v>
      </c>
      <c r="M1709" t="b">
        <v>0</v>
      </c>
      <c r="N1709" t="s">
        <v>8269</v>
      </c>
      <c r="O1709" s="5">
        <f>ROUND(E1709/D1709*100,0)</f>
        <v>5</v>
      </c>
      <c r="P1709">
        <f>IFERROR(ROUND(E1709/L1709,2),0)</f>
        <v>62.5</v>
      </c>
      <c r="Q1709" s="6" t="s">
        <v>8315</v>
      </c>
      <c r="R1709" t="s">
        <v>8316</v>
      </c>
      <c r="S1709" s="9">
        <f>(((J1709/60)/60)/24)+DATE(1970,1,1)</f>
        <v>42151.237685185188</v>
      </c>
      <c r="T1709" s="9">
        <f>(((I1709/60)/60)/24)+DATE(1970,1,1)</f>
        <v>42211.237685185188</v>
      </c>
      <c r="U1709">
        <f>YEAR(S1709)</f>
        <v>2015</v>
      </c>
    </row>
    <row r="1710" spans="1:21" ht="48" x14ac:dyDescent="0.2">
      <c r="A1710">
        <v>4026</v>
      </c>
      <c r="B1710" s="4" t="s">
        <v>4022</v>
      </c>
      <c r="C1710" s="1" t="s">
        <v>8131</v>
      </c>
      <c r="D1710" s="2">
        <v>4000</v>
      </c>
      <c r="E1710" s="3">
        <v>0</v>
      </c>
      <c r="F1710" t="s">
        <v>8220</v>
      </c>
      <c r="G1710" t="s">
        <v>8223</v>
      </c>
      <c r="H1710" t="s">
        <v>8245</v>
      </c>
      <c r="I1710">
        <v>1449247439</v>
      </c>
      <c r="J1710">
        <v>1444059839</v>
      </c>
      <c r="K1710" t="b">
        <v>0</v>
      </c>
      <c r="L1710">
        <v>0</v>
      </c>
      <c r="M1710" t="b">
        <v>0</v>
      </c>
      <c r="N1710" t="s">
        <v>8269</v>
      </c>
      <c r="O1710" s="5">
        <f>ROUND(E1710/D1710*100,0)</f>
        <v>0</v>
      </c>
      <c r="P1710">
        <f>IFERROR(ROUND(E1710/L1710,2),0)</f>
        <v>0</v>
      </c>
      <c r="Q1710" s="6" t="s">
        <v>8315</v>
      </c>
      <c r="R1710" t="s">
        <v>8316</v>
      </c>
      <c r="S1710" s="9">
        <f>(((J1710/60)/60)/24)+DATE(1970,1,1)</f>
        <v>42282.655543981484</v>
      </c>
      <c r="T1710" s="9">
        <f>(((I1710/60)/60)/24)+DATE(1970,1,1)</f>
        <v>42342.697210648148</v>
      </c>
      <c r="U1710">
        <f>YEAR(S1710)</f>
        <v>2015</v>
      </c>
    </row>
    <row r="1711" spans="1:21" ht="48" x14ac:dyDescent="0.2">
      <c r="A1711">
        <v>4027</v>
      </c>
      <c r="B1711" s="4" t="s">
        <v>4023</v>
      </c>
      <c r="C1711" s="1" t="s">
        <v>8132</v>
      </c>
      <c r="D1711" s="2">
        <v>3000</v>
      </c>
      <c r="E1711" s="3">
        <v>215</v>
      </c>
      <c r="F1711" t="s">
        <v>8220</v>
      </c>
      <c r="G1711" t="s">
        <v>8223</v>
      </c>
      <c r="H1711" t="s">
        <v>8245</v>
      </c>
      <c r="I1711">
        <v>1487811600</v>
      </c>
      <c r="J1711">
        <v>1486077481</v>
      </c>
      <c r="K1711" t="b">
        <v>0</v>
      </c>
      <c r="L1711">
        <v>7</v>
      </c>
      <c r="M1711" t="b">
        <v>0</v>
      </c>
      <c r="N1711" t="s">
        <v>8269</v>
      </c>
      <c r="O1711" s="5">
        <f>ROUND(E1711/D1711*100,0)</f>
        <v>7</v>
      </c>
      <c r="P1711">
        <f>IFERROR(ROUND(E1711/L1711,2),0)</f>
        <v>30.71</v>
      </c>
      <c r="Q1711" s="6" t="s">
        <v>8315</v>
      </c>
      <c r="R1711" t="s">
        <v>8316</v>
      </c>
      <c r="S1711" s="9">
        <f>(((J1711/60)/60)/24)+DATE(1970,1,1)</f>
        <v>42768.97084490741</v>
      </c>
      <c r="T1711" s="9">
        <f>(((I1711/60)/60)/24)+DATE(1970,1,1)</f>
        <v>42789.041666666672</v>
      </c>
      <c r="U1711">
        <f>YEAR(S1711)</f>
        <v>2017</v>
      </c>
    </row>
    <row r="1712" spans="1:21" ht="48" x14ac:dyDescent="0.2">
      <c r="A1712">
        <v>4028</v>
      </c>
      <c r="B1712" s="4" t="s">
        <v>4024</v>
      </c>
      <c r="C1712" s="1" t="s">
        <v>8133</v>
      </c>
      <c r="D1712" s="2">
        <v>2000</v>
      </c>
      <c r="E1712" s="3">
        <v>561</v>
      </c>
      <c r="F1712" t="s">
        <v>8220</v>
      </c>
      <c r="G1712" t="s">
        <v>8223</v>
      </c>
      <c r="H1712" t="s">
        <v>8245</v>
      </c>
      <c r="I1712">
        <v>1402007500</v>
      </c>
      <c r="J1712">
        <v>1399415500</v>
      </c>
      <c r="K1712" t="b">
        <v>0</v>
      </c>
      <c r="L1712">
        <v>11</v>
      </c>
      <c r="M1712" t="b">
        <v>0</v>
      </c>
      <c r="N1712" t="s">
        <v>8269</v>
      </c>
      <c r="O1712" s="5">
        <f>ROUND(E1712/D1712*100,0)</f>
        <v>28</v>
      </c>
      <c r="P1712">
        <f>IFERROR(ROUND(E1712/L1712,2),0)</f>
        <v>51</v>
      </c>
      <c r="Q1712" s="6" t="s">
        <v>8315</v>
      </c>
      <c r="R1712" t="s">
        <v>8316</v>
      </c>
      <c r="S1712" s="9">
        <f>(((J1712/60)/60)/24)+DATE(1970,1,1)</f>
        <v>41765.938657407409</v>
      </c>
      <c r="T1712" s="9">
        <f>(((I1712/60)/60)/24)+DATE(1970,1,1)</f>
        <v>41795.938657407409</v>
      </c>
      <c r="U1712">
        <f>YEAR(S1712)</f>
        <v>2014</v>
      </c>
    </row>
    <row r="1713" spans="1:21" ht="48" x14ac:dyDescent="0.2">
      <c r="A1713">
        <v>4029</v>
      </c>
      <c r="B1713" s="4" t="s">
        <v>4025</v>
      </c>
      <c r="C1713" s="1" t="s">
        <v>8134</v>
      </c>
      <c r="D1713" s="2">
        <v>20000</v>
      </c>
      <c r="E1713" s="3">
        <v>0</v>
      </c>
      <c r="F1713" t="s">
        <v>8220</v>
      </c>
      <c r="G1713" t="s">
        <v>8223</v>
      </c>
      <c r="H1713" t="s">
        <v>8245</v>
      </c>
      <c r="I1713">
        <v>1450053370</v>
      </c>
      <c r="J1713">
        <v>1447461370</v>
      </c>
      <c r="K1713" t="b">
        <v>0</v>
      </c>
      <c r="L1713">
        <v>0</v>
      </c>
      <c r="M1713" t="b">
        <v>0</v>
      </c>
      <c r="N1713" t="s">
        <v>8269</v>
      </c>
      <c r="O1713" s="5">
        <f>ROUND(E1713/D1713*100,0)</f>
        <v>0</v>
      </c>
      <c r="P1713">
        <f>IFERROR(ROUND(E1713/L1713,2),0)</f>
        <v>0</v>
      </c>
      <c r="Q1713" s="6" t="s">
        <v>8315</v>
      </c>
      <c r="R1713" t="s">
        <v>8316</v>
      </c>
      <c r="S1713" s="9">
        <f>(((J1713/60)/60)/24)+DATE(1970,1,1)</f>
        <v>42322.025115740747</v>
      </c>
      <c r="T1713" s="9">
        <f>(((I1713/60)/60)/24)+DATE(1970,1,1)</f>
        <v>42352.025115740747</v>
      </c>
      <c r="U1713">
        <f>YEAR(S1713)</f>
        <v>2015</v>
      </c>
    </row>
    <row r="1714" spans="1:21" ht="48" x14ac:dyDescent="0.2">
      <c r="A1714">
        <v>4030</v>
      </c>
      <c r="B1714" s="4" t="s">
        <v>4026</v>
      </c>
      <c r="C1714" s="1" t="s">
        <v>8135</v>
      </c>
      <c r="D1714" s="2">
        <v>2500</v>
      </c>
      <c r="E1714" s="3">
        <v>400</v>
      </c>
      <c r="F1714" t="s">
        <v>8220</v>
      </c>
      <c r="G1714" t="s">
        <v>8223</v>
      </c>
      <c r="H1714" t="s">
        <v>8245</v>
      </c>
      <c r="I1714">
        <v>1454525340</v>
      </c>
      <c r="J1714">
        <v>1452008599</v>
      </c>
      <c r="K1714" t="b">
        <v>0</v>
      </c>
      <c r="L1714">
        <v>6</v>
      </c>
      <c r="M1714" t="b">
        <v>0</v>
      </c>
      <c r="N1714" t="s">
        <v>8269</v>
      </c>
      <c r="O1714" s="5">
        <f>ROUND(E1714/D1714*100,0)</f>
        <v>16</v>
      </c>
      <c r="P1714">
        <f>IFERROR(ROUND(E1714/L1714,2),0)</f>
        <v>66.67</v>
      </c>
      <c r="Q1714" s="6" t="s">
        <v>8315</v>
      </c>
      <c r="R1714" t="s">
        <v>8316</v>
      </c>
      <c r="S1714" s="9">
        <f>(((J1714/60)/60)/24)+DATE(1970,1,1)</f>
        <v>42374.655081018514</v>
      </c>
      <c r="T1714" s="9">
        <f>(((I1714/60)/60)/24)+DATE(1970,1,1)</f>
        <v>42403.784027777772</v>
      </c>
      <c r="U1714">
        <f>YEAR(S1714)</f>
        <v>2016</v>
      </c>
    </row>
    <row r="1715" spans="1:21" ht="48" x14ac:dyDescent="0.2">
      <c r="A1715">
        <v>4031</v>
      </c>
      <c r="B1715" s="4" t="s">
        <v>4027</v>
      </c>
      <c r="C1715" s="1" t="s">
        <v>8136</v>
      </c>
      <c r="D1715" s="2">
        <v>5000</v>
      </c>
      <c r="E1715" s="3">
        <v>0</v>
      </c>
      <c r="F1715" t="s">
        <v>8220</v>
      </c>
      <c r="G1715" t="s">
        <v>8223</v>
      </c>
      <c r="H1715" t="s">
        <v>8245</v>
      </c>
      <c r="I1715">
        <v>1418914964</v>
      </c>
      <c r="J1715">
        <v>1414591364</v>
      </c>
      <c r="K1715" t="b">
        <v>0</v>
      </c>
      <c r="L1715">
        <v>0</v>
      </c>
      <c r="M1715" t="b">
        <v>0</v>
      </c>
      <c r="N1715" t="s">
        <v>8269</v>
      </c>
      <c r="O1715" s="5">
        <f>ROUND(E1715/D1715*100,0)</f>
        <v>0</v>
      </c>
      <c r="P1715">
        <f>IFERROR(ROUND(E1715/L1715,2),0)</f>
        <v>0</v>
      </c>
      <c r="Q1715" s="6" t="s">
        <v>8315</v>
      </c>
      <c r="R1715" t="s">
        <v>8316</v>
      </c>
      <c r="S1715" s="9">
        <f>(((J1715/60)/60)/24)+DATE(1970,1,1)</f>
        <v>41941.585231481484</v>
      </c>
      <c r="T1715" s="9">
        <f>(((I1715/60)/60)/24)+DATE(1970,1,1)</f>
        <v>41991.626898148148</v>
      </c>
      <c r="U1715">
        <f>YEAR(S1715)</f>
        <v>2014</v>
      </c>
    </row>
    <row r="1716" spans="1:21" ht="48" x14ac:dyDescent="0.2">
      <c r="A1716">
        <v>4032</v>
      </c>
      <c r="B1716" s="4" t="s">
        <v>4028</v>
      </c>
      <c r="C1716" s="1" t="s">
        <v>8137</v>
      </c>
      <c r="D1716" s="2">
        <v>6048</v>
      </c>
      <c r="E1716" s="3">
        <v>413</v>
      </c>
      <c r="F1716" t="s">
        <v>8220</v>
      </c>
      <c r="G1716" t="s">
        <v>8223</v>
      </c>
      <c r="H1716" t="s">
        <v>8245</v>
      </c>
      <c r="I1716">
        <v>1450211116</v>
      </c>
      <c r="J1716">
        <v>1445023516</v>
      </c>
      <c r="K1716" t="b">
        <v>0</v>
      </c>
      <c r="L1716">
        <v>7</v>
      </c>
      <c r="M1716" t="b">
        <v>0</v>
      </c>
      <c r="N1716" t="s">
        <v>8269</v>
      </c>
      <c r="O1716" s="5">
        <f>ROUND(E1716/D1716*100,0)</f>
        <v>7</v>
      </c>
      <c r="P1716">
        <f>IFERROR(ROUND(E1716/L1716,2),0)</f>
        <v>59</v>
      </c>
      <c r="Q1716" s="6" t="s">
        <v>8315</v>
      </c>
      <c r="R1716" t="s">
        <v>8316</v>
      </c>
      <c r="S1716" s="9">
        <f>(((J1716/60)/60)/24)+DATE(1970,1,1)</f>
        <v>42293.809212962966</v>
      </c>
      <c r="T1716" s="9">
        <f>(((I1716/60)/60)/24)+DATE(1970,1,1)</f>
        <v>42353.85087962963</v>
      </c>
      <c r="U1716">
        <f>YEAR(S1716)</f>
        <v>2015</v>
      </c>
    </row>
    <row r="1717" spans="1:21" ht="48" x14ac:dyDescent="0.2">
      <c r="A1717">
        <v>4033</v>
      </c>
      <c r="B1717" s="4" t="s">
        <v>4029</v>
      </c>
      <c r="C1717" s="1" t="s">
        <v>8138</v>
      </c>
      <c r="D1717" s="2">
        <v>23900</v>
      </c>
      <c r="E1717" s="3">
        <v>6141.99</v>
      </c>
      <c r="F1717" t="s">
        <v>8220</v>
      </c>
      <c r="G1717" t="s">
        <v>8224</v>
      </c>
      <c r="H1717" t="s">
        <v>8246</v>
      </c>
      <c r="I1717">
        <v>1475398800</v>
      </c>
      <c r="J1717">
        <v>1472711224</v>
      </c>
      <c r="K1717" t="b">
        <v>0</v>
      </c>
      <c r="L1717">
        <v>94</v>
      </c>
      <c r="M1717" t="b">
        <v>0</v>
      </c>
      <c r="N1717" t="s">
        <v>8269</v>
      </c>
      <c r="O1717" s="5">
        <f>ROUND(E1717/D1717*100,0)</f>
        <v>26</v>
      </c>
      <c r="P1717">
        <f>IFERROR(ROUND(E1717/L1717,2),0)</f>
        <v>65.34</v>
      </c>
      <c r="Q1717" s="6" t="s">
        <v>8315</v>
      </c>
      <c r="R1717" t="s">
        <v>8316</v>
      </c>
      <c r="S1717" s="9">
        <f>(((J1717/60)/60)/24)+DATE(1970,1,1)</f>
        <v>42614.268796296295</v>
      </c>
      <c r="T1717" s="9">
        <f>(((I1717/60)/60)/24)+DATE(1970,1,1)</f>
        <v>42645.375</v>
      </c>
      <c r="U1717">
        <f>YEAR(S1717)</f>
        <v>2016</v>
      </c>
    </row>
    <row r="1718" spans="1:21" ht="48" x14ac:dyDescent="0.2">
      <c r="A1718">
        <v>4034</v>
      </c>
      <c r="B1718" s="4" t="s">
        <v>4030</v>
      </c>
      <c r="C1718" s="1" t="s">
        <v>8139</v>
      </c>
      <c r="D1718" s="2">
        <v>13500</v>
      </c>
      <c r="E1718" s="3">
        <v>200</v>
      </c>
      <c r="F1718" t="s">
        <v>8220</v>
      </c>
      <c r="G1718" t="s">
        <v>8223</v>
      </c>
      <c r="H1718" t="s">
        <v>8245</v>
      </c>
      <c r="I1718">
        <v>1428097450</v>
      </c>
      <c r="J1718">
        <v>1425509050</v>
      </c>
      <c r="K1718" t="b">
        <v>0</v>
      </c>
      <c r="L1718">
        <v>2</v>
      </c>
      <c r="M1718" t="b">
        <v>0</v>
      </c>
      <c r="N1718" t="s">
        <v>8269</v>
      </c>
      <c r="O1718" s="5">
        <f>ROUND(E1718/D1718*100,0)</f>
        <v>1</v>
      </c>
      <c r="P1718">
        <f>IFERROR(ROUND(E1718/L1718,2),0)</f>
        <v>100</v>
      </c>
      <c r="Q1718" s="6" t="s">
        <v>8315</v>
      </c>
      <c r="R1718" t="s">
        <v>8316</v>
      </c>
      <c r="S1718" s="9">
        <f>(((J1718/60)/60)/24)+DATE(1970,1,1)</f>
        <v>42067.947337962964</v>
      </c>
      <c r="T1718" s="9">
        <f>(((I1718/60)/60)/24)+DATE(1970,1,1)</f>
        <v>42097.905671296292</v>
      </c>
      <c r="U1718">
        <f>YEAR(S1718)</f>
        <v>2015</v>
      </c>
    </row>
    <row r="1719" spans="1:21" ht="32" x14ac:dyDescent="0.2">
      <c r="A1719">
        <v>4035</v>
      </c>
      <c r="B1719" s="4" t="s">
        <v>4031</v>
      </c>
      <c r="C1719" s="1" t="s">
        <v>8140</v>
      </c>
      <c r="D1719" s="2">
        <v>10000</v>
      </c>
      <c r="E1719" s="3">
        <v>3685</v>
      </c>
      <c r="F1719" t="s">
        <v>8220</v>
      </c>
      <c r="G1719" t="s">
        <v>8223</v>
      </c>
      <c r="H1719" t="s">
        <v>8245</v>
      </c>
      <c r="I1719">
        <v>1413925887</v>
      </c>
      <c r="J1719">
        <v>1411333887</v>
      </c>
      <c r="K1719" t="b">
        <v>0</v>
      </c>
      <c r="L1719">
        <v>25</v>
      </c>
      <c r="M1719" t="b">
        <v>0</v>
      </c>
      <c r="N1719" t="s">
        <v>8269</v>
      </c>
      <c r="O1719" s="5">
        <f>ROUND(E1719/D1719*100,0)</f>
        <v>37</v>
      </c>
      <c r="P1719">
        <f>IFERROR(ROUND(E1719/L1719,2),0)</f>
        <v>147.4</v>
      </c>
      <c r="Q1719" s="6" t="s">
        <v>8315</v>
      </c>
      <c r="R1719" t="s">
        <v>8316</v>
      </c>
      <c r="S1719" s="9">
        <f>(((J1719/60)/60)/24)+DATE(1970,1,1)</f>
        <v>41903.882951388885</v>
      </c>
      <c r="T1719" s="9">
        <f>(((I1719/60)/60)/24)+DATE(1970,1,1)</f>
        <v>41933.882951388885</v>
      </c>
      <c r="U1719">
        <f>YEAR(S1719)</f>
        <v>2014</v>
      </c>
    </row>
    <row r="1720" spans="1:21" ht="48" x14ac:dyDescent="0.2">
      <c r="A1720">
        <v>4036</v>
      </c>
      <c r="B1720" s="4" t="s">
        <v>4032</v>
      </c>
      <c r="C1720" s="1" t="s">
        <v>7438</v>
      </c>
      <c r="D1720" s="2">
        <v>6000</v>
      </c>
      <c r="E1720" s="3">
        <v>2823</v>
      </c>
      <c r="F1720" t="s">
        <v>8220</v>
      </c>
      <c r="G1720" t="s">
        <v>8223</v>
      </c>
      <c r="H1720" t="s">
        <v>8245</v>
      </c>
      <c r="I1720">
        <v>1404253800</v>
      </c>
      <c r="J1720">
        <v>1402784964</v>
      </c>
      <c r="K1720" t="b">
        <v>0</v>
      </c>
      <c r="L1720">
        <v>17</v>
      </c>
      <c r="M1720" t="b">
        <v>0</v>
      </c>
      <c r="N1720" t="s">
        <v>8269</v>
      </c>
      <c r="O1720" s="5">
        <f>ROUND(E1720/D1720*100,0)</f>
        <v>47</v>
      </c>
      <c r="P1720">
        <f>IFERROR(ROUND(E1720/L1720,2),0)</f>
        <v>166.06</v>
      </c>
      <c r="Q1720" s="6" t="s">
        <v>8315</v>
      </c>
      <c r="R1720" t="s">
        <v>8316</v>
      </c>
      <c r="S1720" s="9">
        <f>(((J1720/60)/60)/24)+DATE(1970,1,1)</f>
        <v>41804.937083333331</v>
      </c>
      <c r="T1720" s="9">
        <f>(((I1720/60)/60)/24)+DATE(1970,1,1)</f>
        <v>41821.9375</v>
      </c>
      <c r="U1720">
        <f>YEAR(S1720)</f>
        <v>2014</v>
      </c>
    </row>
    <row r="1721" spans="1:21" ht="48" x14ac:dyDescent="0.2">
      <c r="A1721">
        <v>4037</v>
      </c>
      <c r="B1721" s="4" t="s">
        <v>4033</v>
      </c>
      <c r="C1721" s="1" t="s">
        <v>8141</v>
      </c>
      <c r="D1721" s="2">
        <v>700</v>
      </c>
      <c r="E1721" s="3">
        <v>80</v>
      </c>
      <c r="F1721" t="s">
        <v>8220</v>
      </c>
      <c r="G1721" t="s">
        <v>8223</v>
      </c>
      <c r="H1721" t="s">
        <v>8245</v>
      </c>
      <c r="I1721">
        <v>1464099900</v>
      </c>
      <c r="J1721">
        <v>1462585315</v>
      </c>
      <c r="K1721" t="b">
        <v>0</v>
      </c>
      <c r="L1721">
        <v>2</v>
      </c>
      <c r="M1721" t="b">
        <v>0</v>
      </c>
      <c r="N1721" t="s">
        <v>8269</v>
      </c>
      <c r="O1721" s="5">
        <f>ROUND(E1721/D1721*100,0)</f>
        <v>11</v>
      </c>
      <c r="P1721">
        <f>IFERROR(ROUND(E1721/L1721,2),0)</f>
        <v>40</v>
      </c>
      <c r="Q1721" s="6" t="s">
        <v>8315</v>
      </c>
      <c r="R1721" t="s">
        <v>8316</v>
      </c>
      <c r="S1721" s="9">
        <f>(((J1721/60)/60)/24)+DATE(1970,1,1)</f>
        <v>42497.070775462969</v>
      </c>
      <c r="T1721" s="9">
        <f>(((I1721/60)/60)/24)+DATE(1970,1,1)</f>
        <v>42514.600694444445</v>
      </c>
      <c r="U1721">
        <f>YEAR(S1721)</f>
        <v>2016</v>
      </c>
    </row>
    <row r="1722" spans="1:21" ht="48" x14ac:dyDescent="0.2">
      <c r="A1722">
        <v>4038</v>
      </c>
      <c r="B1722" s="4" t="s">
        <v>4034</v>
      </c>
      <c r="C1722" s="1" t="s">
        <v>8142</v>
      </c>
      <c r="D1722" s="2">
        <v>2500</v>
      </c>
      <c r="E1722" s="3">
        <v>301</v>
      </c>
      <c r="F1722" t="s">
        <v>8220</v>
      </c>
      <c r="G1722" t="s">
        <v>8223</v>
      </c>
      <c r="H1722" t="s">
        <v>8245</v>
      </c>
      <c r="I1722">
        <v>1413573010</v>
      </c>
      <c r="J1722">
        <v>1408389010</v>
      </c>
      <c r="K1722" t="b">
        <v>0</v>
      </c>
      <c r="L1722">
        <v>4</v>
      </c>
      <c r="M1722" t="b">
        <v>0</v>
      </c>
      <c r="N1722" t="s">
        <v>8269</v>
      </c>
      <c r="O1722" s="5">
        <f>ROUND(E1722/D1722*100,0)</f>
        <v>12</v>
      </c>
      <c r="P1722">
        <f>IFERROR(ROUND(E1722/L1722,2),0)</f>
        <v>75.25</v>
      </c>
      <c r="Q1722" s="6" t="s">
        <v>8315</v>
      </c>
      <c r="R1722" t="s">
        <v>8316</v>
      </c>
      <c r="S1722" s="9">
        <f>(((J1722/60)/60)/24)+DATE(1970,1,1)</f>
        <v>41869.798726851855</v>
      </c>
      <c r="T1722" s="9">
        <f>(((I1722/60)/60)/24)+DATE(1970,1,1)</f>
        <v>41929.798726851855</v>
      </c>
      <c r="U1722">
        <f>YEAR(S1722)</f>
        <v>2014</v>
      </c>
    </row>
    <row r="1723" spans="1:21" ht="32" x14ac:dyDescent="0.2">
      <c r="A1723">
        <v>4039</v>
      </c>
      <c r="B1723" s="4" t="s">
        <v>4035</v>
      </c>
      <c r="C1723" s="1" t="s">
        <v>8143</v>
      </c>
      <c r="D1723" s="2">
        <v>500</v>
      </c>
      <c r="E1723" s="3">
        <v>300</v>
      </c>
      <c r="F1723" t="s">
        <v>8220</v>
      </c>
      <c r="G1723" t="s">
        <v>8223</v>
      </c>
      <c r="H1723" t="s">
        <v>8245</v>
      </c>
      <c r="I1723">
        <v>1448949540</v>
      </c>
      <c r="J1723">
        <v>1446048367</v>
      </c>
      <c r="K1723" t="b">
        <v>0</v>
      </c>
      <c r="L1723">
        <v>5</v>
      </c>
      <c r="M1723" t="b">
        <v>0</v>
      </c>
      <c r="N1723" t="s">
        <v>8269</v>
      </c>
      <c r="O1723" s="5">
        <f>ROUND(E1723/D1723*100,0)</f>
        <v>60</v>
      </c>
      <c r="P1723">
        <f>IFERROR(ROUND(E1723/L1723,2),0)</f>
        <v>60</v>
      </c>
      <c r="Q1723" s="6" t="s">
        <v>8315</v>
      </c>
      <c r="R1723" t="s">
        <v>8316</v>
      </c>
      <c r="S1723" s="9">
        <f>(((J1723/60)/60)/24)+DATE(1970,1,1)</f>
        <v>42305.670914351853</v>
      </c>
      <c r="T1723" s="9">
        <f>(((I1723/60)/60)/24)+DATE(1970,1,1)</f>
        <v>42339.249305555553</v>
      </c>
      <c r="U1723">
        <f>YEAR(S1723)</f>
        <v>2015</v>
      </c>
    </row>
    <row r="1724" spans="1:21" ht="48" x14ac:dyDescent="0.2">
      <c r="A1724">
        <v>4040</v>
      </c>
      <c r="B1724" s="4" t="s">
        <v>4036</v>
      </c>
      <c r="C1724" s="1" t="s">
        <v>8144</v>
      </c>
      <c r="D1724" s="2">
        <v>8000</v>
      </c>
      <c r="E1724" s="3">
        <v>2500</v>
      </c>
      <c r="F1724" t="s">
        <v>8220</v>
      </c>
      <c r="G1724" t="s">
        <v>8223</v>
      </c>
      <c r="H1724" t="s">
        <v>8245</v>
      </c>
      <c r="I1724">
        <v>1437188400</v>
      </c>
      <c r="J1724">
        <v>1432100004</v>
      </c>
      <c r="K1724" t="b">
        <v>0</v>
      </c>
      <c r="L1724">
        <v>2</v>
      </c>
      <c r="M1724" t="b">
        <v>0</v>
      </c>
      <c r="N1724" t="s">
        <v>8269</v>
      </c>
      <c r="O1724" s="5">
        <f>ROUND(E1724/D1724*100,0)</f>
        <v>31</v>
      </c>
      <c r="P1724">
        <f>IFERROR(ROUND(E1724/L1724,2),0)</f>
        <v>1250</v>
      </c>
      <c r="Q1724" s="6" t="s">
        <v>8315</v>
      </c>
      <c r="R1724" t="s">
        <v>8316</v>
      </c>
      <c r="S1724" s="9">
        <f>(((J1724/60)/60)/24)+DATE(1970,1,1)</f>
        <v>42144.231527777782</v>
      </c>
      <c r="T1724" s="9">
        <f>(((I1724/60)/60)/24)+DATE(1970,1,1)</f>
        <v>42203.125</v>
      </c>
      <c r="U1724">
        <f>YEAR(S1724)</f>
        <v>2015</v>
      </c>
    </row>
    <row r="1725" spans="1:21" ht="32" x14ac:dyDescent="0.2">
      <c r="A1725">
        <v>4041</v>
      </c>
      <c r="B1725" s="4" t="s">
        <v>4037</v>
      </c>
      <c r="C1725" s="1" t="s">
        <v>8145</v>
      </c>
      <c r="D1725" s="2">
        <v>5000</v>
      </c>
      <c r="E1725" s="3">
        <v>21</v>
      </c>
      <c r="F1725" t="s">
        <v>8220</v>
      </c>
      <c r="G1725" t="s">
        <v>8224</v>
      </c>
      <c r="H1725" t="s">
        <v>8246</v>
      </c>
      <c r="I1725">
        <v>1473160954</v>
      </c>
      <c r="J1725">
        <v>1467976954</v>
      </c>
      <c r="K1725" t="b">
        <v>0</v>
      </c>
      <c r="L1725">
        <v>2</v>
      </c>
      <c r="M1725" t="b">
        <v>0</v>
      </c>
      <c r="N1725" t="s">
        <v>8269</v>
      </c>
      <c r="O1725" s="5">
        <f>ROUND(E1725/D1725*100,0)</f>
        <v>0</v>
      </c>
      <c r="P1725">
        <f>IFERROR(ROUND(E1725/L1725,2),0)</f>
        <v>10.5</v>
      </c>
      <c r="Q1725" s="6" t="s">
        <v>8315</v>
      </c>
      <c r="R1725" t="s">
        <v>8316</v>
      </c>
      <c r="S1725" s="9">
        <f>(((J1725/60)/60)/24)+DATE(1970,1,1)</f>
        <v>42559.474004629628</v>
      </c>
      <c r="T1725" s="9">
        <f>(((I1725/60)/60)/24)+DATE(1970,1,1)</f>
        <v>42619.474004629628</v>
      </c>
      <c r="U1725">
        <f>YEAR(S1725)</f>
        <v>2016</v>
      </c>
    </row>
    <row r="1726" spans="1:21" ht="48" x14ac:dyDescent="0.2">
      <c r="A1726">
        <v>4042</v>
      </c>
      <c r="B1726" s="4" t="s">
        <v>4038</v>
      </c>
      <c r="C1726" s="1" t="s">
        <v>8146</v>
      </c>
      <c r="D1726" s="2">
        <v>10000</v>
      </c>
      <c r="E1726" s="3">
        <v>21</v>
      </c>
      <c r="F1726" t="s">
        <v>8220</v>
      </c>
      <c r="G1726" t="s">
        <v>8223</v>
      </c>
      <c r="H1726" t="s">
        <v>8245</v>
      </c>
      <c r="I1726">
        <v>1421781360</v>
      </c>
      <c r="J1726">
        <v>1419213664</v>
      </c>
      <c r="K1726" t="b">
        <v>0</v>
      </c>
      <c r="L1726">
        <v>3</v>
      </c>
      <c r="M1726" t="b">
        <v>0</v>
      </c>
      <c r="N1726" t="s">
        <v>8269</v>
      </c>
      <c r="O1726" s="5">
        <f>ROUND(E1726/D1726*100,0)</f>
        <v>0</v>
      </c>
      <c r="P1726">
        <f>IFERROR(ROUND(E1726/L1726,2),0)</f>
        <v>7</v>
      </c>
      <c r="Q1726" s="6" t="s">
        <v>8315</v>
      </c>
      <c r="R1726" t="s">
        <v>8316</v>
      </c>
      <c r="S1726" s="9">
        <f>(((J1726/60)/60)/24)+DATE(1970,1,1)</f>
        <v>41995.084074074075</v>
      </c>
      <c r="T1726" s="9">
        <f>(((I1726/60)/60)/24)+DATE(1970,1,1)</f>
        <v>42024.802777777775</v>
      </c>
      <c r="U1726">
        <f>YEAR(S1726)</f>
        <v>2014</v>
      </c>
    </row>
    <row r="1727" spans="1:21" ht="48" x14ac:dyDescent="0.2">
      <c r="A1727">
        <v>4043</v>
      </c>
      <c r="B1727" s="4" t="s">
        <v>4039</v>
      </c>
      <c r="C1727" s="1" t="s">
        <v>8147</v>
      </c>
      <c r="D1727" s="2">
        <v>300</v>
      </c>
      <c r="E1727" s="3">
        <v>0</v>
      </c>
      <c r="F1727" t="s">
        <v>8220</v>
      </c>
      <c r="G1727" t="s">
        <v>8228</v>
      </c>
      <c r="H1727" t="s">
        <v>8250</v>
      </c>
      <c r="I1727">
        <v>1416524325</v>
      </c>
      <c r="J1727">
        <v>1415228325</v>
      </c>
      <c r="K1727" t="b">
        <v>0</v>
      </c>
      <c r="L1727">
        <v>0</v>
      </c>
      <c r="M1727" t="b">
        <v>0</v>
      </c>
      <c r="N1727" t="s">
        <v>8269</v>
      </c>
      <c r="O1727" s="5">
        <f>ROUND(E1727/D1727*100,0)</f>
        <v>0</v>
      </c>
      <c r="P1727">
        <f>IFERROR(ROUND(E1727/L1727,2),0)</f>
        <v>0</v>
      </c>
      <c r="Q1727" s="6" t="s">
        <v>8315</v>
      </c>
      <c r="R1727" t="s">
        <v>8316</v>
      </c>
      <c r="S1727" s="9">
        <f>(((J1727/60)/60)/24)+DATE(1970,1,1)</f>
        <v>41948.957465277781</v>
      </c>
      <c r="T1727" s="9">
        <f>(((I1727/60)/60)/24)+DATE(1970,1,1)</f>
        <v>41963.957465277781</v>
      </c>
      <c r="U1727">
        <f>YEAR(S1727)</f>
        <v>2014</v>
      </c>
    </row>
    <row r="1728" spans="1:21" ht="48" x14ac:dyDescent="0.2">
      <c r="A1728">
        <v>4044</v>
      </c>
      <c r="B1728" s="4" t="s">
        <v>4040</v>
      </c>
      <c r="C1728" s="1" t="s">
        <v>8148</v>
      </c>
      <c r="D1728" s="2">
        <v>600</v>
      </c>
      <c r="E1728" s="3">
        <v>225</v>
      </c>
      <c r="F1728" t="s">
        <v>8220</v>
      </c>
      <c r="G1728" t="s">
        <v>8223</v>
      </c>
      <c r="H1728" t="s">
        <v>8245</v>
      </c>
      <c r="I1728">
        <v>1428642000</v>
      </c>
      <c r="J1728">
        <v>1426050982</v>
      </c>
      <c r="K1728" t="b">
        <v>0</v>
      </c>
      <c r="L1728">
        <v>4</v>
      </c>
      <c r="M1728" t="b">
        <v>0</v>
      </c>
      <c r="N1728" t="s">
        <v>8269</v>
      </c>
      <c r="O1728" s="5">
        <f>ROUND(E1728/D1728*100,0)</f>
        <v>38</v>
      </c>
      <c r="P1728">
        <f>IFERROR(ROUND(E1728/L1728,2),0)</f>
        <v>56.25</v>
      </c>
      <c r="Q1728" s="6" t="s">
        <v>8315</v>
      </c>
      <c r="R1728" t="s">
        <v>8316</v>
      </c>
      <c r="S1728" s="9">
        <f>(((J1728/60)/60)/24)+DATE(1970,1,1)</f>
        <v>42074.219699074078</v>
      </c>
      <c r="T1728" s="9">
        <f>(((I1728/60)/60)/24)+DATE(1970,1,1)</f>
        <v>42104.208333333328</v>
      </c>
      <c r="U1728">
        <f>YEAR(S1728)</f>
        <v>2015</v>
      </c>
    </row>
    <row r="1729" spans="1:21" ht="48" x14ac:dyDescent="0.2">
      <c r="A1729">
        <v>4045</v>
      </c>
      <c r="B1729" s="4" t="s">
        <v>4041</v>
      </c>
      <c r="C1729" s="1" t="s">
        <v>8149</v>
      </c>
      <c r="D1729" s="2">
        <v>5000</v>
      </c>
      <c r="E1729" s="3">
        <v>1</v>
      </c>
      <c r="F1729" t="s">
        <v>8220</v>
      </c>
      <c r="G1729" t="s">
        <v>8225</v>
      </c>
      <c r="H1729" t="s">
        <v>8247</v>
      </c>
      <c r="I1729">
        <v>1408596589</v>
      </c>
      <c r="J1729">
        <v>1406004589</v>
      </c>
      <c r="K1729" t="b">
        <v>0</v>
      </c>
      <c r="L1729">
        <v>1</v>
      </c>
      <c r="M1729" t="b">
        <v>0</v>
      </c>
      <c r="N1729" t="s">
        <v>8269</v>
      </c>
      <c r="O1729" s="5">
        <f>ROUND(E1729/D1729*100,0)</f>
        <v>0</v>
      </c>
      <c r="P1729">
        <f>IFERROR(ROUND(E1729/L1729,2),0)</f>
        <v>1</v>
      </c>
      <c r="Q1729" s="6" t="s">
        <v>8315</v>
      </c>
      <c r="R1729" t="s">
        <v>8316</v>
      </c>
      <c r="S1729" s="9">
        <f>(((J1729/60)/60)/24)+DATE(1970,1,1)</f>
        <v>41842.201261574075</v>
      </c>
      <c r="T1729" s="9">
        <f>(((I1729/60)/60)/24)+DATE(1970,1,1)</f>
        <v>41872.201261574075</v>
      </c>
      <c r="U1729">
        <f>YEAR(S1729)</f>
        <v>2014</v>
      </c>
    </row>
    <row r="1730" spans="1:21" ht="48" x14ac:dyDescent="0.2">
      <c r="A1730">
        <v>4046</v>
      </c>
      <c r="B1730" s="4" t="s">
        <v>4042</v>
      </c>
      <c r="C1730" s="1" t="s">
        <v>8150</v>
      </c>
      <c r="D1730" s="2">
        <v>5600</v>
      </c>
      <c r="E1730" s="3">
        <v>460</v>
      </c>
      <c r="F1730" t="s">
        <v>8220</v>
      </c>
      <c r="G1730" t="s">
        <v>8223</v>
      </c>
      <c r="H1730" t="s">
        <v>8245</v>
      </c>
      <c r="I1730">
        <v>1413992210</v>
      </c>
      <c r="J1730">
        <v>1411400210</v>
      </c>
      <c r="K1730" t="b">
        <v>0</v>
      </c>
      <c r="L1730">
        <v>12</v>
      </c>
      <c r="M1730" t="b">
        <v>0</v>
      </c>
      <c r="N1730" t="s">
        <v>8269</v>
      </c>
      <c r="O1730" s="5">
        <f>ROUND(E1730/D1730*100,0)</f>
        <v>8</v>
      </c>
      <c r="P1730">
        <f>IFERROR(ROUND(E1730/L1730,2),0)</f>
        <v>38.33</v>
      </c>
      <c r="Q1730" s="6" t="s">
        <v>8315</v>
      </c>
      <c r="R1730" t="s">
        <v>8316</v>
      </c>
      <c r="S1730" s="9">
        <f>(((J1730/60)/60)/24)+DATE(1970,1,1)</f>
        <v>41904.650578703702</v>
      </c>
      <c r="T1730" s="9">
        <f>(((I1730/60)/60)/24)+DATE(1970,1,1)</f>
        <v>41934.650578703702</v>
      </c>
      <c r="U1730">
        <f>YEAR(S1730)</f>
        <v>2014</v>
      </c>
    </row>
    <row r="1731" spans="1:21" ht="48" x14ac:dyDescent="0.2">
      <c r="A1731">
        <v>4047</v>
      </c>
      <c r="B1731" s="4" t="s">
        <v>4043</v>
      </c>
      <c r="C1731" s="1" t="s">
        <v>8151</v>
      </c>
      <c r="D1731" s="2">
        <v>5000</v>
      </c>
      <c r="E1731" s="3">
        <v>110</v>
      </c>
      <c r="F1731" t="s">
        <v>8220</v>
      </c>
      <c r="G1731" t="s">
        <v>8223</v>
      </c>
      <c r="H1731" t="s">
        <v>8245</v>
      </c>
      <c r="I1731">
        <v>1420938000</v>
      </c>
      <c r="J1731">
        <v>1418862743</v>
      </c>
      <c r="K1731" t="b">
        <v>0</v>
      </c>
      <c r="L1731">
        <v>4</v>
      </c>
      <c r="M1731" t="b">
        <v>0</v>
      </c>
      <c r="N1731" t="s">
        <v>8269</v>
      </c>
      <c r="O1731" s="5">
        <f>ROUND(E1731/D1731*100,0)</f>
        <v>2</v>
      </c>
      <c r="P1731">
        <f>IFERROR(ROUND(E1731/L1731,2),0)</f>
        <v>27.5</v>
      </c>
      <c r="Q1731" s="6" t="s">
        <v>8315</v>
      </c>
      <c r="R1731" t="s">
        <v>8316</v>
      </c>
      <c r="S1731" s="9">
        <f>(((J1731/60)/60)/24)+DATE(1970,1,1)</f>
        <v>41991.022488425922</v>
      </c>
      <c r="T1731" s="9">
        <f>(((I1731/60)/60)/24)+DATE(1970,1,1)</f>
        <v>42015.041666666672</v>
      </c>
      <c r="U1731">
        <f>YEAR(S1731)</f>
        <v>2014</v>
      </c>
    </row>
    <row r="1732" spans="1:21" ht="48" x14ac:dyDescent="0.2">
      <c r="A1732">
        <v>4048</v>
      </c>
      <c r="B1732" s="4" t="s">
        <v>4044</v>
      </c>
      <c r="C1732" s="1" t="s">
        <v>8152</v>
      </c>
      <c r="D1732" s="2">
        <v>17000</v>
      </c>
      <c r="E1732" s="3">
        <v>3001</v>
      </c>
      <c r="F1732" t="s">
        <v>8220</v>
      </c>
      <c r="G1732" t="s">
        <v>8224</v>
      </c>
      <c r="H1732" t="s">
        <v>8246</v>
      </c>
      <c r="I1732">
        <v>1460373187</v>
      </c>
      <c r="J1732">
        <v>1457352787</v>
      </c>
      <c r="K1732" t="b">
        <v>0</v>
      </c>
      <c r="L1732">
        <v>91</v>
      </c>
      <c r="M1732" t="b">
        <v>0</v>
      </c>
      <c r="N1732" t="s">
        <v>8269</v>
      </c>
      <c r="O1732" s="5">
        <f>ROUND(E1732/D1732*100,0)</f>
        <v>18</v>
      </c>
      <c r="P1732">
        <f>IFERROR(ROUND(E1732/L1732,2),0)</f>
        <v>32.979999999999997</v>
      </c>
      <c r="Q1732" s="6" t="s">
        <v>8315</v>
      </c>
      <c r="R1732" t="s">
        <v>8316</v>
      </c>
      <c r="S1732" s="9">
        <f>(((J1732/60)/60)/24)+DATE(1970,1,1)</f>
        <v>42436.509108796294</v>
      </c>
      <c r="T1732" s="9">
        <f>(((I1732/60)/60)/24)+DATE(1970,1,1)</f>
        <v>42471.467442129629</v>
      </c>
      <c r="U1732">
        <f>YEAR(S1732)</f>
        <v>2016</v>
      </c>
    </row>
    <row r="1733" spans="1:21" ht="48" x14ac:dyDescent="0.2">
      <c r="A1733">
        <v>4049</v>
      </c>
      <c r="B1733" s="4" t="s">
        <v>4045</v>
      </c>
      <c r="C1733" s="1" t="s">
        <v>8153</v>
      </c>
      <c r="D1733" s="2">
        <v>20000</v>
      </c>
      <c r="E1733" s="3">
        <v>16</v>
      </c>
      <c r="F1733" t="s">
        <v>8220</v>
      </c>
      <c r="G1733" t="s">
        <v>8223</v>
      </c>
      <c r="H1733" t="s">
        <v>8245</v>
      </c>
      <c r="I1733">
        <v>1436914815</v>
      </c>
      <c r="J1733">
        <v>1434322815</v>
      </c>
      <c r="K1733" t="b">
        <v>0</v>
      </c>
      <c r="L1733">
        <v>1</v>
      </c>
      <c r="M1733" t="b">
        <v>0</v>
      </c>
      <c r="N1733" t="s">
        <v>8269</v>
      </c>
      <c r="O1733" s="5">
        <f>ROUND(E1733/D1733*100,0)</f>
        <v>0</v>
      </c>
      <c r="P1733">
        <f>IFERROR(ROUND(E1733/L1733,2),0)</f>
        <v>16</v>
      </c>
      <c r="Q1733" s="6" t="s">
        <v>8315</v>
      </c>
      <c r="R1733" t="s">
        <v>8316</v>
      </c>
      <c r="S1733" s="9">
        <f>(((J1733/60)/60)/24)+DATE(1970,1,1)</f>
        <v>42169.958506944444</v>
      </c>
      <c r="T1733" s="9">
        <f>(((I1733/60)/60)/24)+DATE(1970,1,1)</f>
        <v>42199.958506944444</v>
      </c>
      <c r="U1733">
        <f>YEAR(S1733)</f>
        <v>2015</v>
      </c>
    </row>
    <row r="1734" spans="1:21" ht="48" x14ac:dyDescent="0.2">
      <c r="A1734">
        <v>4050</v>
      </c>
      <c r="B1734" s="4" t="s">
        <v>4046</v>
      </c>
      <c r="C1734" s="1" t="s">
        <v>8154</v>
      </c>
      <c r="D1734" s="2">
        <v>1500</v>
      </c>
      <c r="E1734" s="3">
        <v>1</v>
      </c>
      <c r="F1734" t="s">
        <v>8220</v>
      </c>
      <c r="G1734" t="s">
        <v>8223</v>
      </c>
      <c r="H1734" t="s">
        <v>8245</v>
      </c>
      <c r="I1734">
        <v>1414077391</v>
      </c>
      <c r="J1734">
        <v>1411485391</v>
      </c>
      <c r="K1734" t="b">
        <v>0</v>
      </c>
      <c r="L1734">
        <v>1</v>
      </c>
      <c r="M1734" t="b">
        <v>0</v>
      </c>
      <c r="N1734" t="s">
        <v>8269</v>
      </c>
      <c r="O1734" s="5">
        <f>ROUND(E1734/D1734*100,0)</f>
        <v>0</v>
      </c>
      <c r="P1734">
        <f>IFERROR(ROUND(E1734/L1734,2),0)</f>
        <v>1</v>
      </c>
      <c r="Q1734" s="6" t="s">
        <v>8315</v>
      </c>
      <c r="R1734" t="s">
        <v>8316</v>
      </c>
      <c r="S1734" s="9">
        <f>(((J1734/60)/60)/24)+DATE(1970,1,1)</f>
        <v>41905.636469907404</v>
      </c>
      <c r="T1734" s="9">
        <f>(((I1734/60)/60)/24)+DATE(1970,1,1)</f>
        <v>41935.636469907404</v>
      </c>
      <c r="U1734">
        <f>YEAR(S1734)</f>
        <v>2014</v>
      </c>
    </row>
    <row r="1735" spans="1:21" ht="48" x14ac:dyDescent="0.2">
      <c r="A1735">
        <v>4051</v>
      </c>
      <c r="B1735" s="4" t="s">
        <v>4047</v>
      </c>
      <c r="C1735" s="1" t="s">
        <v>8155</v>
      </c>
      <c r="D1735" s="2">
        <v>500</v>
      </c>
      <c r="E1735" s="3">
        <v>0</v>
      </c>
      <c r="F1735" t="s">
        <v>8220</v>
      </c>
      <c r="G1735" t="s">
        <v>8223</v>
      </c>
      <c r="H1735" t="s">
        <v>8245</v>
      </c>
      <c r="I1735">
        <v>1399618380</v>
      </c>
      <c r="J1735">
        <v>1399058797</v>
      </c>
      <c r="K1735" t="b">
        <v>0</v>
      </c>
      <c r="L1735">
        <v>0</v>
      </c>
      <c r="M1735" t="b">
        <v>0</v>
      </c>
      <c r="N1735" t="s">
        <v>8269</v>
      </c>
      <c r="O1735" s="5">
        <f>ROUND(E1735/D1735*100,0)</f>
        <v>0</v>
      </c>
      <c r="P1735">
        <f>IFERROR(ROUND(E1735/L1735,2),0)</f>
        <v>0</v>
      </c>
      <c r="Q1735" s="6" t="s">
        <v>8315</v>
      </c>
      <c r="R1735" t="s">
        <v>8316</v>
      </c>
      <c r="S1735" s="9">
        <f>(((J1735/60)/60)/24)+DATE(1970,1,1)</f>
        <v>41761.810150462967</v>
      </c>
      <c r="T1735" s="9">
        <f>(((I1735/60)/60)/24)+DATE(1970,1,1)</f>
        <v>41768.286805555559</v>
      </c>
      <c r="U1735">
        <f>YEAR(S1735)</f>
        <v>2014</v>
      </c>
    </row>
    <row r="1736" spans="1:21" ht="64" x14ac:dyDescent="0.2">
      <c r="A1736">
        <v>4052</v>
      </c>
      <c r="B1736" s="4" t="s">
        <v>4048</v>
      </c>
      <c r="C1736" s="1" t="s">
        <v>8156</v>
      </c>
      <c r="D1736" s="2">
        <v>3000</v>
      </c>
      <c r="E1736" s="3">
        <v>1126</v>
      </c>
      <c r="F1736" t="s">
        <v>8220</v>
      </c>
      <c r="G1736" t="s">
        <v>8223</v>
      </c>
      <c r="H1736" t="s">
        <v>8245</v>
      </c>
      <c r="I1736">
        <v>1413234316</v>
      </c>
      <c r="J1736">
        <v>1408050316</v>
      </c>
      <c r="K1736" t="b">
        <v>0</v>
      </c>
      <c r="L1736">
        <v>13</v>
      </c>
      <c r="M1736" t="b">
        <v>0</v>
      </c>
      <c r="N1736" t="s">
        <v>8269</v>
      </c>
      <c r="O1736" s="5">
        <f>ROUND(E1736/D1736*100,0)</f>
        <v>38</v>
      </c>
      <c r="P1736">
        <f>IFERROR(ROUND(E1736/L1736,2),0)</f>
        <v>86.62</v>
      </c>
      <c r="Q1736" s="6" t="s">
        <v>8315</v>
      </c>
      <c r="R1736" t="s">
        <v>8316</v>
      </c>
      <c r="S1736" s="9">
        <f>(((J1736/60)/60)/24)+DATE(1970,1,1)</f>
        <v>41865.878657407404</v>
      </c>
      <c r="T1736" s="9">
        <f>(((I1736/60)/60)/24)+DATE(1970,1,1)</f>
        <v>41925.878657407404</v>
      </c>
      <c r="U1736">
        <f>YEAR(S1736)</f>
        <v>2014</v>
      </c>
    </row>
    <row r="1737" spans="1:21" ht="48" x14ac:dyDescent="0.2">
      <c r="A1737">
        <v>4053</v>
      </c>
      <c r="B1737" s="4" t="s">
        <v>4049</v>
      </c>
      <c r="C1737" s="1" t="s">
        <v>8157</v>
      </c>
      <c r="D1737" s="2">
        <v>500</v>
      </c>
      <c r="E1737" s="3">
        <v>110</v>
      </c>
      <c r="F1737" t="s">
        <v>8220</v>
      </c>
      <c r="G1737" t="s">
        <v>8224</v>
      </c>
      <c r="H1737" t="s">
        <v>8246</v>
      </c>
      <c r="I1737">
        <v>1416081600</v>
      </c>
      <c r="J1737">
        <v>1413477228</v>
      </c>
      <c r="K1737" t="b">
        <v>0</v>
      </c>
      <c r="L1737">
        <v>2</v>
      </c>
      <c r="M1737" t="b">
        <v>0</v>
      </c>
      <c r="N1737" t="s">
        <v>8269</v>
      </c>
      <c r="O1737" s="5">
        <f>ROUND(E1737/D1737*100,0)</f>
        <v>22</v>
      </c>
      <c r="P1737">
        <f>IFERROR(ROUND(E1737/L1737,2),0)</f>
        <v>55</v>
      </c>
      <c r="Q1737" s="6" t="s">
        <v>8315</v>
      </c>
      <c r="R1737" t="s">
        <v>8316</v>
      </c>
      <c r="S1737" s="9">
        <f>(((J1737/60)/60)/24)+DATE(1970,1,1)</f>
        <v>41928.690138888887</v>
      </c>
      <c r="T1737" s="9">
        <f>(((I1737/60)/60)/24)+DATE(1970,1,1)</f>
        <v>41958.833333333328</v>
      </c>
      <c r="U1737">
        <f>YEAR(S1737)</f>
        <v>2014</v>
      </c>
    </row>
    <row r="1738" spans="1:21" ht="48" x14ac:dyDescent="0.2">
      <c r="A1738">
        <v>4054</v>
      </c>
      <c r="B1738" s="4" t="s">
        <v>4050</v>
      </c>
      <c r="C1738" s="1" t="s">
        <v>8158</v>
      </c>
      <c r="D1738" s="2">
        <v>8880</v>
      </c>
      <c r="E1738" s="3">
        <v>0</v>
      </c>
      <c r="F1738" t="s">
        <v>8220</v>
      </c>
      <c r="G1738" t="s">
        <v>8223</v>
      </c>
      <c r="H1738" t="s">
        <v>8245</v>
      </c>
      <c r="I1738">
        <v>1475294400</v>
      </c>
      <c r="J1738">
        <v>1472674285</v>
      </c>
      <c r="K1738" t="b">
        <v>0</v>
      </c>
      <c r="L1738">
        <v>0</v>
      </c>
      <c r="M1738" t="b">
        <v>0</v>
      </c>
      <c r="N1738" t="s">
        <v>8269</v>
      </c>
      <c r="O1738" s="5">
        <f>ROUND(E1738/D1738*100,0)</f>
        <v>0</v>
      </c>
      <c r="P1738">
        <f>IFERROR(ROUND(E1738/L1738,2),0)</f>
        <v>0</v>
      </c>
      <c r="Q1738" s="6" t="s">
        <v>8315</v>
      </c>
      <c r="R1738" t="s">
        <v>8316</v>
      </c>
      <c r="S1738" s="9">
        <f>(((J1738/60)/60)/24)+DATE(1970,1,1)</f>
        <v>42613.841261574074</v>
      </c>
      <c r="T1738" s="9">
        <f>(((I1738/60)/60)/24)+DATE(1970,1,1)</f>
        <v>42644.166666666672</v>
      </c>
      <c r="U1738">
        <f>YEAR(S1738)</f>
        <v>2016</v>
      </c>
    </row>
    <row r="1739" spans="1:21" ht="48" x14ac:dyDescent="0.2">
      <c r="A1739">
        <v>4055</v>
      </c>
      <c r="B1739" s="4" t="s">
        <v>4051</v>
      </c>
      <c r="C1739" s="1" t="s">
        <v>8159</v>
      </c>
      <c r="D1739" s="2">
        <v>5000</v>
      </c>
      <c r="E1739" s="3">
        <v>881</v>
      </c>
      <c r="F1739" t="s">
        <v>8220</v>
      </c>
      <c r="G1739" t="s">
        <v>8224</v>
      </c>
      <c r="H1739" t="s">
        <v>8246</v>
      </c>
      <c r="I1739">
        <v>1403192031</v>
      </c>
      <c r="J1739">
        <v>1400600031</v>
      </c>
      <c r="K1739" t="b">
        <v>0</v>
      </c>
      <c r="L1739">
        <v>21</v>
      </c>
      <c r="M1739" t="b">
        <v>0</v>
      </c>
      <c r="N1739" t="s">
        <v>8269</v>
      </c>
      <c r="O1739" s="5">
        <f>ROUND(E1739/D1739*100,0)</f>
        <v>18</v>
      </c>
      <c r="P1739">
        <f>IFERROR(ROUND(E1739/L1739,2),0)</f>
        <v>41.95</v>
      </c>
      <c r="Q1739" s="6" t="s">
        <v>8315</v>
      </c>
      <c r="R1739" t="s">
        <v>8316</v>
      </c>
      <c r="S1739" s="9">
        <f>(((J1739/60)/60)/24)+DATE(1970,1,1)</f>
        <v>41779.648506944446</v>
      </c>
      <c r="T1739" s="9">
        <f>(((I1739/60)/60)/24)+DATE(1970,1,1)</f>
        <v>41809.648506944446</v>
      </c>
      <c r="U1739">
        <f>YEAR(S1739)</f>
        <v>2014</v>
      </c>
    </row>
    <row r="1740" spans="1:21" ht="48" x14ac:dyDescent="0.2">
      <c r="A1740">
        <v>4056</v>
      </c>
      <c r="B1740" s="4" t="s">
        <v>4052</v>
      </c>
      <c r="C1740" s="1" t="s">
        <v>8160</v>
      </c>
      <c r="D1740" s="2">
        <v>1500</v>
      </c>
      <c r="E1740" s="3">
        <v>795</v>
      </c>
      <c r="F1740" t="s">
        <v>8220</v>
      </c>
      <c r="G1740" t="s">
        <v>8223</v>
      </c>
      <c r="H1740" t="s">
        <v>8245</v>
      </c>
      <c r="I1740">
        <v>1467575940</v>
      </c>
      <c r="J1740">
        <v>1465856639</v>
      </c>
      <c r="K1740" t="b">
        <v>0</v>
      </c>
      <c r="L1740">
        <v>9</v>
      </c>
      <c r="M1740" t="b">
        <v>0</v>
      </c>
      <c r="N1740" t="s">
        <v>8269</v>
      </c>
      <c r="O1740" s="5">
        <f>ROUND(E1740/D1740*100,0)</f>
        <v>53</v>
      </c>
      <c r="P1740">
        <f>IFERROR(ROUND(E1740/L1740,2),0)</f>
        <v>88.33</v>
      </c>
      <c r="Q1740" s="6" t="s">
        <v>8315</v>
      </c>
      <c r="R1740" t="s">
        <v>8316</v>
      </c>
      <c r="S1740" s="9">
        <f>(((J1740/60)/60)/24)+DATE(1970,1,1)</f>
        <v>42534.933321759265</v>
      </c>
      <c r="T1740" s="9">
        <f>(((I1740/60)/60)/24)+DATE(1970,1,1)</f>
        <v>42554.832638888889</v>
      </c>
      <c r="U1740">
        <f>YEAR(S1740)</f>
        <v>2016</v>
      </c>
    </row>
    <row r="1741" spans="1:21" ht="48" x14ac:dyDescent="0.2">
      <c r="A1741">
        <v>4057</v>
      </c>
      <c r="B1741" s="4" t="s">
        <v>4053</v>
      </c>
      <c r="C1741" s="1" t="s">
        <v>8161</v>
      </c>
      <c r="D1741" s="2">
        <v>3500</v>
      </c>
      <c r="E1741" s="3">
        <v>775</v>
      </c>
      <c r="F1741" t="s">
        <v>8220</v>
      </c>
      <c r="G1741" t="s">
        <v>8224</v>
      </c>
      <c r="H1741" t="s">
        <v>8246</v>
      </c>
      <c r="I1741">
        <v>1448492400</v>
      </c>
      <c r="J1741">
        <v>1446506080</v>
      </c>
      <c r="K1741" t="b">
        <v>0</v>
      </c>
      <c r="L1741">
        <v>6</v>
      </c>
      <c r="M1741" t="b">
        <v>0</v>
      </c>
      <c r="N1741" t="s">
        <v>8269</v>
      </c>
      <c r="O1741" s="5">
        <f>ROUND(E1741/D1741*100,0)</f>
        <v>22</v>
      </c>
      <c r="P1741">
        <f>IFERROR(ROUND(E1741/L1741,2),0)</f>
        <v>129.16999999999999</v>
      </c>
      <c r="Q1741" s="6" t="s">
        <v>8315</v>
      </c>
      <c r="R1741" t="s">
        <v>8316</v>
      </c>
      <c r="S1741" s="9">
        <f>(((J1741/60)/60)/24)+DATE(1970,1,1)</f>
        <v>42310.968518518523</v>
      </c>
      <c r="T1741" s="9">
        <f>(((I1741/60)/60)/24)+DATE(1970,1,1)</f>
        <v>42333.958333333328</v>
      </c>
      <c r="U1741">
        <f>YEAR(S1741)</f>
        <v>2015</v>
      </c>
    </row>
    <row r="1742" spans="1:21" ht="48" x14ac:dyDescent="0.2">
      <c r="A1742">
        <v>4058</v>
      </c>
      <c r="B1742" s="4" t="s">
        <v>4054</v>
      </c>
      <c r="C1742" s="1" t="s">
        <v>8162</v>
      </c>
      <c r="D1742" s="2">
        <v>3750</v>
      </c>
      <c r="E1742" s="3">
        <v>95</v>
      </c>
      <c r="F1742" t="s">
        <v>8220</v>
      </c>
      <c r="G1742" t="s">
        <v>8223</v>
      </c>
      <c r="H1742" t="s">
        <v>8245</v>
      </c>
      <c r="I1742">
        <v>1459483140</v>
      </c>
      <c r="J1742">
        <v>1458178044</v>
      </c>
      <c r="K1742" t="b">
        <v>0</v>
      </c>
      <c r="L1742">
        <v>4</v>
      </c>
      <c r="M1742" t="b">
        <v>0</v>
      </c>
      <c r="N1742" t="s">
        <v>8269</v>
      </c>
      <c r="O1742" s="5">
        <f>ROUND(E1742/D1742*100,0)</f>
        <v>3</v>
      </c>
      <c r="P1742">
        <f>IFERROR(ROUND(E1742/L1742,2),0)</f>
        <v>23.75</v>
      </c>
      <c r="Q1742" s="6" t="s">
        <v>8315</v>
      </c>
      <c r="R1742" t="s">
        <v>8316</v>
      </c>
      <c r="S1742" s="9">
        <f>(((J1742/60)/60)/24)+DATE(1970,1,1)</f>
        <v>42446.060694444444</v>
      </c>
      <c r="T1742" s="9">
        <f>(((I1742/60)/60)/24)+DATE(1970,1,1)</f>
        <v>42461.165972222225</v>
      </c>
      <c r="U1742">
        <f>YEAR(S1742)</f>
        <v>2016</v>
      </c>
    </row>
    <row r="1743" spans="1:21" ht="32" x14ac:dyDescent="0.2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>ROUND(E1743/D1743*100,0)</f>
        <v>111</v>
      </c>
      <c r="P1743">
        <f>IFERROR(ROUND(E1743/L1743,2),0)</f>
        <v>25.58</v>
      </c>
      <c r="Q1743" s="6" t="s">
        <v>8336</v>
      </c>
      <c r="R1743" t="s">
        <v>8337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1" ht="48" x14ac:dyDescent="0.2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>ROUND(E1744/D1744*100,0)</f>
        <v>109</v>
      </c>
      <c r="P1744">
        <f>IFERROR(ROUND(E1744/L1744,2),0)</f>
        <v>63.97</v>
      </c>
      <c r="Q1744" s="6" t="s">
        <v>8336</v>
      </c>
      <c r="R1744" t="s">
        <v>8337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48" x14ac:dyDescent="0.2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>ROUND(E1745/D1745*100,0)</f>
        <v>100</v>
      </c>
      <c r="P1745">
        <f>IFERROR(ROUND(E1745/L1745,2),0)</f>
        <v>89.93</v>
      </c>
      <c r="Q1745" s="6" t="s">
        <v>8336</v>
      </c>
      <c r="R1745" t="s">
        <v>8337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48" x14ac:dyDescent="0.2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>ROUND(E1746/D1746*100,0)</f>
        <v>118</v>
      </c>
      <c r="P1746">
        <f>IFERROR(ROUND(E1746/L1746,2),0)</f>
        <v>93.07</v>
      </c>
      <c r="Q1746" s="6" t="s">
        <v>8336</v>
      </c>
      <c r="R1746" t="s">
        <v>8337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8" x14ac:dyDescent="0.2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>ROUND(E1747/D1747*100,0)</f>
        <v>114</v>
      </c>
      <c r="P1747">
        <f>IFERROR(ROUND(E1747/L1747,2),0)</f>
        <v>89.67</v>
      </c>
      <c r="Q1747" s="6" t="s">
        <v>8336</v>
      </c>
      <c r="R1747" t="s">
        <v>8337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48" x14ac:dyDescent="0.2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>ROUND(E1748/D1748*100,0)</f>
        <v>148</v>
      </c>
      <c r="P1748">
        <f>IFERROR(ROUND(E1748/L1748,2),0)</f>
        <v>207.62</v>
      </c>
      <c r="Q1748" s="6" t="s">
        <v>8336</v>
      </c>
      <c r="R1748" t="s">
        <v>8337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48" x14ac:dyDescent="0.2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>ROUND(E1749/D1749*100,0)</f>
        <v>105</v>
      </c>
      <c r="P1749">
        <f>IFERROR(ROUND(E1749/L1749,2),0)</f>
        <v>59.41</v>
      </c>
      <c r="Q1749" s="6" t="s">
        <v>8336</v>
      </c>
      <c r="R1749" t="s">
        <v>8337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32" x14ac:dyDescent="0.2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>ROUND(E1750/D1750*100,0)</f>
        <v>130</v>
      </c>
      <c r="P1750">
        <f>IFERROR(ROUND(E1750/L1750,2),0)</f>
        <v>358.97</v>
      </c>
      <c r="Q1750" s="6" t="s">
        <v>8336</v>
      </c>
      <c r="R1750" t="s">
        <v>8337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32" x14ac:dyDescent="0.2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>ROUND(E1751/D1751*100,0)</f>
        <v>123</v>
      </c>
      <c r="P1751">
        <f>IFERROR(ROUND(E1751/L1751,2),0)</f>
        <v>94.74</v>
      </c>
      <c r="Q1751" s="6" t="s">
        <v>8336</v>
      </c>
      <c r="R1751" t="s">
        <v>8337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8" x14ac:dyDescent="0.2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>ROUND(E1752/D1752*100,0)</f>
        <v>202</v>
      </c>
      <c r="P1752">
        <f>IFERROR(ROUND(E1752/L1752,2),0)</f>
        <v>80.650000000000006</v>
      </c>
      <c r="Q1752" s="6" t="s">
        <v>8336</v>
      </c>
      <c r="R1752" t="s">
        <v>8337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32" x14ac:dyDescent="0.2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>ROUND(E1753/D1753*100,0)</f>
        <v>103</v>
      </c>
      <c r="P1753">
        <f>IFERROR(ROUND(E1753/L1753,2),0)</f>
        <v>168.69</v>
      </c>
      <c r="Q1753" s="6" t="s">
        <v>8336</v>
      </c>
      <c r="R1753" t="s">
        <v>8337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32" x14ac:dyDescent="0.2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>ROUND(E1754/D1754*100,0)</f>
        <v>260</v>
      </c>
      <c r="P1754">
        <f>IFERROR(ROUND(E1754/L1754,2),0)</f>
        <v>34.69</v>
      </c>
      <c r="Q1754" s="6" t="s">
        <v>8336</v>
      </c>
      <c r="R1754" t="s">
        <v>8337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8" x14ac:dyDescent="0.2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>ROUND(E1755/D1755*100,0)</f>
        <v>108</v>
      </c>
      <c r="P1755">
        <f>IFERROR(ROUND(E1755/L1755,2),0)</f>
        <v>462.86</v>
      </c>
      <c r="Q1755" s="6" t="s">
        <v>8336</v>
      </c>
      <c r="R1755" t="s">
        <v>8337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8" x14ac:dyDescent="0.2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>ROUND(E1756/D1756*100,0)</f>
        <v>111</v>
      </c>
      <c r="P1756">
        <f>IFERROR(ROUND(E1756/L1756,2),0)</f>
        <v>104.39</v>
      </c>
      <c r="Q1756" s="6" t="s">
        <v>8336</v>
      </c>
      <c r="R1756" t="s">
        <v>8337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8" x14ac:dyDescent="0.2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>ROUND(E1757/D1757*100,0)</f>
        <v>120</v>
      </c>
      <c r="P1757">
        <f>IFERROR(ROUND(E1757/L1757,2),0)</f>
        <v>7.5</v>
      </c>
      <c r="Q1757" s="6" t="s">
        <v>8336</v>
      </c>
      <c r="R1757" t="s">
        <v>8337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48" x14ac:dyDescent="0.2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>ROUND(E1758/D1758*100,0)</f>
        <v>103</v>
      </c>
      <c r="P1758">
        <f>IFERROR(ROUND(E1758/L1758,2),0)</f>
        <v>47.13</v>
      </c>
      <c r="Q1758" s="6" t="s">
        <v>8336</v>
      </c>
      <c r="R1758" t="s">
        <v>8337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32" x14ac:dyDescent="0.2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>ROUND(E1759/D1759*100,0)</f>
        <v>116</v>
      </c>
      <c r="P1759">
        <f>IFERROR(ROUND(E1759/L1759,2),0)</f>
        <v>414.29</v>
      </c>
      <c r="Q1759" s="6" t="s">
        <v>8336</v>
      </c>
      <c r="R1759" t="s">
        <v>8337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48" x14ac:dyDescent="0.2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>ROUND(E1760/D1760*100,0)</f>
        <v>115</v>
      </c>
      <c r="P1760">
        <f>IFERROR(ROUND(E1760/L1760,2),0)</f>
        <v>42.48</v>
      </c>
      <c r="Q1760" s="6" t="s">
        <v>8336</v>
      </c>
      <c r="R1760" t="s">
        <v>8337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1" ht="32" x14ac:dyDescent="0.2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>ROUND(E1761/D1761*100,0)</f>
        <v>107</v>
      </c>
      <c r="P1761">
        <f>IFERROR(ROUND(E1761/L1761,2),0)</f>
        <v>108.78</v>
      </c>
      <c r="Q1761" s="6" t="s">
        <v>8336</v>
      </c>
      <c r="R1761" t="s">
        <v>8337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1" ht="48" x14ac:dyDescent="0.2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>ROUND(E1762/D1762*100,0)</f>
        <v>165</v>
      </c>
      <c r="P1762">
        <f>IFERROR(ROUND(E1762/L1762,2),0)</f>
        <v>81.099999999999994</v>
      </c>
      <c r="Q1762" s="6" t="s">
        <v>8336</v>
      </c>
      <c r="R1762" t="s">
        <v>8337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1" ht="32" x14ac:dyDescent="0.2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>ROUND(E1763/D1763*100,0)</f>
        <v>155</v>
      </c>
      <c r="P1763">
        <f>IFERROR(ROUND(E1763/L1763,2),0)</f>
        <v>51.67</v>
      </c>
      <c r="Q1763" s="6" t="s">
        <v>8336</v>
      </c>
      <c r="R1763" t="s">
        <v>8337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1" ht="16" x14ac:dyDescent="0.2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>ROUND(E1764/D1764*100,0)</f>
        <v>885</v>
      </c>
      <c r="P1764">
        <f>IFERROR(ROUND(E1764/L1764,2),0)</f>
        <v>35.4</v>
      </c>
      <c r="Q1764" s="6" t="s">
        <v>8336</v>
      </c>
      <c r="R1764" t="s">
        <v>8337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1" ht="48" x14ac:dyDescent="0.2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>ROUND(E1765/D1765*100,0)</f>
        <v>102</v>
      </c>
      <c r="P1765">
        <f>IFERROR(ROUND(E1765/L1765,2),0)</f>
        <v>103.64</v>
      </c>
      <c r="Q1765" s="6" t="s">
        <v>8336</v>
      </c>
      <c r="R1765" t="s">
        <v>8337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1" ht="48" x14ac:dyDescent="0.2">
      <c r="A1766">
        <v>4059</v>
      </c>
      <c r="B1766" s="4" t="s">
        <v>4055</v>
      </c>
      <c r="C1766" s="1" t="s">
        <v>8163</v>
      </c>
      <c r="D1766" s="2">
        <v>10000</v>
      </c>
      <c r="E1766" s="3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 s="5">
        <f>ROUND(E1766/D1766*100,0)</f>
        <v>3</v>
      </c>
      <c r="P1766">
        <f>IFERROR(ROUND(E1766/L1766,2),0)</f>
        <v>35.71</v>
      </c>
      <c r="Q1766" s="6" t="s">
        <v>8315</v>
      </c>
      <c r="R1766" t="s">
        <v>8316</v>
      </c>
      <c r="S1766" s="9">
        <f>(((J1766/60)/60)/24)+DATE(1970,1,1)</f>
        <v>41866.640648148146</v>
      </c>
      <c r="T1766" s="9">
        <f>(((I1766/60)/60)/24)+DATE(1970,1,1)</f>
        <v>41898.125</v>
      </c>
      <c r="U1766">
        <f>YEAR(S1766)</f>
        <v>2014</v>
      </c>
    </row>
    <row r="1767" spans="1:21" ht="48" x14ac:dyDescent="0.2">
      <c r="A1767">
        <v>4060</v>
      </c>
      <c r="B1767" s="4" t="s">
        <v>4056</v>
      </c>
      <c r="C1767" s="1" t="s">
        <v>8164</v>
      </c>
      <c r="D1767" s="2">
        <v>10000</v>
      </c>
      <c r="E1767" s="3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 s="5">
        <f>ROUND(E1767/D1767*100,0)</f>
        <v>3</v>
      </c>
      <c r="P1767">
        <f>IFERROR(ROUND(E1767/L1767,2),0)</f>
        <v>57</v>
      </c>
      <c r="Q1767" s="6" t="s">
        <v>8315</v>
      </c>
      <c r="R1767" t="s">
        <v>8316</v>
      </c>
      <c r="S1767" s="9">
        <f>(((J1767/60)/60)/24)+DATE(1970,1,1)</f>
        <v>41779.695092592592</v>
      </c>
      <c r="T1767" s="9">
        <f>(((I1767/60)/60)/24)+DATE(1970,1,1)</f>
        <v>41813.666666666664</v>
      </c>
      <c r="U1767">
        <f>YEAR(S1767)</f>
        <v>2014</v>
      </c>
    </row>
    <row r="1768" spans="1:21" ht="32" x14ac:dyDescent="0.2">
      <c r="A1768">
        <v>4061</v>
      </c>
      <c r="B1768" s="4" t="s">
        <v>4057</v>
      </c>
      <c r="C1768" s="1" t="s">
        <v>8165</v>
      </c>
      <c r="D1768" s="2">
        <v>525</v>
      </c>
      <c r="E1768" s="3">
        <v>0</v>
      </c>
      <c r="F1768" t="s">
        <v>8220</v>
      </c>
      <c r="G1768" t="s">
        <v>8223</v>
      </c>
      <c r="H1768" t="s">
        <v>8245</v>
      </c>
      <c r="I1768">
        <v>1461205423</v>
      </c>
      <c r="J1768">
        <v>1456025023</v>
      </c>
      <c r="K1768" t="b">
        <v>0</v>
      </c>
      <c r="L1768">
        <v>0</v>
      </c>
      <c r="M1768" t="b">
        <v>0</v>
      </c>
      <c r="N1768" t="s">
        <v>8269</v>
      </c>
      <c r="O1768" s="5">
        <f>ROUND(E1768/D1768*100,0)</f>
        <v>0</v>
      </c>
      <c r="P1768">
        <f>IFERROR(ROUND(E1768/L1768,2),0)</f>
        <v>0</v>
      </c>
      <c r="Q1768" s="6" t="s">
        <v>8315</v>
      </c>
      <c r="R1768" t="s">
        <v>8316</v>
      </c>
      <c r="S1768" s="9">
        <f>(((J1768/60)/60)/24)+DATE(1970,1,1)</f>
        <v>42421.141469907408</v>
      </c>
      <c r="T1768" s="9">
        <f>(((I1768/60)/60)/24)+DATE(1970,1,1)</f>
        <v>42481.099803240737</v>
      </c>
      <c r="U1768">
        <f>YEAR(S1768)</f>
        <v>2016</v>
      </c>
    </row>
    <row r="1769" spans="1:21" ht="48" x14ac:dyDescent="0.2">
      <c r="A1769">
        <v>4062</v>
      </c>
      <c r="B1769" s="4" t="s">
        <v>4058</v>
      </c>
      <c r="C1769" s="1" t="s">
        <v>8166</v>
      </c>
      <c r="D1769" s="2">
        <v>20000</v>
      </c>
      <c r="E1769" s="3">
        <v>490</v>
      </c>
      <c r="F1769" t="s">
        <v>8220</v>
      </c>
      <c r="G1769" t="s">
        <v>8223</v>
      </c>
      <c r="H1769" t="s">
        <v>8245</v>
      </c>
      <c r="I1769">
        <v>1467481468</v>
      </c>
      <c r="J1769">
        <v>1464889468</v>
      </c>
      <c r="K1769" t="b">
        <v>0</v>
      </c>
      <c r="L1769">
        <v>3</v>
      </c>
      <c r="M1769" t="b">
        <v>0</v>
      </c>
      <c r="N1769" t="s">
        <v>8269</v>
      </c>
      <c r="O1769" s="5">
        <f>ROUND(E1769/D1769*100,0)</f>
        <v>2</v>
      </c>
      <c r="P1769">
        <f>IFERROR(ROUND(E1769/L1769,2),0)</f>
        <v>163.33000000000001</v>
      </c>
      <c r="Q1769" s="6" t="s">
        <v>8315</v>
      </c>
      <c r="R1769" t="s">
        <v>8316</v>
      </c>
      <c r="S1769" s="9">
        <f>(((J1769/60)/60)/24)+DATE(1970,1,1)</f>
        <v>42523.739212962959</v>
      </c>
      <c r="T1769" s="9">
        <f>(((I1769/60)/60)/24)+DATE(1970,1,1)</f>
        <v>42553.739212962959</v>
      </c>
      <c r="U1769">
        <f>YEAR(S1769)</f>
        <v>2016</v>
      </c>
    </row>
    <row r="1770" spans="1:21" ht="48" x14ac:dyDescent="0.2">
      <c r="A1770">
        <v>4063</v>
      </c>
      <c r="B1770" s="4" t="s">
        <v>4059</v>
      </c>
      <c r="C1770" s="1" t="s">
        <v>8167</v>
      </c>
      <c r="D1770" s="2">
        <v>9500</v>
      </c>
      <c r="E1770" s="3">
        <v>135</v>
      </c>
      <c r="F1770" t="s">
        <v>8220</v>
      </c>
      <c r="G1770" t="s">
        <v>8224</v>
      </c>
      <c r="H1770" t="s">
        <v>8246</v>
      </c>
      <c r="I1770">
        <v>1403886084</v>
      </c>
      <c r="J1770">
        <v>1401294084</v>
      </c>
      <c r="K1770" t="b">
        <v>0</v>
      </c>
      <c r="L1770">
        <v>9</v>
      </c>
      <c r="M1770" t="b">
        <v>0</v>
      </c>
      <c r="N1770" t="s">
        <v>8269</v>
      </c>
      <c r="O1770" s="5">
        <f>ROUND(E1770/D1770*100,0)</f>
        <v>1</v>
      </c>
      <c r="P1770">
        <f>IFERROR(ROUND(E1770/L1770,2),0)</f>
        <v>15</v>
      </c>
      <c r="Q1770" s="6" t="s">
        <v>8315</v>
      </c>
      <c r="R1770" t="s">
        <v>8316</v>
      </c>
      <c r="S1770" s="9">
        <f>(((J1770/60)/60)/24)+DATE(1970,1,1)</f>
        <v>41787.681527777779</v>
      </c>
      <c r="T1770" s="9">
        <f>(((I1770/60)/60)/24)+DATE(1970,1,1)</f>
        <v>41817.681527777779</v>
      </c>
      <c r="U1770">
        <f>YEAR(S1770)</f>
        <v>2014</v>
      </c>
    </row>
    <row r="1771" spans="1:21" ht="48" x14ac:dyDescent="0.2">
      <c r="A1771">
        <v>4064</v>
      </c>
      <c r="B1771" s="4" t="s">
        <v>4060</v>
      </c>
      <c r="C1771" s="1" t="s">
        <v>8168</v>
      </c>
      <c r="D1771" s="2">
        <v>2000</v>
      </c>
      <c r="E1771" s="3">
        <v>385</v>
      </c>
      <c r="F1771" t="s">
        <v>8220</v>
      </c>
      <c r="G1771" t="s">
        <v>8225</v>
      </c>
      <c r="H1771" t="s">
        <v>8247</v>
      </c>
      <c r="I1771">
        <v>1430316426</v>
      </c>
      <c r="J1771">
        <v>1427724426</v>
      </c>
      <c r="K1771" t="b">
        <v>0</v>
      </c>
      <c r="L1771">
        <v>6</v>
      </c>
      <c r="M1771" t="b">
        <v>0</v>
      </c>
      <c r="N1771" t="s">
        <v>8269</v>
      </c>
      <c r="O1771" s="5">
        <f>ROUND(E1771/D1771*100,0)</f>
        <v>19</v>
      </c>
      <c r="P1771">
        <f>IFERROR(ROUND(E1771/L1771,2),0)</f>
        <v>64.17</v>
      </c>
      <c r="Q1771" s="6" t="s">
        <v>8315</v>
      </c>
      <c r="R1771" t="s">
        <v>8316</v>
      </c>
      <c r="S1771" s="9">
        <f>(((J1771/60)/60)/24)+DATE(1970,1,1)</f>
        <v>42093.588263888887</v>
      </c>
      <c r="T1771" s="9">
        <f>(((I1771/60)/60)/24)+DATE(1970,1,1)</f>
        <v>42123.588263888887</v>
      </c>
      <c r="U1771">
        <f>YEAR(S1771)</f>
        <v>2015</v>
      </c>
    </row>
    <row r="1772" spans="1:21" ht="32" x14ac:dyDescent="0.2">
      <c r="A1772">
        <v>4065</v>
      </c>
      <c r="B1772" s="4" t="s">
        <v>4061</v>
      </c>
      <c r="C1772" s="1" t="s">
        <v>8169</v>
      </c>
      <c r="D1772" s="2">
        <v>4000</v>
      </c>
      <c r="E1772" s="3">
        <v>27</v>
      </c>
      <c r="F1772" t="s">
        <v>8220</v>
      </c>
      <c r="G1772" t="s">
        <v>8223</v>
      </c>
      <c r="H1772" t="s">
        <v>8245</v>
      </c>
      <c r="I1772">
        <v>1407883811</v>
      </c>
      <c r="J1772">
        <v>1405291811</v>
      </c>
      <c r="K1772" t="b">
        <v>0</v>
      </c>
      <c r="L1772">
        <v>4</v>
      </c>
      <c r="M1772" t="b">
        <v>0</v>
      </c>
      <c r="N1772" t="s">
        <v>8269</v>
      </c>
      <c r="O1772" s="5">
        <f>ROUND(E1772/D1772*100,0)</f>
        <v>1</v>
      </c>
      <c r="P1772">
        <f>IFERROR(ROUND(E1772/L1772,2),0)</f>
        <v>6.75</v>
      </c>
      <c r="Q1772" s="6" t="s">
        <v>8315</v>
      </c>
      <c r="R1772" t="s">
        <v>8316</v>
      </c>
      <c r="S1772" s="9">
        <f>(((J1772/60)/60)/24)+DATE(1970,1,1)</f>
        <v>41833.951516203706</v>
      </c>
      <c r="T1772" s="9">
        <f>(((I1772/60)/60)/24)+DATE(1970,1,1)</f>
        <v>41863.951516203706</v>
      </c>
      <c r="U1772">
        <f>YEAR(S1772)</f>
        <v>2014</v>
      </c>
    </row>
    <row r="1773" spans="1:21" ht="48" x14ac:dyDescent="0.2">
      <c r="A1773">
        <v>4066</v>
      </c>
      <c r="B1773" s="4" t="s">
        <v>4062</v>
      </c>
      <c r="C1773" s="1" t="s">
        <v>8170</v>
      </c>
      <c r="D1773" s="2">
        <v>15000</v>
      </c>
      <c r="E1773" s="3">
        <v>25</v>
      </c>
      <c r="F1773" t="s">
        <v>8220</v>
      </c>
      <c r="G1773" t="s">
        <v>8223</v>
      </c>
      <c r="H1773" t="s">
        <v>8245</v>
      </c>
      <c r="I1773">
        <v>1463619388</v>
      </c>
      <c r="J1773">
        <v>1461027388</v>
      </c>
      <c r="K1773" t="b">
        <v>0</v>
      </c>
      <c r="L1773">
        <v>1</v>
      </c>
      <c r="M1773" t="b">
        <v>0</v>
      </c>
      <c r="N1773" t="s">
        <v>8269</v>
      </c>
      <c r="O1773" s="5">
        <f>ROUND(E1773/D1773*100,0)</f>
        <v>0</v>
      </c>
      <c r="P1773">
        <f>IFERROR(ROUND(E1773/L1773,2),0)</f>
        <v>25</v>
      </c>
      <c r="Q1773" s="6" t="s">
        <v>8315</v>
      </c>
      <c r="R1773" t="s">
        <v>8316</v>
      </c>
      <c r="S1773" s="9">
        <f>(((J1773/60)/60)/24)+DATE(1970,1,1)</f>
        <v>42479.039212962962</v>
      </c>
      <c r="T1773" s="9">
        <f>(((I1773/60)/60)/24)+DATE(1970,1,1)</f>
        <v>42509.039212962962</v>
      </c>
      <c r="U1773">
        <f>YEAR(S1773)</f>
        <v>2016</v>
      </c>
    </row>
    <row r="1774" spans="1:21" ht="48" x14ac:dyDescent="0.2">
      <c r="A1774">
        <v>4067</v>
      </c>
      <c r="B1774" s="4" t="s">
        <v>4063</v>
      </c>
      <c r="C1774" s="1" t="s">
        <v>7998</v>
      </c>
      <c r="D1774" s="2">
        <v>5000</v>
      </c>
      <c r="E1774" s="3">
        <v>3045</v>
      </c>
      <c r="F1774" t="s">
        <v>8220</v>
      </c>
      <c r="G1774" t="s">
        <v>8223</v>
      </c>
      <c r="H1774" t="s">
        <v>8245</v>
      </c>
      <c r="I1774">
        <v>1443408550</v>
      </c>
      <c r="J1774">
        <v>1439952550</v>
      </c>
      <c r="K1774" t="b">
        <v>0</v>
      </c>
      <c r="L1774">
        <v>17</v>
      </c>
      <c r="M1774" t="b">
        <v>0</v>
      </c>
      <c r="N1774" t="s">
        <v>8269</v>
      </c>
      <c r="O1774" s="5">
        <f>ROUND(E1774/D1774*100,0)</f>
        <v>61</v>
      </c>
      <c r="P1774">
        <f>IFERROR(ROUND(E1774/L1774,2),0)</f>
        <v>179.12</v>
      </c>
      <c r="Q1774" s="6" t="s">
        <v>8315</v>
      </c>
      <c r="R1774" t="s">
        <v>8316</v>
      </c>
      <c r="S1774" s="9">
        <f>(((J1774/60)/60)/24)+DATE(1970,1,1)</f>
        <v>42235.117476851854</v>
      </c>
      <c r="T1774" s="9">
        <f>(((I1774/60)/60)/24)+DATE(1970,1,1)</f>
        <v>42275.117476851854</v>
      </c>
      <c r="U1774">
        <f>YEAR(S1774)</f>
        <v>2015</v>
      </c>
    </row>
    <row r="1775" spans="1:21" ht="32" x14ac:dyDescent="0.2">
      <c r="A1775">
        <v>4068</v>
      </c>
      <c r="B1775" s="4" t="s">
        <v>4064</v>
      </c>
      <c r="C1775" s="1" t="s">
        <v>8171</v>
      </c>
      <c r="D1775" s="2">
        <v>3495</v>
      </c>
      <c r="E1775" s="3">
        <v>34.950000000000003</v>
      </c>
      <c r="F1775" t="s">
        <v>8220</v>
      </c>
      <c r="G1775" t="s">
        <v>8223</v>
      </c>
      <c r="H1775" t="s">
        <v>8245</v>
      </c>
      <c r="I1775">
        <v>1484348700</v>
      </c>
      <c r="J1775">
        <v>1481756855</v>
      </c>
      <c r="K1775" t="b">
        <v>0</v>
      </c>
      <c r="L1775">
        <v>1</v>
      </c>
      <c r="M1775" t="b">
        <v>0</v>
      </c>
      <c r="N1775" t="s">
        <v>8269</v>
      </c>
      <c r="O1775" s="5">
        <f>ROUND(E1775/D1775*100,0)</f>
        <v>1</v>
      </c>
      <c r="P1775">
        <f>IFERROR(ROUND(E1775/L1775,2),0)</f>
        <v>34.950000000000003</v>
      </c>
      <c r="Q1775" s="6" t="s">
        <v>8315</v>
      </c>
      <c r="R1775" t="s">
        <v>8316</v>
      </c>
      <c r="S1775" s="9">
        <f>(((J1775/60)/60)/24)+DATE(1970,1,1)</f>
        <v>42718.963599537034</v>
      </c>
      <c r="T1775" s="9">
        <f>(((I1775/60)/60)/24)+DATE(1970,1,1)</f>
        <v>42748.961805555555</v>
      </c>
      <c r="U1775">
        <f>YEAR(S1775)</f>
        <v>2016</v>
      </c>
    </row>
    <row r="1776" spans="1:21" ht="48" x14ac:dyDescent="0.2">
      <c r="A1776">
        <v>4069</v>
      </c>
      <c r="B1776" s="4" t="s">
        <v>4065</v>
      </c>
      <c r="C1776" s="1" t="s">
        <v>8172</v>
      </c>
      <c r="D1776" s="2">
        <v>1250</v>
      </c>
      <c r="E1776" s="3">
        <v>430</v>
      </c>
      <c r="F1776" t="s">
        <v>8220</v>
      </c>
      <c r="G1776" t="s">
        <v>8224</v>
      </c>
      <c r="H1776" t="s">
        <v>8246</v>
      </c>
      <c r="I1776">
        <v>1425124800</v>
      </c>
      <c r="J1776">
        <v>1421596356</v>
      </c>
      <c r="K1776" t="b">
        <v>0</v>
      </c>
      <c r="L1776">
        <v>13</v>
      </c>
      <c r="M1776" t="b">
        <v>0</v>
      </c>
      <c r="N1776" t="s">
        <v>8269</v>
      </c>
      <c r="O1776" s="5">
        <f>ROUND(E1776/D1776*100,0)</f>
        <v>34</v>
      </c>
      <c r="P1776">
        <f>IFERROR(ROUND(E1776/L1776,2),0)</f>
        <v>33.08</v>
      </c>
      <c r="Q1776" s="6" t="s">
        <v>8315</v>
      </c>
      <c r="R1776" t="s">
        <v>8316</v>
      </c>
      <c r="S1776" s="9">
        <f>(((J1776/60)/60)/24)+DATE(1970,1,1)</f>
        <v>42022.661527777775</v>
      </c>
      <c r="T1776" s="9">
        <f>(((I1776/60)/60)/24)+DATE(1970,1,1)</f>
        <v>42063.5</v>
      </c>
      <c r="U1776">
        <f>YEAR(S1776)</f>
        <v>2015</v>
      </c>
    </row>
    <row r="1777" spans="1:21" ht="32" x14ac:dyDescent="0.2">
      <c r="A1777">
        <v>4070</v>
      </c>
      <c r="B1777" s="4" t="s">
        <v>4066</v>
      </c>
      <c r="C1777" s="1" t="s">
        <v>8173</v>
      </c>
      <c r="D1777" s="2">
        <v>1000</v>
      </c>
      <c r="E1777" s="3">
        <v>165</v>
      </c>
      <c r="F1777" t="s">
        <v>8220</v>
      </c>
      <c r="G1777" t="s">
        <v>8223</v>
      </c>
      <c r="H1777" t="s">
        <v>8245</v>
      </c>
      <c r="I1777">
        <v>1425178800</v>
      </c>
      <c r="J1777">
        <v>1422374420</v>
      </c>
      <c r="K1777" t="b">
        <v>0</v>
      </c>
      <c r="L1777">
        <v>6</v>
      </c>
      <c r="M1777" t="b">
        <v>0</v>
      </c>
      <c r="N1777" t="s">
        <v>8269</v>
      </c>
      <c r="O1777" s="5">
        <f>ROUND(E1777/D1777*100,0)</f>
        <v>17</v>
      </c>
      <c r="P1777">
        <f>IFERROR(ROUND(E1777/L1777,2),0)</f>
        <v>27.5</v>
      </c>
      <c r="Q1777" s="6" t="s">
        <v>8315</v>
      </c>
      <c r="R1777" t="s">
        <v>8316</v>
      </c>
      <c r="S1777" s="9">
        <f>(((J1777/60)/60)/24)+DATE(1970,1,1)</f>
        <v>42031.666898148149</v>
      </c>
      <c r="T1777" s="9">
        <f>(((I1777/60)/60)/24)+DATE(1970,1,1)</f>
        <v>42064.125</v>
      </c>
      <c r="U1777">
        <f>YEAR(S1777)</f>
        <v>2015</v>
      </c>
    </row>
    <row r="1778" spans="1:21" ht="48" x14ac:dyDescent="0.2">
      <c r="A1778">
        <v>4071</v>
      </c>
      <c r="B1778" s="4" t="s">
        <v>4067</v>
      </c>
      <c r="C1778" s="1" t="s">
        <v>8174</v>
      </c>
      <c r="D1778" s="2">
        <v>20000</v>
      </c>
      <c r="E1778" s="3">
        <v>0</v>
      </c>
      <c r="F1778" t="s">
        <v>8220</v>
      </c>
      <c r="G1778" t="s">
        <v>8237</v>
      </c>
      <c r="H1778" t="s">
        <v>8255</v>
      </c>
      <c r="I1778">
        <v>1482779931</v>
      </c>
      <c r="J1778">
        <v>1480187931</v>
      </c>
      <c r="K1778" t="b">
        <v>0</v>
      </c>
      <c r="L1778">
        <v>0</v>
      </c>
      <c r="M1778" t="b">
        <v>0</v>
      </c>
      <c r="N1778" t="s">
        <v>8269</v>
      </c>
      <c r="O1778" s="5">
        <f>ROUND(E1778/D1778*100,0)</f>
        <v>0</v>
      </c>
      <c r="P1778">
        <f>IFERROR(ROUND(E1778/L1778,2),0)</f>
        <v>0</v>
      </c>
      <c r="Q1778" s="6" t="s">
        <v>8315</v>
      </c>
      <c r="R1778" t="s">
        <v>8316</v>
      </c>
      <c r="S1778" s="9">
        <f>(((J1778/60)/60)/24)+DATE(1970,1,1)</f>
        <v>42700.804756944446</v>
      </c>
      <c r="T1778" s="9">
        <f>(((I1778/60)/60)/24)+DATE(1970,1,1)</f>
        <v>42730.804756944446</v>
      </c>
      <c r="U1778">
        <f>YEAR(S1778)</f>
        <v>2016</v>
      </c>
    </row>
    <row r="1779" spans="1:21" ht="48" x14ac:dyDescent="0.2">
      <c r="A1779">
        <v>4072</v>
      </c>
      <c r="B1779" s="4" t="s">
        <v>4068</v>
      </c>
      <c r="C1779" s="1" t="s">
        <v>8175</v>
      </c>
      <c r="D1779" s="2">
        <v>1000</v>
      </c>
      <c r="E1779" s="3">
        <v>4</v>
      </c>
      <c r="F1779" t="s">
        <v>8220</v>
      </c>
      <c r="G1779" t="s">
        <v>8224</v>
      </c>
      <c r="H1779" t="s">
        <v>8246</v>
      </c>
      <c r="I1779">
        <v>1408646111</v>
      </c>
      <c r="J1779">
        <v>1403462111</v>
      </c>
      <c r="K1779" t="b">
        <v>0</v>
      </c>
      <c r="L1779">
        <v>2</v>
      </c>
      <c r="M1779" t="b">
        <v>0</v>
      </c>
      <c r="N1779" t="s">
        <v>8269</v>
      </c>
      <c r="O1779" s="5">
        <f>ROUND(E1779/D1779*100,0)</f>
        <v>0</v>
      </c>
      <c r="P1779">
        <f>IFERROR(ROUND(E1779/L1779,2),0)</f>
        <v>2</v>
      </c>
      <c r="Q1779" s="6" t="s">
        <v>8315</v>
      </c>
      <c r="R1779" t="s">
        <v>8316</v>
      </c>
      <c r="S1779" s="9">
        <f>(((J1779/60)/60)/24)+DATE(1970,1,1)</f>
        <v>41812.77443287037</v>
      </c>
      <c r="T1779" s="9">
        <f>(((I1779/60)/60)/24)+DATE(1970,1,1)</f>
        <v>41872.77443287037</v>
      </c>
      <c r="U1779">
        <f>YEAR(S1779)</f>
        <v>2014</v>
      </c>
    </row>
    <row r="1780" spans="1:21" ht="48" x14ac:dyDescent="0.2">
      <c r="A1780">
        <v>4073</v>
      </c>
      <c r="B1780" s="4" t="s">
        <v>4069</v>
      </c>
      <c r="C1780" s="1" t="s">
        <v>8176</v>
      </c>
      <c r="D1780" s="2">
        <v>3500</v>
      </c>
      <c r="E1780" s="3">
        <v>37</v>
      </c>
      <c r="F1780" t="s">
        <v>8220</v>
      </c>
      <c r="G1780" t="s">
        <v>8223</v>
      </c>
      <c r="H1780" t="s">
        <v>8245</v>
      </c>
      <c r="I1780">
        <v>1431144000</v>
      </c>
      <c r="J1780">
        <v>1426407426</v>
      </c>
      <c r="K1780" t="b">
        <v>0</v>
      </c>
      <c r="L1780">
        <v>2</v>
      </c>
      <c r="M1780" t="b">
        <v>0</v>
      </c>
      <c r="N1780" t="s">
        <v>8269</v>
      </c>
      <c r="O1780" s="5">
        <f>ROUND(E1780/D1780*100,0)</f>
        <v>1</v>
      </c>
      <c r="P1780">
        <f>IFERROR(ROUND(E1780/L1780,2),0)</f>
        <v>18.5</v>
      </c>
      <c r="Q1780" s="6" t="s">
        <v>8315</v>
      </c>
      <c r="R1780" t="s">
        <v>8316</v>
      </c>
      <c r="S1780" s="9">
        <f>(((J1780/60)/60)/24)+DATE(1970,1,1)</f>
        <v>42078.34520833334</v>
      </c>
      <c r="T1780" s="9">
        <f>(((I1780/60)/60)/24)+DATE(1970,1,1)</f>
        <v>42133.166666666672</v>
      </c>
      <c r="U1780">
        <f>YEAR(S1780)</f>
        <v>2015</v>
      </c>
    </row>
    <row r="1781" spans="1:21" ht="48" x14ac:dyDescent="0.2">
      <c r="A1781">
        <v>4074</v>
      </c>
      <c r="B1781" s="4" t="s">
        <v>4070</v>
      </c>
      <c r="C1781" s="1" t="s">
        <v>8177</v>
      </c>
      <c r="D1781" s="2">
        <v>2750</v>
      </c>
      <c r="E1781" s="3">
        <v>735</v>
      </c>
      <c r="F1781" t="s">
        <v>8220</v>
      </c>
      <c r="G1781" t="s">
        <v>8224</v>
      </c>
      <c r="H1781" t="s">
        <v>8246</v>
      </c>
      <c r="I1781">
        <v>1446732975</v>
      </c>
      <c r="J1781">
        <v>1444137375</v>
      </c>
      <c r="K1781" t="b">
        <v>0</v>
      </c>
      <c r="L1781">
        <v>21</v>
      </c>
      <c r="M1781" t="b">
        <v>0</v>
      </c>
      <c r="N1781" t="s">
        <v>8269</v>
      </c>
      <c r="O1781" s="5">
        <f>ROUND(E1781/D1781*100,0)</f>
        <v>27</v>
      </c>
      <c r="P1781">
        <f>IFERROR(ROUND(E1781/L1781,2),0)</f>
        <v>35</v>
      </c>
      <c r="Q1781" s="6" t="s">
        <v>8315</v>
      </c>
      <c r="R1781" t="s">
        <v>8316</v>
      </c>
      <c r="S1781" s="9">
        <f>(((J1781/60)/60)/24)+DATE(1970,1,1)</f>
        <v>42283.552951388891</v>
      </c>
      <c r="T1781" s="9">
        <f>(((I1781/60)/60)/24)+DATE(1970,1,1)</f>
        <v>42313.594618055555</v>
      </c>
      <c r="U1781">
        <f>YEAR(S1781)</f>
        <v>2015</v>
      </c>
    </row>
    <row r="1782" spans="1:21" ht="48" x14ac:dyDescent="0.2">
      <c r="A1782">
        <v>4075</v>
      </c>
      <c r="B1782" s="4" t="s">
        <v>4071</v>
      </c>
      <c r="C1782" s="1" t="s">
        <v>8178</v>
      </c>
      <c r="D1782" s="2">
        <v>2000</v>
      </c>
      <c r="E1782" s="3">
        <v>576</v>
      </c>
      <c r="F1782" t="s">
        <v>8220</v>
      </c>
      <c r="G1782" t="s">
        <v>8224</v>
      </c>
      <c r="H1782" t="s">
        <v>8246</v>
      </c>
      <c r="I1782">
        <v>1404149280</v>
      </c>
      <c r="J1782">
        <v>1400547969</v>
      </c>
      <c r="K1782" t="b">
        <v>0</v>
      </c>
      <c r="L1782">
        <v>13</v>
      </c>
      <c r="M1782" t="b">
        <v>0</v>
      </c>
      <c r="N1782" t="s">
        <v>8269</v>
      </c>
      <c r="O1782" s="5">
        <f>ROUND(E1782/D1782*100,0)</f>
        <v>29</v>
      </c>
      <c r="P1782">
        <f>IFERROR(ROUND(E1782/L1782,2),0)</f>
        <v>44.31</v>
      </c>
      <c r="Q1782" s="6" t="s">
        <v>8315</v>
      </c>
      <c r="R1782" t="s">
        <v>8316</v>
      </c>
      <c r="S1782" s="9">
        <f>(((J1782/60)/60)/24)+DATE(1970,1,1)</f>
        <v>41779.045937499999</v>
      </c>
      <c r="T1782" s="9">
        <f>(((I1782/60)/60)/24)+DATE(1970,1,1)</f>
        <v>41820.727777777778</v>
      </c>
      <c r="U1782">
        <f>YEAR(S1782)</f>
        <v>2014</v>
      </c>
    </row>
    <row r="1783" spans="1:21" ht="48" x14ac:dyDescent="0.2">
      <c r="A1783">
        <v>4076</v>
      </c>
      <c r="B1783" s="4" t="s">
        <v>4072</v>
      </c>
      <c r="C1783" s="1" t="s">
        <v>8179</v>
      </c>
      <c r="D1783" s="2">
        <v>700</v>
      </c>
      <c r="E1783" s="3">
        <v>0</v>
      </c>
      <c r="F1783" t="s">
        <v>8220</v>
      </c>
      <c r="G1783" t="s">
        <v>8223</v>
      </c>
      <c r="H1783" t="s">
        <v>8245</v>
      </c>
      <c r="I1783">
        <v>1413921060</v>
      </c>
      <c r="J1783">
        <v>1411499149</v>
      </c>
      <c r="K1783" t="b">
        <v>0</v>
      </c>
      <c r="L1783">
        <v>0</v>
      </c>
      <c r="M1783" t="b">
        <v>0</v>
      </c>
      <c r="N1783" t="s">
        <v>8269</v>
      </c>
      <c r="O1783" s="5">
        <f>ROUND(E1783/D1783*100,0)</f>
        <v>0</v>
      </c>
      <c r="P1783">
        <f>IFERROR(ROUND(E1783/L1783,2),0)</f>
        <v>0</v>
      </c>
      <c r="Q1783" s="6" t="s">
        <v>8315</v>
      </c>
      <c r="R1783" t="s">
        <v>8316</v>
      </c>
      <c r="S1783" s="9">
        <f>(((J1783/60)/60)/24)+DATE(1970,1,1)</f>
        <v>41905.795706018522</v>
      </c>
      <c r="T1783" s="9">
        <f>(((I1783/60)/60)/24)+DATE(1970,1,1)</f>
        <v>41933.82708333333</v>
      </c>
      <c r="U1783">
        <f>YEAR(S1783)</f>
        <v>2014</v>
      </c>
    </row>
    <row r="1784" spans="1:21" ht="48" x14ac:dyDescent="0.2">
      <c r="A1784">
        <v>4077</v>
      </c>
      <c r="B1784" s="4" t="s">
        <v>4073</v>
      </c>
      <c r="C1784" s="1" t="s">
        <v>8180</v>
      </c>
      <c r="D1784" s="2">
        <v>15000</v>
      </c>
      <c r="E1784" s="3">
        <v>1335</v>
      </c>
      <c r="F1784" t="s">
        <v>8220</v>
      </c>
      <c r="G1784" t="s">
        <v>8223</v>
      </c>
      <c r="H1784" t="s">
        <v>8245</v>
      </c>
      <c r="I1784">
        <v>1482339794</v>
      </c>
      <c r="J1784">
        <v>1479747794</v>
      </c>
      <c r="K1784" t="b">
        <v>0</v>
      </c>
      <c r="L1784">
        <v>6</v>
      </c>
      <c r="M1784" t="b">
        <v>0</v>
      </c>
      <c r="N1784" t="s">
        <v>8269</v>
      </c>
      <c r="O1784" s="5">
        <f>ROUND(E1784/D1784*100,0)</f>
        <v>9</v>
      </c>
      <c r="P1784">
        <f>IFERROR(ROUND(E1784/L1784,2),0)</f>
        <v>222.5</v>
      </c>
      <c r="Q1784" s="6" t="s">
        <v>8315</v>
      </c>
      <c r="R1784" t="s">
        <v>8316</v>
      </c>
      <c r="S1784" s="9">
        <f>(((J1784/60)/60)/24)+DATE(1970,1,1)</f>
        <v>42695.7105787037</v>
      </c>
      <c r="T1784" s="9">
        <f>(((I1784/60)/60)/24)+DATE(1970,1,1)</f>
        <v>42725.7105787037</v>
      </c>
      <c r="U1784">
        <f>YEAR(S1784)</f>
        <v>2016</v>
      </c>
    </row>
    <row r="1785" spans="1:21" ht="48" x14ac:dyDescent="0.2">
      <c r="A1785">
        <v>4078</v>
      </c>
      <c r="B1785" s="4" t="s">
        <v>4074</v>
      </c>
      <c r="C1785" s="1" t="s">
        <v>8181</v>
      </c>
      <c r="D1785" s="2">
        <v>250</v>
      </c>
      <c r="E1785" s="3">
        <v>0</v>
      </c>
      <c r="F1785" t="s">
        <v>8220</v>
      </c>
      <c r="G1785" t="s">
        <v>8224</v>
      </c>
      <c r="H1785" t="s">
        <v>8246</v>
      </c>
      <c r="I1785">
        <v>1485543242</v>
      </c>
      <c r="J1785">
        <v>1482951242</v>
      </c>
      <c r="K1785" t="b">
        <v>0</v>
      </c>
      <c r="L1785">
        <v>0</v>
      </c>
      <c r="M1785" t="b">
        <v>0</v>
      </c>
      <c r="N1785" t="s">
        <v>8269</v>
      </c>
      <c r="O1785" s="5">
        <f>ROUND(E1785/D1785*100,0)</f>
        <v>0</v>
      </c>
      <c r="P1785">
        <f>IFERROR(ROUND(E1785/L1785,2),0)</f>
        <v>0</v>
      </c>
      <c r="Q1785" s="6" t="s">
        <v>8315</v>
      </c>
      <c r="R1785" t="s">
        <v>8316</v>
      </c>
      <c r="S1785" s="9">
        <f>(((J1785/60)/60)/24)+DATE(1970,1,1)</f>
        <v>42732.787523148145</v>
      </c>
      <c r="T1785" s="9">
        <f>(((I1785/60)/60)/24)+DATE(1970,1,1)</f>
        <v>42762.787523148145</v>
      </c>
      <c r="U1785">
        <f>YEAR(S1785)</f>
        <v>2016</v>
      </c>
    </row>
    <row r="1786" spans="1:21" ht="48" x14ac:dyDescent="0.2">
      <c r="A1786">
        <v>4079</v>
      </c>
      <c r="B1786" s="4" t="s">
        <v>4075</v>
      </c>
      <c r="C1786" s="1" t="s">
        <v>8182</v>
      </c>
      <c r="D1786" s="2">
        <v>3000</v>
      </c>
      <c r="E1786" s="3">
        <v>5</v>
      </c>
      <c r="F1786" t="s">
        <v>8220</v>
      </c>
      <c r="G1786" t="s">
        <v>8223</v>
      </c>
      <c r="H1786" t="s">
        <v>8245</v>
      </c>
      <c r="I1786">
        <v>1466375521</v>
      </c>
      <c r="J1786">
        <v>1463783521</v>
      </c>
      <c r="K1786" t="b">
        <v>0</v>
      </c>
      <c r="L1786">
        <v>1</v>
      </c>
      <c r="M1786" t="b">
        <v>0</v>
      </c>
      <c r="N1786" t="s">
        <v>8269</v>
      </c>
      <c r="O1786" s="5">
        <f>ROUND(E1786/D1786*100,0)</f>
        <v>0</v>
      </c>
      <c r="P1786">
        <f>IFERROR(ROUND(E1786/L1786,2),0)</f>
        <v>5</v>
      </c>
      <c r="Q1786" s="6" t="s">
        <v>8315</v>
      </c>
      <c r="R1786" t="s">
        <v>8316</v>
      </c>
      <c r="S1786" s="9">
        <f>(((J1786/60)/60)/24)+DATE(1970,1,1)</f>
        <v>42510.938900462963</v>
      </c>
      <c r="T1786" s="9">
        <f>(((I1786/60)/60)/24)+DATE(1970,1,1)</f>
        <v>42540.938900462963</v>
      </c>
      <c r="U1786">
        <f>YEAR(S1786)</f>
        <v>2016</v>
      </c>
    </row>
    <row r="1787" spans="1:21" ht="48" x14ac:dyDescent="0.2">
      <c r="A1787">
        <v>4080</v>
      </c>
      <c r="B1787" s="4" t="s">
        <v>4076</v>
      </c>
      <c r="C1787" s="1" t="s">
        <v>8183</v>
      </c>
      <c r="D1787" s="2">
        <v>3000</v>
      </c>
      <c r="E1787" s="3">
        <v>0</v>
      </c>
      <c r="F1787" t="s">
        <v>8220</v>
      </c>
      <c r="G1787" t="s">
        <v>8223</v>
      </c>
      <c r="H1787" t="s">
        <v>8245</v>
      </c>
      <c r="I1787">
        <v>1465930440</v>
      </c>
      <c r="J1787">
        <v>1463849116</v>
      </c>
      <c r="K1787" t="b">
        <v>0</v>
      </c>
      <c r="L1787">
        <v>0</v>
      </c>
      <c r="M1787" t="b">
        <v>0</v>
      </c>
      <c r="N1787" t="s">
        <v>8269</v>
      </c>
      <c r="O1787" s="5">
        <f>ROUND(E1787/D1787*100,0)</f>
        <v>0</v>
      </c>
      <c r="P1787">
        <f>IFERROR(ROUND(E1787/L1787,2),0)</f>
        <v>0</v>
      </c>
      <c r="Q1787" s="6" t="s">
        <v>8315</v>
      </c>
      <c r="R1787" t="s">
        <v>8316</v>
      </c>
      <c r="S1787" s="9">
        <f>(((J1787/60)/60)/24)+DATE(1970,1,1)</f>
        <v>42511.698101851856</v>
      </c>
      <c r="T1787" s="9">
        <f>(((I1787/60)/60)/24)+DATE(1970,1,1)</f>
        <v>42535.787500000006</v>
      </c>
      <c r="U1787">
        <f>YEAR(S1787)</f>
        <v>2016</v>
      </c>
    </row>
    <row r="1788" spans="1:21" ht="48" x14ac:dyDescent="0.2">
      <c r="A1788">
        <v>4081</v>
      </c>
      <c r="B1788" s="4" t="s">
        <v>4077</v>
      </c>
      <c r="C1788" s="1" t="s">
        <v>8184</v>
      </c>
      <c r="D1788" s="2">
        <v>2224</v>
      </c>
      <c r="E1788" s="3">
        <v>350</v>
      </c>
      <c r="F1788" t="s">
        <v>8220</v>
      </c>
      <c r="G1788" t="s">
        <v>8223</v>
      </c>
      <c r="H1788" t="s">
        <v>8245</v>
      </c>
      <c r="I1788">
        <v>1425819425</v>
      </c>
      <c r="J1788">
        <v>1423231025</v>
      </c>
      <c r="K1788" t="b">
        <v>0</v>
      </c>
      <c r="L1788">
        <v>12</v>
      </c>
      <c r="M1788" t="b">
        <v>0</v>
      </c>
      <c r="N1788" t="s">
        <v>8269</v>
      </c>
      <c r="O1788" s="5">
        <f>ROUND(E1788/D1788*100,0)</f>
        <v>16</v>
      </c>
      <c r="P1788">
        <f>IFERROR(ROUND(E1788/L1788,2),0)</f>
        <v>29.17</v>
      </c>
      <c r="Q1788" s="6" t="s">
        <v>8315</v>
      </c>
      <c r="R1788" t="s">
        <v>8316</v>
      </c>
      <c r="S1788" s="9">
        <f>(((J1788/60)/60)/24)+DATE(1970,1,1)</f>
        <v>42041.581307870365</v>
      </c>
      <c r="T1788" s="9">
        <f>(((I1788/60)/60)/24)+DATE(1970,1,1)</f>
        <v>42071.539641203708</v>
      </c>
      <c r="U1788">
        <f>YEAR(S1788)</f>
        <v>2015</v>
      </c>
    </row>
    <row r="1789" spans="1:21" ht="48" x14ac:dyDescent="0.2">
      <c r="A1789">
        <v>4082</v>
      </c>
      <c r="B1789" s="4" t="s">
        <v>4078</v>
      </c>
      <c r="C1789" s="1" t="s">
        <v>8185</v>
      </c>
      <c r="D1789" s="2">
        <v>150</v>
      </c>
      <c r="E1789" s="3">
        <v>3</v>
      </c>
      <c r="F1789" t="s">
        <v>8220</v>
      </c>
      <c r="G1789" t="s">
        <v>8223</v>
      </c>
      <c r="H1789" t="s">
        <v>8245</v>
      </c>
      <c r="I1789">
        <v>1447542000</v>
      </c>
      <c r="J1789">
        <v>1446179553</v>
      </c>
      <c r="K1789" t="b">
        <v>0</v>
      </c>
      <c r="L1789">
        <v>2</v>
      </c>
      <c r="M1789" t="b">
        <v>0</v>
      </c>
      <c r="N1789" t="s">
        <v>8269</v>
      </c>
      <c r="O1789" s="5">
        <f>ROUND(E1789/D1789*100,0)</f>
        <v>2</v>
      </c>
      <c r="P1789">
        <f>IFERROR(ROUND(E1789/L1789,2),0)</f>
        <v>1.5</v>
      </c>
      <c r="Q1789" s="6" t="s">
        <v>8315</v>
      </c>
      <c r="R1789" t="s">
        <v>8316</v>
      </c>
      <c r="S1789" s="9">
        <f>(((J1789/60)/60)/24)+DATE(1970,1,1)</f>
        <v>42307.189270833333</v>
      </c>
      <c r="T1789" s="9">
        <f>(((I1789/60)/60)/24)+DATE(1970,1,1)</f>
        <v>42322.958333333328</v>
      </c>
      <c r="U1789">
        <f>YEAR(S1789)</f>
        <v>2015</v>
      </c>
    </row>
    <row r="1790" spans="1:21" ht="48" x14ac:dyDescent="0.2">
      <c r="A1790">
        <v>4083</v>
      </c>
      <c r="B1790" s="4" t="s">
        <v>4079</v>
      </c>
      <c r="C1790" s="1" t="s">
        <v>8186</v>
      </c>
      <c r="D1790" s="2">
        <v>3500</v>
      </c>
      <c r="E1790" s="3">
        <v>759</v>
      </c>
      <c r="F1790" t="s">
        <v>8220</v>
      </c>
      <c r="G1790" t="s">
        <v>8223</v>
      </c>
      <c r="H1790" t="s">
        <v>8245</v>
      </c>
      <c r="I1790">
        <v>1452795416</v>
      </c>
      <c r="J1790">
        <v>1450203416</v>
      </c>
      <c r="K1790" t="b">
        <v>0</v>
      </c>
      <c r="L1790">
        <v>6</v>
      </c>
      <c r="M1790" t="b">
        <v>0</v>
      </c>
      <c r="N1790" t="s">
        <v>8269</v>
      </c>
      <c r="O1790" s="5">
        <f>ROUND(E1790/D1790*100,0)</f>
        <v>22</v>
      </c>
      <c r="P1790">
        <f>IFERROR(ROUND(E1790/L1790,2),0)</f>
        <v>126.5</v>
      </c>
      <c r="Q1790" s="6" t="s">
        <v>8315</v>
      </c>
      <c r="R1790" t="s">
        <v>8316</v>
      </c>
      <c r="S1790" s="9">
        <f>(((J1790/60)/60)/24)+DATE(1970,1,1)</f>
        <v>42353.761759259258</v>
      </c>
      <c r="T1790" s="9">
        <f>(((I1790/60)/60)/24)+DATE(1970,1,1)</f>
        <v>42383.761759259258</v>
      </c>
      <c r="U1790">
        <f>YEAR(S1790)</f>
        <v>2015</v>
      </c>
    </row>
    <row r="1791" spans="1:21" ht="48" x14ac:dyDescent="0.2">
      <c r="A1791">
        <v>4084</v>
      </c>
      <c r="B1791" s="4" t="s">
        <v>4080</v>
      </c>
      <c r="C1791" s="1" t="s">
        <v>8187</v>
      </c>
      <c r="D1791" s="2">
        <v>3000</v>
      </c>
      <c r="E1791" s="3">
        <v>10</v>
      </c>
      <c r="F1791" t="s">
        <v>8220</v>
      </c>
      <c r="G1791" t="s">
        <v>8236</v>
      </c>
      <c r="H1791" t="s">
        <v>8248</v>
      </c>
      <c r="I1791">
        <v>1476008906</v>
      </c>
      <c r="J1791">
        <v>1473416906</v>
      </c>
      <c r="K1791" t="b">
        <v>0</v>
      </c>
      <c r="L1791">
        <v>1</v>
      </c>
      <c r="M1791" t="b">
        <v>0</v>
      </c>
      <c r="N1791" t="s">
        <v>8269</v>
      </c>
      <c r="O1791" s="5">
        <f>ROUND(E1791/D1791*100,0)</f>
        <v>0</v>
      </c>
      <c r="P1791">
        <f>IFERROR(ROUND(E1791/L1791,2),0)</f>
        <v>10</v>
      </c>
      <c r="Q1791" s="6" t="s">
        <v>8315</v>
      </c>
      <c r="R1791" t="s">
        <v>8316</v>
      </c>
      <c r="S1791" s="9">
        <f>(((J1791/60)/60)/24)+DATE(1970,1,1)</f>
        <v>42622.436412037037</v>
      </c>
      <c r="T1791" s="9">
        <f>(((I1791/60)/60)/24)+DATE(1970,1,1)</f>
        <v>42652.436412037037</v>
      </c>
      <c r="U1791">
        <f>YEAR(S1791)</f>
        <v>2016</v>
      </c>
    </row>
    <row r="1792" spans="1:21" ht="48" x14ac:dyDescent="0.2">
      <c r="A1792">
        <v>4085</v>
      </c>
      <c r="B1792" s="4" t="s">
        <v>4081</v>
      </c>
      <c r="C1792" s="1" t="s">
        <v>8188</v>
      </c>
      <c r="D1792" s="2">
        <v>3500</v>
      </c>
      <c r="E1792" s="3">
        <v>10</v>
      </c>
      <c r="F1792" t="s">
        <v>8220</v>
      </c>
      <c r="G1792" t="s">
        <v>8223</v>
      </c>
      <c r="H1792" t="s">
        <v>8245</v>
      </c>
      <c r="I1792">
        <v>1427169540</v>
      </c>
      <c r="J1792">
        <v>1424701775</v>
      </c>
      <c r="K1792" t="b">
        <v>0</v>
      </c>
      <c r="L1792">
        <v>1</v>
      </c>
      <c r="M1792" t="b">
        <v>0</v>
      </c>
      <c r="N1792" t="s">
        <v>8269</v>
      </c>
      <c r="O1792" s="5">
        <f>ROUND(E1792/D1792*100,0)</f>
        <v>0</v>
      </c>
      <c r="P1792">
        <f>IFERROR(ROUND(E1792/L1792,2),0)</f>
        <v>10</v>
      </c>
      <c r="Q1792" s="6" t="s">
        <v>8315</v>
      </c>
      <c r="R1792" t="s">
        <v>8316</v>
      </c>
      <c r="S1792" s="9">
        <f>(((J1792/60)/60)/24)+DATE(1970,1,1)</f>
        <v>42058.603877314818</v>
      </c>
      <c r="T1792" s="9">
        <f>(((I1792/60)/60)/24)+DATE(1970,1,1)</f>
        <v>42087.165972222225</v>
      </c>
      <c r="U1792">
        <f>YEAR(S1792)</f>
        <v>2015</v>
      </c>
    </row>
    <row r="1793" spans="1:21" ht="48" x14ac:dyDescent="0.2">
      <c r="A1793">
        <v>4086</v>
      </c>
      <c r="B1793" s="4" t="s">
        <v>4082</v>
      </c>
      <c r="C1793" s="1" t="s">
        <v>8189</v>
      </c>
      <c r="D1793" s="2">
        <v>1000</v>
      </c>
      <c r="E1793" s="3">
        <v>47</v>
      </c>
      <c r="F1793" t="s">
        <v>8220</v>
      </c>
      <c r="G1793" t="s">
        <v>8223</v>
      </c>
      <c r="H1793" t="s">
        <v>8245</v>
      </c>
      <c r="I1793">
        <v>1448078400</v>
      </c>
      <c r="J1793">
        <v>1445985299</v>
      </c>
      <c r="K1793" t="b">
        <v>0</v>
      </c>
      <c r="L1793">
        <v>5</v>
      </c>
      <c r="M1793" t="b">
        <v>0</v>
      </c>
      <c r="N1793" t="s">
        <v>8269</v>
      </c>
      <c r="O1793" s="5">
        <f>ROUND(E1793/D1793*100,0)</f>
        <v>5</v>
      </c>
      <c r="P1793">
        <f>IFERROR(ROUND(E1793/L1793,2),0)</f>
        <v>9.4</v>
      </c>
      <c r="Q1793" s="6" t="s">
        <v>8315</v>
      </c>
      <c r="R1793" t="s">
        <v>8316</v>
      </c>
      <c r="S1793" s="9">
        <f>(((J1793/60)/60)/24)+DATE(1970,1,1)</f>
        <v>42304.940960648149</v>
      </c>
      <c r="T1793" s="9">
        <f>(((I1793/60)/60)/24)+DATE(1970,1,1)</f>
        <v>42329.166666666672</v>
      </c>
      <c r="U1793">
        <f>YEAR(S1793)</f>
        <v>2015</v>
      </c>
    </row>
    <row r="1794" spans="1:21" ht="16" x14ac:dyDescent="0.2">
      <c r="A1794">
        <v>4087</v>
      </c>
      <c r="B1794" s="4" t="s">
        <v>4083</v>
      </c>
      <c r="C1794" s="1" t="s">
        <v>8190</v>
      </c>
      <c r="D1794" s="2">
        <v>9600</v>
      </c>
      <c r="E1794" s="3">
        <v>0</v>
      </c>
      <c r="F1794" t="s">
        <v>8220</v>
      </c>
      <c r="G1794" t="s">
        <v>8223</v>
      </c>
      <c r="H1794" t="s">
        <v>8245</v>
      </c>
      <c r="I1794">
        <v>1468777786</v>
      </c>
      <c r="J1794">
        <v>1466185786</v>
      </c>
      <c r="K1794" t="b">
        <v>0</v>
      </c>
      <c r="L1794">
        <v>0</v>
      </c>
      <c r="M1794" t="b">
        <v>0</v>
      </c>
      <c r="N1794" t="s">
        <v>8269</v>
      </c>
      <c r="O1794" s="5">
        <f>ROUND(E1794/D1794*100,0)</f>
        <v>0</v>
      </c>
      <c r="P1794">
        <f>IFERROR(ROUND(E1794/L1794,2),0)</f>
        <v>0</v>
      </c>
      <c r="Q1794" s="6" t="s">
        <v>8315</v>
      </c>
      <c r="R1794" t="s">
        <v>8316</v>
      </c>
      <c r="S1794" s="9">
        <f>(((J1794/60)/60)/24)+DATE(1970,1,1)</f>
        <v>42538.742893518516</v>
      </c>
      <c r="T1794" s="9">
        <f>(((I1794/60)/60)/24)+DATE(1970,1,1)</f>
        <v>42568.742893518516</v>
      </c>
      <c r="U1794">
        <f>YEAR(S1794)</f>
        <v>2016</v>
      </c>
    </row>
    <row r="1795" spans="1:21" ht="48" x14ac:dyDescent="0.2">
      <c r="A1795">
        <v>4088</v>
      </c>
      <c r="B1795" s="4" t="s">
        <v>4084</v>
      </c>
      <c r="C1795" s="1" t="s">
        <v>8191</v>
      </c>
      <c r="D1795" s="2">
        <v>2000</v>
      </c>
      <c r="E1795" s="3">
        <v>216</v>
      </c>
      <c r="F1795" t="s">
        <v>8220</v>
      </c>
      <c r="G1795" t="s">
        <v>8224</v>
      </c>
      <c r="H1795" t="s">
        <v>8246</v>
      </c>
      <c r="I1795">
        <v>1421403960</v>
      </c>
      <c r="J1795">
        <v>1418827324</v>
      </c>
      <c r="K1795" t="b">
        <v>0</v>
      </c>
      <c r="L1795">
        <v>3</v>
      </c>
      <c r="M1795" t="b">
        <v>0</v>
      </c>
      <c r="N1795" t="s">
        <v>8269</v>
      </c>
      <c r="O1795" s="5">
        <f>ROUND(E1795/D1795*100,0)</f>
        <v>11</v>
      </c>
      <c r="P1795">
        <f>IFERROR(ROUND(E1795/L1795,2),0)</f>
        <v>72</v>
      </c>
      <c r="Q1795" s="6" t="s">
        <v>8315</v>
      </c>
      <c r="R1795" t="s">
        <v>8316</v>
      </c>
      <c r="S1795" s="9">
        <f>(((J1795/60)/60)/24)+DATE(1970,1,1)</f>
        <v>41990.612546296295</v>
      </c>
      <c r="T1795" s="9">
        <f>(((I1795/60)/60)/24)+DATE(1970,1,1)</f>
        <v>42020.434722222228</v>
      </c>
      <c r="U1795">
        <f>YEAR(S1795)</f>
        <v>2014</v>
      </c>
    </row>
    <row r="1796" spans="1:21" ht="48" x14ac:dyDescent="0.2">
      <c r="A1796">
        <v>4089</v>
      </c>
      <c r="B1796" s="4" t="s">
        <v>4085</v>
      </c>
      <c r="C1796" s="1" t="s">
        <v>8192</v>
      </c>
      <c r="D1796" s="2">
        <v>5000</v>
      </c>
      <c r="E1796" s="3">
        <v>240</v>
      </c>
      <c r="F1796" t="s">
        <v>8220</v>
      </c>
      <c r="G1796" t="s">
        <v>8223</v>
      </c>
      <c r="H1796" t="s">
        <v>8245</v>
      </c>
      <c r="I1796">
        <v>1433093700</v>
      </c>
      <c r="J1796">
        <v>1430242488</v>
      </c>
      <c r="K1796" t="b">
        <v>0</v>
      </c>
      <c r="L1796">
        <v>8</v>
      </c>
      <c r="M1796" t="b">
        <v>0</v>
      </c>
      <c r="N1796" t="s">
        <v>8269</v>
      </c>
      <c r="O1796" s="5">
        <f>ROUND(E1796/D1796*100,0)</f>
        <v>5</v>
      </c>
      <c r="P1796">
        <f>IFERROR(ROUND(E1796/L1796,2),0)</f>
        <v>30</v>
      </c>
      <c r="Q1796" s="6" t="s">
        <v>8315</v>
      </c>
      <c r="R1796" t="s">
        <v>8316</v>
      </c>
      <c r="S1796" s="9">
        <f>(((J1796/60)/60)/24)+DATE(1970,1,1)</f>
        <v>42122.732499999998</v>
      </c>
      <c r="T1796" s="9">
        <f>(((I1796/60)/60)/24)+DATE(1970,1,1)</f>
        <v>42155.732638888891</v>
      </c>
      <c r="U1796">
        <f>YEAR(S1796)</f>
        <v>2015</v>
      </c>
    </row>
    <row r="1797" spans="1:21" ht="48" x14ac:dyDescent="0.2">
      <c r="A1797">
        <v>4090</v>
      </c>
      <c r="B1797" s="4" t="s">
        <v>4086</v>
      </c>
      <c r="C1797" s="1" t="s">
        <v>8193</v>
      </c>
      <c r="D1797" s="2">
        <v>1000</v>
      </c>
      <c r="E1797" s="3">
        <v>32</v>
      </c>
      <c r="F1797" t="s">
        <v>8220</v>
      </c>
      <c r="G1797" t="s">
        <v>8223</v>
      </c>
      <c r="H1797" t="s">
        <v>8245</v>
      </c>
      <c r="I1797">
        <v>1438959600</v>
      </c>
      <c r="J1797">
        <v>1437754137</v>
      </c>
      <c r="K1797" t="b">
        <v>0</v>
      </c>
      <c r="L1797">
        <v>3</v>
      </c>
      <c r="M1797" t="b">
        <v>0</v>
      </c>
      <c r="N1797" t="s">
        <v>8269</v>
      </c>
      <c r="O1797" s="5">
        <f>ROUND(E1797/D1797*100,0)</f>
        <v>3</v>
      </c>
      <c r="P1797">
        <f>IFERROR(ROUND(E1797/L1797,2),0)</f>
        <v>10.67</v>
      </c>
      <c r="Q1797" s="6" t="s">
        <v>8315</v>
      </c>
      <c r="R1797" t="s">
        <v>8316</v>
      </c>
      <c r="S1797" s="9">
        <f>(((J1797/60)/60)/24)+DATE(1970,1,1)</f>
        <v>42209.67288194444</v>
      </c>
      <c r="T1797" s="9">
        <f>(((I1797/60)/60)/24)+DATE(1970,1,1)</f>
        <v>42223.625</v>
      </c>
      <c r="U1797">
        <f>YEAR(S1797)</f>
        <v>2015</v>
      </c>
    </row>
    <row r="1798" spans="1:21" ht="48" x14ac:dyDescent="0.2">
      <c r="A1798">
        <v>4091</v>
      </c>
      <c r="B1798" s="4" t="s">
        <v>4087</v>
      </c>
      <c r="C1798" s="1" t="s">
        <v>8194</v>
      </c>
      <c r="D1798" s="2">
        <v>1600</v>
      </c>
      <c r="E1798" s="3">
        <v>204</v>
      </c>
      <c r="F1798" t="s">
        <v>8220</v>
      </c>
      <c r="G1798" t="s">
        <v>8223</v>
      </c>
      <c r="H1798" t="s">
        <v>8245</v>
      </c>
      <c r="I1798">
        <v>1421410151</v>
      </c>
      <c r="J1798">
        <v>1418818151</v>
      </c>
      <c r="K1798" t="b">
        <v>0</v>
      </c>
      <c r="L1798">
        <v>8</v>
      </c>
      <c r="M1798" t="b">
        <v>0</v>
      </c>
      <c r="N1798" t="s">
        <v>8269</v>
      </c>
      <c r="O1798" s="5">
        <f>ROUND(E1798/D1798*100,0)</f>
        <v>13</v>
      </c>
      <c r="P1798">
        <f>IFERROR(ROUND(E1798/L1798,2),0)</f>
        <v>25.5</v>
      </c>
      <c r="Q1798" s="6" t="s">
        <v>8315</v>
      </c>
      <c r="R1798" t="s">
        <v>8316</v>
      </c>
      <c r="S1798" s="9">
        <f>(((J1798/60)/60)/24)+DATE(1970,1,1)</f>
        <v>41990.506377314814</v>
      </c>
      <c r="T1798" s="9">
        <f>(((I1798/60)/60)/24)+DATE(1970,1,1)</f>
        <v>42020.506377314814</v>
      </c>
      <c r="U1798">
        <f>YEAR(S1798)</f>
        <v>2014</v>
      </c>
    </row>
    <row r="1799" spans="1:21" ht="48" x14ac:dyDescent="0.2">
      <c r="A1799">
        <v>4092</v>
      </c>
      <c r="B1799" s="4" t="s">
        <v>4088</v>
      </c>
      <c r="C1799" s="1" t="s">
        <v>8195</v>
      </c>
      <c r="D1799" s="2">
        <v>110000</v>
      </c>
      <c r="E1799" s="3">
        <v>20</v>
      </c>
      <c r="F1799" t="s">
        <v>8220</v>
      </c>
      <c r="G1799" t="s">
        <v>8223</v>
      </c>
      <c r="H1799" t="s">
        <v>8245</v>
      </c>
      <c r="I1799">
        <v>1428205247</v>
      </c>
      <c r="J1799">
        <v>1423024847</v>
      </c>
      <c r="K1799" t="b">
        <v>0</v>
      </c>
      <c r="L1799">
        <v>1</v>
      </c>
      <c r="M1799" t="b">
        <v>0</v>
      </c>
      <c r="N1799" t="s">
        <v>8269</v>
      </c>
      <c r="O1799" s="5">
        <f>ROUND(E1799/D1799*100,0)</f>
        <v>0</v>
      </c>
      <c r="P1799">
        <f>IFERROR(ROUND(E1799/L1799,2),0)</f>
        <v>20</v>
      </c>
      <c r="Q1799" s="6" t="s">
        <v>8315</v>
      </c>
      <c r="R1799" t="s">
        <v>8316</v>
      </c>
      <c r="S1799" s="9">
        <f>(((J1799/60)/60)/24)+DATE(1970,1,1)</f>
        <v>42039.194988425923</v>
      </c>
      <c r="T1799" s="9">
        <f>(((I1799/60)/60)/24)+DATE(1970,1,1)</f>
        <v>42099.153321759266</v>
      </c>
      <c r="U1799">
        <f>YEAR(S1799)</f>
        <v>2015</v>
      </c>
    </row>
    <row r="1800" spans="1:21" ht="48" x14ac:dyDescent="0.2">
      <c r="A1800">
        <v>4093</v>
      </c>
      <c r="B1800" s="4" t="s">
        <v>4089</v>
      </c>
      <c r="C1800" s="1" t="s">
        <v>8196</v>
      </c>
      <c r="D1800" s="2">
        <v>2500</v>
      </c>
      <c r="E1800" s="3">
        <v>60</v>
      </c>
      <c r="F1800" t="s">
        <v>8220</v>
      </c>
      <c r="G1800" t="s">
        <v>8224</v>
      </c>
      <c r="H1800" t="s">
        <v>8246</v>
      </c>
      <c r="I1800">
        <v>1440272093</v>
      </c>
      <c r="J1800">
        <v>1435088093</v>
      </c>
      <c r="K1800" t="b">
        <v>0</v>
      </c>
      <c r="L1800">
        <v>4</v>
      </c>
      <c r="M1800" t="b">
        <v>0</v>
      </c>
      <c r="N1800" t="s">
        <v>8269</v>
      </c>
      <c r="O1800" s="5">
        <f>ROUND(E1800/D1800*100,0)</f>
        <v>2</v>
      </c>
      <c r="P1800">
        <f>IFERROR(ROUND(E1800/L1800,2),0)</f>
        <v>15</v>
      </c>
      <c r="Q1800" s="6" t="s">
        <v>8315</v>
      </c>
      <c r="R1800" t="s">
        <v>8316</v>
      </c>
      <c r="S1800" s="9">
        <f>(((J1800/60)/60)/24)+DATE(1970,1,1)</f>
        <v>42178.815891203703</v>
      </c>
      <c r="T1800" s="9">
        <f>(((I1800/60)/60)/24)+DATE(1970,1,1)</f>
        <v>42238.815891203703</v>
      </c>
      <c r="U1800">
        <f>YEAR(S1800)</f>
        <v>2015</v>
      </c>
    </row>
    <row r="1801" spans="1:21" ht="48" x14ac:dyDescent="0.2">
      <c r="A1801">
        <v>4094</v>
      </c>
      <c r="B1801" s="4" t="s">
        <v>4090</v>
      </c>
      <c r="C1801" s="1" t="s">
        <v>8197</v>
      </c>
      <c r="D1801" s="2">
        <v>2000</v>
      </c>
      <c r="E1801" s="3">
        <v>730</v>
      </c>
      <c r="F1801" t="s">
        <v>8220</v>
      </c>
      <c r="G1801" t="s">
        <v>8223</v>
      </c>
      <c r="H1801" t="s">
        <v>8245</v>
      </c>
      <c r="I1801">
        <v>1413953940</v>
      </c>
      <c r="J1801">
        <v>1410141900</v>
      </c>
      <c r="K1801" t="b">
        <v>0</v>
      </c>
      <c r="L1801">
        <v>8</v>
      </c>
      <c r="M1801" t="b">
        <v>0</v>
      </c>
      <c r="N1801" t="s">
        <v>8269</v>
      </c>
      <c r="O1801" s="5">
        <f>ROUND(E1801/D1801*100,0)</f>
        <v>37</v>
      </c>
      <c r="P1801">
        <f>IFERROR(ROUND(E1801/L1801,2),0)</f>
        <v>91.25</v>
      </c>
      <c r="Q1801" s="6" t="s">
        <v>8315</v>
      </c>
      <c r="R1801" t="s">
        <v>8316</v>
      </c>
      <c r="S1801" s="9">
        <f>(((J1801/60)/60)/24)+DATE(1970,1,1)</f>
        <v>41890.086805555555</v>
      </c>
      <c r="T1801" s="9">
        <f>(((I1801/60)/60)/24)+DATE(1970,1,1)</f>
        <v>41934.207638888889</v>
      </c>
      <c r="U1801">
        <f>YEAR(S1801)</f>
        <v>2014</v>
      </c>
    </row>
    <row r="1802" spans="1:21" ht="32" x14ac:dyDescent="0.2">
      <c r="A1802">
        <v>4095</v>
      </c>
      <c r="B1802" s="4" t="s">
        <v>4091</v>
      </c>
      <c r="C1802" s="1" t="s">
        <v>8198</v>
      </c>
      <c r="D1802" s="2">
        <v>30000</v>
      </c>
      <c r="E1802" s="3">
        <v>800</v>
      </c>
      <c r="F1802" t="s">
        <v>8220</v>
      </c>
      <c r="G1802" t="s">
        <v>8237</v>
      </c>
      <c r="H1802" t="s">
        <v>8255</v>
      </c>
      <c r="I1802">
        <v>1482108350</v>
      </c>
      <c r="J1802">
        <v>1479516350</v>
      </c>
      <c r="K1802" t="b">
        <v>0</v>
      </c>
      <c r="L1802">
        <v>1</v>
      </c>
      <c r="M1802" t="b">
        <v>0</v>
      </c>
      <c r="N1802" t="s">
        <v>8269</v>
      </c>
      <c r="O1802" s="5">
        <f>ROUND(E1802/D1802*100,0)</f>
        <v>3</v>
      </c>
      <c r="P1802">
        <f>IFERROR(ROUND(E1802/L1802,2),0)</f>
        <v>800</v>
      </c>
      <c r="Q1802" s="6" t="s">
        <v>8315</v>
      </c>
      <c r="R1802" t="s">
        <v>8316</v>
      </c>
      <c r="S1802" s="9">
        <f>(((J1802/60)/60)/24)+DATE(1970,1,1)</f>
        <v>42693.031828703708</v>
      </c>
      <c r="T1802" s="9">
        <f>(((I1802/60)/60)/24)+DATE(1970,1,1)</f>
        <v>42723.031828703708</v>
      </c>
      <c r="U1802">
        <f>YEAR(S1802)</f>
        <v>2016</v>
      </c>
    </row>
    <row r="1803" spans="1:21" ht="48" x14ac:dyDescent="0.2">
      <c r="A1803">
        <v>4096</v>
      </c>
      <c r="B1803" s="4" t="s">
        <v>4092</v>
      </c>
      <c r="C1803" s="1" t="s">
        <v>8199</v>
      </c>
      <c r="D1803" s="2">
        <v>3500</v>
      </c>
      <c r="E1803" s="3">
        <v>400</v>
      </c>
      <c r="F1803" t="s">
        <v>8220</v>
      </c>
      <c r="G1803" t="s">
        <v>8224</v>
      </c>
      <c r="H1803" t="s">
        <v>8246</v>
      </c>
      <c r="I1803">
        <v>1488271860</v>
      </c>
      <c r="J1803">
        <v>1484484219</v>
      </c>
      <c r="K1803" t="b">
        <v>0</v>
      </c>
      <c r="L1803">
        <v>5</v>
      </c>
      <c r="M1803" t="b">
        <v>0</v>
      </c>
      <c r="N1803" t="s">
        <v>8269</v>
      </c>
      <c r="O1803" s="5">
        <f>ROUND(E1803/D1803*100,0)</f>
        <v>11</v>
      </c>
      <c r="P1803">
        <f>IFERROR(ROUND(E1803/L1803,2),0)</f>
        <v>80</v>
      </c>
      <c r="Q1803" s="6" t="s">
        <v>8315</v>
      </c>
      <c r="R1803" t="s">
        <v>8316</v>
      </c>
      <c r="S1803" s="9">
        <f>(((J1803/60)/60)/24)+DATE(1970,1,1)</f>
        <v>42750.530312499999</v>
      </c>
      <c r="T1803" s="9">
        <f>(((I1803/60)/60)/24)+DATE(1970,1,1)</f>
        <v>42794.368749999994</v>
      </c>
      <c r="U1803">
        <f>YEAR(S1803)</f>
        <v>2017</v>
      </c>
    </row>
    <row r="1804" spans="1:21" ht="48" x14ac:dyDescent="0.2">
      <c r="A1804">
        <v>4097</v>
      </c>
      <c r="B1804" s="4" t="s">
        <v>4093</v>
      </c>
      <c r="C1804" s="1" t="s">
        <v>8200</v>
      </c>
      <c r="D1804" s="2">
        <v>10000</v>
      </c>
      <c r="E1804" s="3">
        <v>0</v>
      </c>
      <c r="F1804" t="s">
        <v>8220</v>
      </c>
      <c r="G1804" t="s">
        <v>8224</v>
      </c>
      <c r="H1804" t="s">
        <v>8246</v>
      </c>
      <c r="I1804">
        <v>1454284500</v>
      </c>
      <c r="J1804">
        <v>1449431237</v>
      </c>
      <c r="K1804" t="b">
        <v>0</v>
      </c>
      <c r="L1804">
        <v>0</v>
      </c>
      <c r="M1804" t="b">
        <v>0</v>
      </c>
      <c r="N1804" t="s">
        <v>8269</v>
      </c>
      <c r="O1804" s="5">
        <f>ROUND(E1804/D1804*100,0)</f>
        <v>0</v>
      </c>
      <c r="P1804">
        <f>IFERROR(ROUND(E1804/L1804,2),0)</f>
        <v>0</v>
      </c>
      <c r="Q1804" s="6" t="s">
        <v>8315</v>
      </c>
      <c r="R1804" t="s">
        <v>8316</v>
      </c>
      <c r="S1804" s="9">
        <f>(((J1804/60)/60)/24)+DATE(1970,1,1)</f>
        <v>42344.824502314819</v>
      </c>
      <c r="T1804" s="9">
        <f>(((I1804/60)/60)/24)+DATE(1970,1,1)</f>
        <v>42400.996527777781</v>
      </c>
      <c r="U1804">
        <f>YEAR(S1804)</f>
        <v>2015</v>
      </c>
    </row>
    <row r="1805" spans="1:21" ht="48" x14ac:dyDescent="0.2">
      <c r="A1805">
        <v>4098</v>
      </c>
      <c r="B1805" s="4" t="s">
        <v>4094</v>
      </c>
      <c r="C1805" s="1" t="s">
        <v>8201</v>
      </c>
      <c r="D1805" s="2">
        <v>75000</v>
      </c>
      <c r="E1805" s="3">
        <v>0</v>
      </c>
      <c r="F1805" t="s">
        <v>8220</v>
      </c>
      <c r="G1805" t="s">
        <v>8223</v>
      </c>
      <c r="H1805" t="s">
        <v>8245</v>
      </c>
      <c r="I1805">
        <v>1465060797</v>
      </c>
      <c r="J1805">
        <v>1462468797</v>
      </c>
      <c r="K1805" t="b">
        <v>0</v>
      </c>
      <c r="L1805">
        <v>0</v>
      </c>
      <c r="M1805" t="b">
        <v>0</v>
      </c>
      <c r="N1805" t="s">
        <v>8269</v>
      </c>
      <c r="O1805" s="5">
        <f>ROUND(E1805/D1805*100,0)</f>
        <v>0</v>
      </c>
      <c r="P1805">
        <f>IFERROR(ROUND(E1805/L1805,2),0)</f>
        <v>0</v>
      </c>
      <c r="Q1805" s="6" t="s">
        <v>8315</v>
      </c>
      <c r="R1805" t="s">
        <v>8316</v>
      </c>
      <c r="S1805" s="9">
        <f>(((J1805/60)/60)/24)+DATE(1970,1,1)</f>
        <v>42495.722187499996</v>
      </c>
      <c r="T1805" s="9">
        <f>(((I1805/60)/60)/24)+DATE(1970,1,1)</f>
        <v>42525.722187499996</v>
      </c>
      <c r="U1805">
        <f>YEAR(S1805)</f>
        <v>2016</v>
      </c>
    </row>
    <row r="1806" spans="1:21" ht="48" x14ac:dyDescent="0.2">
      <c r="A1806">
        <v>4099</v>
      </c>
      <c r="B1806" s="4" t="s">
        <v>4095</v>
      </c>
      <c r="C1806" s="1" t="s">
        <v>8202</v>
      </c>
      <c r="D1806" s="2">
        <v>4500</v>
      </c>
      <c r="E1806" s="3">
        <v>50</v>
      </c>
      <c r="F1806" t="s">
        <v>8220</v>
      </c>
      <c r="G1806" t="s">
        <v>8223</v>
      </c>
      <c r="H1806" t="s">
        <v>8245</v>
      </c>
      <c r="I1806">
        <v>1472847873</v>
      </c>
      <c r="J1806">
        <v>1468959873</v>
      </c>
      <c r="K1806" t="b">
        <v>0</v>
      </c>
      <c r="L1806">
        <v>1</v>
      </c>
      <c r="M1806" t="b">
        <v>0</v>
      </c>
      <c r="N1806" t="s">
        <v>8269</v>
      </c>
      <c r="O1806" s="5">
        <f>ROUND(E1806/D1806*100,0)</f>
        <v>1</v>
      </c>
      <c r="P1806">
        <f>IFERROR(ROUND(E1806/L1806,2),0)</f>
        <v>50</v>
      </c>
      <c r="Q1806" s="6" t="s">
        <v>8315</v>
      </c>
      <c r="R1806" t="s">
        <v>8316</v>
      </c>
      <c r="S1806" s="9">
        <f>(((J1806/60)/60)/24)+DATE(1970,1,1)</f>
        <v>42570.850381944445</v>
      </c>
      <c r="T1806" s="9">
        <f>(((I1806/60)/60)/24)+DATE(1970,1,1)</f>
        <v>42615.850381944445</v>
      </c>
      <c r="U1806">
        <f>YEAR(S1806)</f>
        <v>2016</v>
      </c>
    </row>
    <row r="1807" spans="1:21" ht="32" x14ac:dyDescent="0.2">
      <c r="A1807">
        <v>4100</v>
      </c>
      <c r="B1807" s="4" t="s">
        <v>4096</v>
      </c>
      <c r="C1807" s="1" t="s">
        <v>8203</v>
      </c>
      <c r="D1807" s="2">
        <v>270</v>
      </c>
      <c r="E1807" s="3">
        <v>0</v>
      </c>
      <c r="F1807" t="s">
        <v>8220</v>
      </c>
      <c r="G1807" t="s">
        <v>8223</v>
      </c>
      <c r="H1807" t="s">
        <v>8245</v>
      </c>
      <c r="I1807">
        <v>1414205990</v>
      </c>
      <c r="J1807">
        <v>1413341990</v>
      </c>
      <c r="K1807" t="b">
        <v>0</v>
      </c>
      <c r="L1807">
        <v>0</v>
      </c>
      <c r="M1807" t="b">
        <v>0</v>
      </c>
      <c r="N1807" t="s">
        <v>8269</v>
      </c>
      <c r="O1807" s="5">
        <f>ROUND(E1807/D1807*100,0)</f>
        <v>0</v>
      </c>
      <c r="P1807">
        <f>IFERROR(ROUND(E1807/L1807,2),0)</f>
        <v>0</v>
      </c>
      <c r="Q1807" s="6" t="s">
        <v>8315</v>
      </c>
      <c r="R1807" t="s">
        <v>8316</v>
      </c>
      <c r="S1807" s="9">
        <f>(((J1807/60)/60)/24)+DATE(1970,1,1)</f>
        <v>41927.124884259261</v>
      </c>
      <c r="T1807" s="9">
        <f>(((I1807/60)/60)/24)+DATE(1970,1,1)</f>
        <v>41937.124884259261</v>
      </c>
      <c r="U1807">
        <f>YEAR(S1807)</f>
        <v>2014</v>
      </c>
    </row>
    <row r="1808" spans="1:21" ht="48" x14ac:dyDescent="0.2">
      <c r="A1808">
        <v>4101</v>
      </c>
      <c r="B1808" s="4" t="s">
        <v>4097</v>
      </c>
      <c r="C1808" s="1" t="s">
        <v>8204</v>
      </c>
      <c r="D1808" s="2">
        <v>600</v>
      </c>
      <c r="E1808" s="3">
        <v>0</v>
      </c>
      <c r="F1808" t="s">
        <v>8220</v>
      </c>
      <c r="G1808" t="s">
        <v>8223</v>
      </c>
      <c r="H1808" t="s">
        <v>8245</v>
      </c>
      <c r="I1808">
        <v>1485380482</v>
      </c>
      <c r="J1808">
        <v>1482788482</v>
      </c>
      <c r="K1808" t="b">
        <v>0</v>
      </c>
      <c r="L1808">
        <v>0</v>
      </c>
      <c r="M1808" t="b">
        <v>0</v>
      </c>
      <c r="N1808" t="s">
        <v>8269</v>
      </c>
      <c r="O1808" s="5">
        <f>ROUND(E1808/D1808*100,0)</f>
        <v>0</v>
      </c>
      <c r="P1808">
        <f>IFERROR(ROUND(E1808/L1808,2),0)</f>
        <v>0</v>
      </c>
      <c r="Q1808" s="6" t="s">
        <v>8315</v>
      </c>
      <c r="R1808" t="s">
        <v>8316</v>
      </c>
      <c r="S1808" s="9">
        <f>(((J1808/60)/60)/24)+DATE(1970,1,1)</f>
        <v>42730.903726851851</v>
      </c>
      <c r="T1808" s="9">
        <f>(((I1808/60)/60)/24)+DATE(1970,1,1)</f>
        <v>42760.903726851851</v>
      </c>
      <c r="U1808">
        <f>YEAR(S1808)</f>
        <v>2016</v>
      </c>
    </row>
    <row r="1809" spans="1:21" ht="48" x14ac:dyDescent="0.2">
      <c r="A1809">
        <v>4102</v>
      </c>
      <c r="B1809" s="4" t="s">
        <v>4098</v>
      </c>
      <c r="C1809" s="1" t="s">
        <v>8205</v>
      </c>
      <c r="D1809" s="2">
        <v>500</v>
      </c>
      <c r="E1809" s="3">
        <v>137</v>
      </c>
      <c r="F1809" t="s">
        <v>8220</v>
      </c>
      <c r="G1809" t="s">
        <v>8223</v>
      </c>
      <c r="H1809" t="s">
        <v>8245</v>
      </c>
      <c r="I1809">
        <v>1463343673</v>
      </c>
      <c r="J1809">
        <v>1460751673</v>
      </c>
      <c r="K1809" t="b">
        <v>0</v>
      </c>
      <c r="L1809">
        <v>6</v>
      </c>
      <c r="M1809" t="b">
        <v>0</v>
      </c>
      <c r="N1809" t="s">
        <v>8269</v>
      </c>
      <c r="O1809" s="5">
        <f>ROUND(E1809/D1809*100,0)</f>
        <v>27</v>
      </c>
      <c r="P1809">
        <f>IFERROR(ROUND(E1809/L1809,2),0)</f>
        <v>22.83</v>
      </c>
      <c r="Q1809" s="6" t="s">
        <v>8315</v>
      </c>
      <c r="R1809" t="s">
        <v>8316</v>
      </c>
      <c r="S1809" s="9">
        <f>(((J1809/60)/60)/24)+DATE(1970,1,1)</f>
        <v>42475.848067129627</v>
      </c>
      <c r="T1809" s="9">
        <f>(((I1809/60)/60)/24)+DATE(1970,1,1)</f>
        <v>42505.848067129627</v>
      </c>
      <c r="U1809">
        <f>YEAR(S1809)</f>
        <v>2016</v>
      </c>
    </row>
    <row r="1810" spans="1:21" ht="48" x14ac:dyDescent="0.2">
      <c r="A1810">
        <v>4103</v>
      </c>
      <c r="B1810" s="4" t="s">
        <v>4099</v>
      </c>
      <c r="C1810" s="1" t="s">
        <v>8206</v>
      </c>
      <c r="D1810" s="2">
        <v>1000</v>
      </c>
      <c r="E1810" s="3">
        <v>100</v>
      </c>
      <c r="F1810" t="s">
        <v>8220</v>
      </c>
      <c r="G1810" t="s">
        <v>8223</v>
      </c>
      <c r="H1810" t="s">
        <v>8245</v>
      </c>
      <c r="I1810">
        <v>1440613920</v>
      </c>
      <c r="J1810">
        <v>1435953566</v>
      </c>
      <c r="K1810" t="b">
        <v>0</v>
      </c>
      <c r="L1810">
        <v>6</v>
      </c>
      <c r="M1810" t="b">
        <v>0</v>
      </c>
      <c r="N1810" t="s">
        <v>8269</v>
      </c>
      <c r="O1810" s="5">
        <f>ROUND(E1810/D1810*100,0)</f>
        <v>10</v>
      </c>
      <c r="P1810">
        <f>IFERROR(ROUND(E1810/L1810,2),0)</f>
        <v>16.670000000000002</v>
      </c>
      <c r="Q1810" s="6" t="s">
        <v>8315</v>
      </c>
      <c r="R1810" t="s">
        <v>8316</v>
      </c>
      <c r="S1810" s="9">
        <f>(((J1810/60)/60)/24)+DATE(1970,1,1)</f>
        <v>42188.83293981482</v>
      </c>
      <c r="T1810" s="9">
        <f>(((I1810/60)/60)/24)+DATE(1970,1,1)</f>
        <v>42242.772222222222</v>
      </c>
      <c r="U1810">
        <f>YEAR(S1810)</f>
        <v>2015</v>
      </c>
    </row>
    <row r="1811" spans="1:21" ht="48" x14ac:dyDescent="0.2">
      <c r="A1811">
        <v>4104</v>
      </c>
      <c r="B1811" s="4" t="s">
        <v>4100</v>
      </c>
      <c r="C1811" s="1" t="s">
        <v>8207</v>
      </c>
      <c r="D1811" s="2">
        <v>3000</v>
      </c>
      <c r="E1811" s="3">
        <v>641</v>
      </c>
      <c r="F1811" t="s">
        <v>8220</v>
      </c>
      <c r="G1811" t="s">
        <v>8225</v>
      </c>
      <c r="H1811" t="s">
        <v>8247</v>
      </c>
      <c r="I1811">
        <v>1477550434</v>
      </c>
      <c r="J1811">
        <v>1474958434</v>
      </c>
      <c r="K1811" t="b">
        <v>0</v>
      </c>
      <c r="L1811">
        <v>14</v>
      </c>
      <c r="M1811" t="b">
        <v>0</v>
      </c>
      <c r="N1811" t="s">
        <v>8269</v>
      </c>
      <c r="O1811" s="5">
        <f>ROUND(E1811/D1811*100,0)</f>
        <v>21</v>
      </c>
      <c r="P1811">
        <f>IFERROR(ROUND(E1811/L1811,2),0)</f>
        <v>45.79</v>
      </c>
      <c r="Q1811" s="6" t="s">
        <v>8315</v>
      </c>
      <c r="R1811" t="s">
        <v>8316</v>
      </c>
      <c r="S1811" s="9">
        <f>(((J1811/60)/60)/24)+DATE(1970,1,1)</f>
        <v>42640.278171296297</v>
      </c>
      <c r="T1811" s="9">
        <f>(((I1811/60)/60)/24)+DATE(1970,1,1)</f>
        <v>42670.278171296297</v>
      </c>
      <c r="U1811">
        <f>YEAR(S1811)</f>
        <v>2016</v>
      </c>
    </row>
    <row r="1812" spans="1:21" ht="48" x14ac:dyDescent="0.2">
      <c r="A1812">
        <v>4105</v>
      </c>
      <c r="B1812" s="4" t="s">
        <v>4101</v>
      </c>
      <c r="C1812" s="1" t="s">
        <v>8208</v>
      </c>
      <c r="D1812" s="2">
        <v>33000</v>
      </c>
      <c r="E1812" s="3">
        <v>2300</v>
      </c>
      <c r="F1812" t="s">
        <v>8220</v>
      </c>
      <c r="G1812" t="s">
        <v>8237</v>
      </c>
      <c r="H1812" t="s">
        <v>8255</v>
      </c>
      <c r="I1812">
        <v>1482711309</v>
      </c>
      <c r="J1812">
        <v>1479860109</v>
      </c>
      <c r="K1812" t="b">
        <v>0</v>
      </c>
      <c r="L1812">
        <v>6</v>
      </c>
      <c r="M1812" t="b">
        <v>0</v>
      </c>
      <c r="N1812" t="s">
        <v>8269</v>
      </c>
      <c r="O1812" s="5">
        <f>ROUND(E1812/D1812*100,0)</f>
        <v>7</v>
      </c>
      <c r="P1812">
        <f>IFERROR(ROUND(E1812/L1812,2),0)</f>
        <v>383.33</v>
      </c>
      <c r="Q1812" s="6" t="s">
        <v>8315</v>
      </c>
      <c r="R1812" t="s">
        <v>8316</v>
      </c>
      <c r="S1812" s="9">
        <f>(((J1812/60)/60)/24)+DATE(1970,1,1)</f>
        <v>42697.010520833333</v>
      </c>
      <c r="T1812" s="9">
        <f>(((I1812/60)/60)/24)+DATE(1970,1,1)</f>
        <v>42730.010520833333</v>
      </c>
      <c r="U1812">
        <f>YEAR(S1812)</f>
        <v>2016</v>
      </c>
    </row>
    <row r="1813" spans="1:21" ht="48" x14ac:dyDescent="0.2">
      <c r="A1813">
        <v>4106</v>
      </c>
      <c r="B1813" s="4" t="s">
        <v>4102</v>
      </c>
      <c r="C1813" s="1" t="s">
        <v>8209</v>
      </c>
      <c r="D1813" s="2">
        <v>5000</v>
      </c>
      <c r="E1813" s="3">
        <v>3530</v>
      </c>
      <c r="F1813" t="s">
        <v>8220</v>
      </c>
      <c r="G1813" t="s">
        <v>8223</v>
      </c>
      <c r="H1813" t="s">
        <v>8245</v>
      </c>
      <c r="I1813">
        <v>1427936400</v>
      </c>
      <c r="J1813">
        <v>1424221866</v>
      </c>
      <c r="K1813" t="b">
        <v>0</v>
      </c>
      <c r="L1813">
        <v>33</v>
      </c>
      <c r="M1813" t="b">
        <v>0</v>
      </c>
      <c r="N1813" t="s">
        <v>8269</v>
      </c>
      <c r="O1813" s="5">
        <f>ROUND(E1813/D1813*100,0)</f>
        <v>71</v>
      </c>
      <c r="P1813">
        <f>IFERROR(ROUND(E1813/L1813,2),0)</f>
        <v>106.97</v>
      </c>
      <c r="Q1813" s="6" t="s">
        <v>8315</v>
      </c>
      <c r="R1813" t="s">
        <v>8316</v>
      </c>
      <c r="S1813" s="9">
        <f>(((J1813/60)/60)/24)+DATE(1970,1,1)</f>
        <v>42053.049375000002</v>
      </c>
      <c r="T1813" s="9">
        <f>(((I1813/60)/60)/24)+DATE(1970,1,1)</f>
        <v>42096.041666666672</v>
      </c>
      <c r="U1813">
        <f>YEAR(S1813)</f>
        <v>2015</v>
      </c>
    </row>
    <row r="1814" spans="1:21" ht="48" x14ac:dyDescent="0.2">
      <c r="A1814">
        <v>4107</v>
      </c>
      <c r="B1814" s="4" t="s">
        <v>4103</v>
      </c>
      <c r="C1814" s="1" t="s">
        <v>8210</v>
      </c>
      <c r="D1814" s="2">
        <v>2000</v>
      </c>
      <c r="E1814" s="3">
        <v>41</v>
      </c>
      <c r="F1814" t="s">
        <v>8220</v>
      </c>
      <c r="G1814" t="s">
        <v>8223</v>
      </c>
      <c r="H1814" t="s">
        <v>8245</v>
      </c>
      <c r="I1814">
        <v>1411596001</v>
      </c>
      <c r="J1814">
        <v>1409608801</v>
      </c>
      <c r="K1814" t="b">
        <v>0</v>
      </c>
      <c r="L1814">
        <v>4</v>
      </c>
      <c r="M1814" t="b">
        <v>0</v>
      </c>
      <c r="N1814" t="s">
        <v>8269</v>
      </c>
      <c r="O1814" s="5">
        <f>ROUND(E1814/D1814*100,0)</f>
        <v>2</v>
      </c>
      <c r="P1814">
        <f>IFERROR(ROUND(E1814/L1814,2),0)</f>
        <v>10.25</v>
      </c>
      <c r="Q1814" s="6" t="s">
        <v>8315</v>
      </c>
      <c r="R1814" t="s">
        <v>8316</v>
      </c>
      <c r="S1814" s="9">
        <f>(((J1814/60)/60)/24)+DATE(1970,1,1)</f>
        <v>41883.916678240741</v>
      </c>
      <c r="T1814" s="9">
        <f>(((I1814/60)/60)/24)+DATE(1970,1,1)</f>
        <v>41906.916678240741</v>
      </c>
      <c r="U1814">
        <f>YEAR(S1814)</f>
        <v>2014</v>
      </c>
    </row>
    <row r="1815" spans="1:21" ht="48" x14ac:dyDescent="0.2">
      <c r="A1815">
        <v>4108</v>
      </c>
      <c r="B1815" s="4" t="s">
        <v>4104</v>
      </c>
      <c r="C1815" s="1" t="s">
        <v>8211</v>
      </c>
      <c r="D1815" s="2">
        <v>3000</v>
      </c>
      <c r="E1815" s="3">
        <v>59</v>
      </c>
      <c r="F1815" t="s">
        <v>8220</v>
      </c>
      <c r="G1815" t="s">
        <v>8223</v>
      </c>
      <c r="H1815" t="s">
        <v>8245</v>
      </c>
      <c r="I1815">
        <v>1488517200</v>
      </c>
      <c r="J1815">
        <v>1485909937</v>
      </c>
      <c r="K1815" t="b">
        <v>0</v>
      </c>
      <c r="L1815">
        <v>1</v>
      </c>
      <c r="M1815" t="b">
        <v>0</v>
      </c>
      <c r="N1815" t="s">
        <v>8269</v>
      </c>
      <c r="O1815" s="5">
        <f>ROUND(E1815/D1815*100,0)</f>
        <v>2</v>
      </c>
      <c r="P1815">
        <f>IFERROR(ROUND(E1815/L1815,2),0)</f>
        <v>59</v>
      </c>
      <c r="Q1815" s="6" t="s">
        <v>8315</v>
      </c>
      <c r="R1815" t="s">
        <v>8316</v>
      </c>
      <c r="S1815" s="9">
        <f>(((J1815/60)/60)/24)+DATE(1970,1,1)</f>
        <v>42767.031678240746</v>
      </c>
      <c r="T1815" s="9">
        <f>(((I1815/60)/60)/24)+DATE(1970,1,1)</f>
        <v>42797.208333333328</v>
      </c>
      <c r="U1815">
        <f>YEAR(S1815)</f>
        <v>2017</v>
      </c>
    </row>
    <row r="1816" spans="1:21" ht="48" x14ac:dyDescent="0.2">
      <c r="A1816">
        <v>4109</v>
      </c>
      <c r="B1816" s="4" t="s">
        <v>4105</v>
      </c>
      <c r="C1816" s="1" t="s">
        <v>8212</v>
      </c>
      <c r="D1816" s="2">
        <v>500</v>
      </c>
      <c r="E1816" s="3">
        <v>0</v>
      </c>
      <c r="F1816" t="s">
        <v>8220</v>
      </c>
      <c r="G1816" t="s">
        <v>8224</v>
      </c>
      <c r="H1816" t="s">
        <v>8246</v>
      </c>
      <c r="I1816">
        <v>1448805404</v>
      </c>
      <c r="J1816">
        <v>1446209804</v>
      </c>
      <c r="K1816" t="b">
        <v>0</v>
      </c>
      <c r="L1816">
        <v>0</v>
      </c>
      <c r="M1816" t="b">
        <v>0</v>
      </c>
      <c r="N1816" t="s">
        <v>8269</v>
      </c>
      <c r="O1816" s="5">
        <f>ROUND(E1816/D1816*100,0)</f>
        <v>0</v>
      </c>
      <c r="P1816">
        <f>IFERROR(ROUND(E1816/L1816,2),0)</f>
        <v>0</v>
      </c>
      <c r="Q1816" s="6" t="s">
        <v>8315</v>
      </c>
      <c r="R1816" t="s">
        <v>8316</v>
      </c>
      <c r="S1816" s="9">
        <f>(((J1816/60)/60)/24)+DATE(1970,1,1)</f>
        <v>42307.539398148147</v>
      </c>
      <c r="T1816" s="9">
        <f>(((I1816/60)/60)/24)+DATE(1970,1,1)</f>
        <v>42337.581064814818</v>
      </c>
      <c r="U1816">
        <f>YEAR(S1816)</f>
        <v>2015</v>
      </c>
    </row>
    <row r="1817" spans="1:21" ht="48" x14ac:dyDescent="0.2">
      <c r="A1817">
        <v>4110</v>
      </c>
      <c r="B1817" s="4" t="s">
        <v>4106</v>
      </c>
      <c r="C1817" s="1" t="s">
        <v>8213</v>
      </c>
      <c r="D1817" s="2">
        <v>300</v>
      </c>
      <c r="E1817" s="3">
        <v>86</v>
      </c>
      <c r="F1817" t="s">
        <v>8220</v>
      </c>
      <c r="G1817" t="s">
        <v>8224</v>
      </c>
      <c r="H1817" t="s">
        <v>8246</v>
      </c>
      <c r="I1817">
        <v>1469113351</v>
      </c>
      <c r="J1817">
        <v>1463929351</v>
      </c>
      <c r="K1817" t="b">
        <v>0</v>
      </c>
      <c r="L1817">
        <v>6</v>
      </c>
      <c r="M1817" t="b">
        <v>0</v>
      </c>
      <c r="N1817" t="s">
        <v>8269</v>
      </c>
      <c r="O1817" s="5">
        <f>ROUND(E1817/D1817*100,0)</f>
        <v>29</v>
      </c>
      <c r="P1817">
        <f>IFERROR(ROUND(E1817/L1817,2),0)</f>
        <v>14.33</v>
      </c>
      <c r="Q1817" s="6" t="s">
        <v>8315</v>
      </c>
      <c r="R1817" t="s">
        <v>8316</v>
      </c>
      <c r="S1817" s="9">
        <f>(((J1817/60)/60)/24)+DATE(1970,1,1)</f>
        <v>42512.626747685179</v>
      </c>
      <c r="T1817" s="9">
        <f>(((I1817/60)/60)/24)+DATE(1970,1,1)</f>
        <v>42572.626747685179</v>
      </c>
      <c r="U1817">
        <f>YEAR(S1817)</f>
        <v>2016</v>
      </c>
    </row>
    <row r="1818" spans="1:21" ht="48" x14ac:dyDescent="0.2">
      <c r="A1818">
        <v>4111</v>
      </c>
      <c r="B1818" s="4" t="s">
        <v>4107</v>
      </c>
      <c r="C1818" s="1" t="s">
        <v>8214</v>
      </c>
      <c r="D1818" s="2">
        <v>3000</v>
      </c>
      <c r="E1818" s="3">
        <v>94</v>
      </c>
      <c r="F1818" t="s">
        <v>8220</v>
      </c>
      <c r="G1818" t="s">
        <v>8223</v>
      </c>
      <c r="H1818" t="s">
        <v>8245</v>
      </c>
      <c r="I1818">
        <v>1424747740</v>
      </c>
      <c r="J1818">
        <v>1422155740</v>
      </c>
      <c r="K1818" t="b">
        <v>0</v>
      </c>
      <c r="L1818">
        <v>6</v>
      </c>
      <c r="M1818" t="b">
        <v>0</v>
      </c>
      <c r="N1818" t="s">
        <v>8269</v>
      </c>
      <c r="O1818" s="5">
        <f>ROUND(E1818/D1818*100,0)</f>
        <v>3</v>
      </c>
      <c r="P1818">
        <f>IFERROR(ROUND(E1818/L1818,2),0)</f>
        <v>15.67</v>
      </c>
      <c r="Q1818" s="6" t="s">
        <v>8315</v>
      </c>
      <c r="R1818" t="s">
        <v>8316</v>
      </c>
      <c r="S1818" s="9">
        <f>(((J1818/60)/60)/24)+DATE(1970,1,1)</f>
        <v>42029.135879629626</v>
      </c>
      <c r="T1818" s="9">
        <f>(((I1818/60)/60)/24)+DATE(1970,1,1)</f>
        <v>42059.135879629626</v>
      </c>
      <c r="U1818">
        <f>YEAR(S1818)</f>
        <v>2015</v>
      </c>
    </row>
    <row r="1819" spans="1:21" ht="48" x14ac:dyDescent="0.2">
      <c r="A1819">
        <v>4112</v>
      </c>
      <c r="B1819" s="4" t="s">
        <v>4108</v>
      </c>
      <c r="C1819" s="1" t="s">
        <v>6961</v>
      </c>
      <c r="D1819" s="2">
        <v>2500</v>
      </c>
      <c r="E1819" s="3">
        <v>1</v>
      </c>
      <c r="F1819" t="s">
        <v>8220</v>
      </c>
      <c r="G1819" t="s">
        <v>8240</v>
      </c>
      <c r="H1819" t="s">
        <v>8248</v>
      </c>
      <c r="I1819">
        <v>1456617600</v>
      </c>
      <c r="J1819">
        <v>1454280186</v>
      </c>
      <c r="K1819" t="b">
        <v>0</v>
      </c>
      <c r="L1819">
        <v>1</v>
      </c>
      <c r="M1819" t="b">
        <v>0</v>
      </c>
      <c r="N1819" t="s">
        <v>8269</v>
      </c>
      <c r="O1819" s="5">
        <f>ROUND(E1819/D1819*100,0)</f>
        <v>0</v>
      </c>
      <c r="P1819">
        <f>IFERROR(ROUND(E1819/L1819,2),0)</f>
        <v>1</v>
      </c>
      <c r="Q1819" s="6" t="s">
        <v>8315</v>
      </c>
      <c r="R1819" t="s">
        <v>8316</v>
      </c>
      <c r="S1819" s="9">
        <f>(((J1819/60)/60)/24)+DATE(1970,1,1)</f>
        <v>42400.946597222224</v>
      </c>
      <c r="T1819" s="9">
        <f>(((I1819/60)/60)/24)+DATE(1970,1,1)</f>
        <v>42428</v>
      </c>
      <c r="U1819">
        <f>YEAR(S1819)</f>
        <v>2016</v>
      </c>
    </row>
    <row r="1820" spans="1:21" ht="48" x14ac:dyDescent="0.2">
      <c r="A1820">
        <v>4113</v>
      </c>
      <c r="B1820" s="4" t="s">
        <v>4109</v>
      </c>
      <c r="C1820" s="1" t="s">
        <v>8215</v>
      </c>
      <c r="D1820" s="2">
        <v>1500</v>
      </c>
      <c r="E1820" s="3">
        <v>3</v>
      </c>
      <c r="F1820" t="s">
        <v>8220</v>
      </c>
      <c r="G1820" t="s">
        <v>8223</v>
      </c>
      <c r="H1820" t="s">
        <v>8245</v>
      </c>
      <c r="I1820">
        <v>1452234840</v>
      </c>
      <c r="J1820">
        <v>1450619123</v>
      </c>
      <c r="K1820" t="b">
        <v>0</v>
      </c>
      <c r="L1820">
        <v>3</v>
      </c>
      <c r="M1820" t="b">
        <v>0</v>
      </c>
      <c r="N1820" t="s">
        <v>8269</v>
      </c>
      <c r="O1820" s="5">
        <f>ROUND(E1820/D1820*100,0)</f>
        <v>0</v>
      </c>
      <c r="P1820">
        <f>IFERROR(ROUND(E1820/L1820,2),0)</f>
        <v>1</v>
      </c>
      <c r="Q1820" s="6" t="s">
        <v>8315</v>
      </c>
      <c r="R1820" t="s">
        <v>8316</v>
      </c>
      <c r="S1820" s="9">
        <f>(((J1820/60)/60)/24)+DATE(1970,1,1)</f>
        <v>42358.573182870372</v>
      </c>
      <c r="T1820" s="9">
        <f>(((I1820/60)/60)/24)+DATE(1970,1,1)</f>
        <v>42377.273611111115</v>
      </c>
      <c r="U1820">
        <f>YEAR(S1820)</f>
        <v>2015</v>
      </c>
    </row>
    <row r="1821" spans="1:21" ht="48" x14ac:dyDescent="0.2">
      <c r="A1821">
        <v>1581</v>
      </c>
      <c r="B1821" s="4" t="s">
        <v>1582</v>
      </c>
      <c r="C1821" s="1" t="s">
        <v>5691</v>
      </c>
      <c r="D1821" s="2">
        <v>1000</v>
      </c>
      <c r="E1821" s="3">
        <v>5</v>
      </c>
      <c r="F1821" t="s">
        <v>8220</v>
      </c>
      <c r="G1821" t="s">
        <v>8224</v>
      </c>
      <c r="H1821" t="s">
        <v>8246</v>
      </c>
      <c r="I1821">
        <v>1450521990</v>
      </c>
      <c r="J1821">
        <v>1447757190</v>
      </c>
      <c r="K1821" t="b">
        <v>0</v>
      </c>
      <c r="L1821">
        <v>1</v>
      </c>
      <c r="M1821" t="b">
        <v>0</v>
      </c>
      <c r="N1821" t="s">
        <v>8289</v>
      </c>
      <c r="O1821" s="5">
        <f>ROUND(E1821/D1821*100,0)</f>
        <v>1</v>
      </c>
      <c r="P1821">
        <f>IFERROR(ROUND(E1821/L1821,2),0)</f>
        <v>5</v>
      </c>
      <c r="Q1821" s="6" t="s">
        <v>8336</v>
      </c>
      <c r="R1821" t="s">
        <v>8343</v>
      </c>
      <c r="S1821" s="9">
        <f>(((J1821/60)/60)/24)+DATE(1970,1,1)</f>
        <v>42325.448958333334</v>
      </c>
      <c r="T1821" s="9">
        <f>(((I1821/60)/60)/24)+DATE(1970,1,1)</f>
        <v>42357.448958333334</v>
      </c>
    </row>
    <row r="1822" spans="1:21" ht="32" x14ac:dyDescent="0.2">
      <c r="A1822">
        <v>1582</v>
      </c>
      <c r="B1822" s="4" t="s">
        <v>1583</v>
      </c>
      <c r="C1822" s="1" t="s">
        <v>5692</v>
      </c>
      <c r="D1822" s="2">
        <v>1000</v>
      </c>
      <c r="E1822" s="3">
        <v>93</v>
      </c>
      <c r="F1822" t="s">
        <v>8220</v>
      </c>
      <c r="G1822" t="s">
        <v>8223</v>
      </c>
      <c r="H1822" t="s">
        <v>8245</v>
      </c>
      <c r="I1822">
        <v>1445894400</v>
      </c>
      <c r="J1822">
        <v>1440961053</v>
      </c>
      <c r="K1822" t="b">
        <v>0</v>
      </c>
      <c r="L1822">
        <v>3</v>
      </c>
      <c r="M1822" t="b">
        <v>0</v>
      </c>
      <c r="N1822" t="s">
        <v>8289</v>
      </c>
      <c r="O1822" s="5">
        <f>ROUND(E1822/D1822*100,0)</f>
        <v>9</v>
      </c>
      <c r="P1822">
        <f>IFERROR(ROUND(E1822/L1822,2),0)</f>
        <v>31</v>
      </c>
      <c r="Q1822" s="6" t="s">
        <v>8336</v>
      </c>
      <c r="R1822" t="s">
        <v>8343</v>
      </c>
      <c r="S1822" s="9">
        <f>(((J1822/60)/60)/24)+DATE(1970,1,1)</f>
        <v>42246.789965277778</v>
      </c>
      <c r="T1822" s="9">
        <f>(((I1822/60)/60)/24)+DATE(1970,1,1)</f>
        <v>42303.888888888891</v>
      </c>
    </row>
    <row r="1823" spans="1:21" ht="48" x14ac:dyDescent="0.2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>ROUND(E1823/D1823*100,0)</f>
        <v>135</v>
      </c>
      <c r="P1823">
        <f>IFERROR(ROUND(E1823/L1823,2),0)</f>
        <v>59.16</v>
      </c>
      <c r="Q1823" s="6" t="s">
        <v>8323</v>
      </c>
      <c r="R1823" t="s">
        <v>8324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1" ht="32" x14ac:dyDescent="0.2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>ROUND(E1824/D1824*100,0)</f>
        <v>100</v>
      </c>
      <c r="P1824">
        <f>IFERROR(ROUND(E1824/L1824,2),0)</f>
        <v>27.27</v>
      </c>
      <c r="Q1824" s="6" t="s">
        <v>8323</v>
      </c>
      <c r="R1824" t="s">
        <v>8324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8" x14ac:dyDescent="0.2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>ROUND(E1825/D1825*100,0)</f>
        <v>116</v>
      </c>
      <c r="P1825">
        <f>IFERROR(ROUND(E1825/L1825,2),0)</f>
        <v>24.58</v>
      </c>
      <c r="Q1825" s="6" t="s">
        <v>8323</v>
      </c>
      <c r="R1825" t="s">
        <v>8324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ht="16" x14ac:dyDescent="0.2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>ROUND(E1826/D1826*100,0)</f>
        <v>100</v>
      </c>
      <c r="P1826">
        <f>IFERROR(ROUND(E1826/L1826,2),0)</f>
        <v>75.05</v>
      </c>
      <c r="Q1826" s="6" t="s">
        <v>8323</v>
      </c>
      <c r="R1826" t="s">
        <v>8324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8" x14ac:dyDescent="0.2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>ROUND(E1827/D1827*100,0)</f>
        <v>105</v>
      </c>
      <c r="P1827">
        <f>IFERROR(ROUND(E1827/L1827,2),0)</f>
        <v>42.02</v>
      </c>
      <c r="Q1827" s="6" t="s">
        <v>8323</v>
      </c>
      <c r="R1827" t="s">
        <v>8324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ht="16" x14ac:dyDescent="0.2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>ROUND(E1828/D1828*100,0)</f>
        <v>101</v>
      </c>
      <c r="P1828">
        <f>IFERROR(ROUND(E1828/L1828,2),0)</f>
        <v>53.16</v>
      </c>
      <c r="Q1828" s="6" t="s">
        <v>8323</v>
      </c>
      <c r="R1828" t="s">
        <v>8324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48" x14ac:dyDescent="0.2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>ROUND(E1829/D1829*100,0)</f>
        <v>101</v>
      </c>
      <c r="P1829">
        <f>IFERROR(ROUND(E1829/L1829,2),0)</f>
        <v>83.89</v>
      </c>
      <c r="Q1829" s="6" t="s">
        <v>8323</v>
      </c>
      <c r="R1829" t="s">
        <v>8324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48" x14ac:dyDescent="0.2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>ROUND(E1830/D1830*100,0)</f>
        <v>100</v>
      </c>
      <c r="P1830">
        <f>IFERROR(ROUND(E1830/L1830,2),0)</f>
        <v>417.33</v>
      </c>
      <c r="Q1830" s="6" t="s">
        <v>8323</v>
      </c>
      <c r="R1830" t="s">
        <v>8324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48" x14ac:dyDescent="0.2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>ROUND(E1831/D1831*100,0)</f>
        <v>167</v>
      </c>
      <c r="P1831">
        <f>IFERROR(ROUND(E1831/L1831,2),0)</f>
        <v>75.77</v>
      </c>
      <c r="Q1831" s="6" t="s">
        <v>8323</v>
      </c>
      <c r="R1831" t="s">
        <v>8324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48" x14ac:dyDescent="0.2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>ROUND(E1832/D1832*100,0)</f>
        <v>102</v>
      </c>
      <c r="P1832">
        <f>IFERROR(ROUND(E1832/L1832,2),0)</f>
        <v>67.39</v>
      </c>
      <c r="Q1832" s="6" t="s">
        <v>8323</v>
      </c>
      <c r="R1832" t="s">
        <v>8324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48" x14ac:dyDescent="0.2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>ROUND(E1833/D1833*100,0)</f>
        <v>103</v>
      </c>
      <c r="P1833">
        <f>IFERROR(ROUND(E1833/L1833,2),0)</f>
        <v>73.569999999999993</v>
      </c>
      <c r="Q1833" s="6" t="s">
        <v>8323</v>
      </c>
      <c r="R1833" t="s">
        <v>8324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8" x14ac:dyDescent="0.2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>ROUND(E1834/D1834*100,0)</f>
        <v>143</v>
      </c>
      <c r="P1834">
        <f>IFERROR(ROUND(E1834/L1834,2),0)</f>
        <v>25</v>
      </c>
      <c r="Q1834" s="6" t="s">
        <v>8323</v>
      </c>
      <c r="R1834" t="s">
        <v>8324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8" x14ac:dyDescent="0.2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>ROUND(E1835/D1835*100,0)</f>
        <v>263</v>
      </c>
      <c r="P1835">
        <f>IFERROR(ROUND(E1835/L1835,2),0)</f>
        <v>42</v>
      </c>
      <c r="Q1835" s="6" t="s">
        <v>8323</v>
      </c>
      <c r="R1835" t="s">
        <v>8324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ht="32" x14ac:dyDescent="0.2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>ROUND(E1836/D1836*100,0)</f>
        <v>118</v>
      </c>
      <c r="P1836">
        <f>IFERROR(ROUND(E1836/L1836,2),0)</f>
        <v>131.16999999999999</v>
      </c>
      <c r="Q1836" s="6" t="s">
        <v>8323</v>
      </c>
      <c r="R1836" t="s">
        <v>8324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64" x14ac:dyDescent="0.2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>ROUND(E1837/D1837*100,0)</f>
        <v>104</v>
      </c>
      <c r="P1837">
        <f>IFERROR(ROUND(E1837/L1837,2),0)</f>
        <v>47.27</v>
      </c>
      <c r="Q1837" s="6" t="s">
        <v>8323</v>
      </c>
      <c r="R1837" t="s">
        <v>8324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ht="16" x14ac:dyDescent="0.2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>ROUND(E1838/D1838*100,0)</f>
        <v>200</v>
      </c>
      <c r="P1838">
        <f>IFERROR(ROUND(E1838/L1838,2),0)</f>
        <v>182.13</v>
      </c>
      <c r="Q1838" s="6" t="s">
        <v>8323</v>
      </c>
      <c r="R1838" t="s">
        <v>8324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48" x14ac:dyDescent="0.2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>ROUND(E1839/D1839*100,0)</f>
        <v>307</v>
      </c>
      <c r="P1839">
        <f>IFERROR(ROUND(E1839/L1839,2),0)</f>
        <v>61.37</v>
      </c>
      <c r="Q1839" s="6" t="s">
        <v>8323</v>
      </c>
      <c r="R1839" t="s">
        <v>8324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8" x14ac:dyDescent="0.2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>ROUND(E1840/D1840*100,0)</f>
        <v>100</v>
      </c>
      <c r="P1840">
        <f>IFERROR(ROUND(E1840/L1840,2),0)</f>
        <v>35.770000000000003</v>
      </c>
      <c r="Q1840" s="6" t="s">
        <v>8323</v>
      </c>
      <c r="R1840" t="s">
        <v>8324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48" x14ac:dyDescent="0.2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>ROUND(E1841/D1841*100,0)</f>
        <v>205</v>
      </c>
      <c r="P1841">
        <f>IFERROR(ROUND(E1841/L1841,2),0)</f>
        <v>45.62</v>
      </c>
      <c r="Q1841" s="6" t="s">
        <v>8323</v>
      </c>
      <c r="R1841" t="s">
        <v>8324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8" x14ac:dyDescent="0.2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>ROUND(E1842/D1842*100,0)</f>
        <v>109</v>
      </c>
      <c r="P1842">
        <f>IFERROR(ROUND(E1842/L1842,2),0)</f>
        <v>75.38</v>
      </c>
      <c r="Q1842" s="6" t="s">
        <v>8323</v>
      </c>
      <c r="R1842" t="s">
        <v>8324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32" x14ac:dyDescent="0.2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>ROUND(E1843/D1843*100,0)</f>
        <v>102</v>
      </c>
      <c r="P1843">
        <f>IFERROR(ROUND(E1843/L1843,2),0)</f>
        <v>50.88</v>
      </c>
      <c r="Q1843" s="6" t="s">
        <v>8323</v>
      </c>
      <c r="R1843" t="s">
        <v>8324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48" x14ac:dyDescent="0.2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>ROUND(E1844/D1844*100,0)</f>
        <v>125</v>
      </c>
      <c r="P1844">
        <f>IFERROR(ROUND(E1844/L1844,2),0)</f>
        <v>119.29</v>
      </c>
      <c r="Q1844" s="6" t="s">
        <v>8323</v>
      </c>
      <c r="R1844" t="s">
        <v>8324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48" x14ac:dyDescent="0.2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>ROUND(E1845/D1845*100,0)</f>
        <v>124</v>
      </c>
      <c r="P1845">
        <f>IFERROR(ROUND(E1845/L1845,2),0)</f>
        <v>92.54</v>
      </c>
      <c r="Q1845" s="6" t="s">
        <v>8323</v>
      </c>
      <c r="R1845" t="s">
        <v>8324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8" x14ac:dyDescent="0.2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>ROUND(E1846/D1846*100,0)</f>
        <v>101</v>
      </c>
      <c r="P1846">
        <f>IFERROR(ROUND(E1846/L1846,2),0)</f>
        <v>76.05</v>
      </c>
      <c r="Q1846" s="6" t="s">
        <v>8323</v>
      </c>
      <c r="R1846" t="s">
        <v>8324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96" x14ac:dyDescent="0.2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>ROUND(E1847/D1847*100,0)</f>
        <v>100</v>
      </c>
      <c r="P1847">
        <f>IFERROR(ROUND(E1847/L1847,2),0)</f>
        <v>52.63</v>
      </c>
      <c r="Q1847" s="6" t="s">
        <v>8323</v>
      </c>
      <c r="R1847" t="s">
        <v>8324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8" x14ac:dyDescent="0.2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>ROUND(E1848/D1848*100,0)</f>
        <v>138</v>
      </c>
      <c r="P1848">
        <f>IFERROR(ROUND(E1848/L1848,2),0)</f>
        <v>98.99</v>
      </c>
      <c r="Q1848" s="6" t="s">
        <v>8323</v>
      </c>
      <c r="R1848" t="s">
        <v>8324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48" x14ac:dyDescent="0.2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>ROUND(E1849/D1849*100,0)</f>
        <v>121</v>
      </c>
      <c r="P1849">
        <f>IFERROR(ROUND(E1849/L1849,2),0)</f>
        <v>79.53</v>
      </c>
      <c r="Q1849" s="6" t="s">
        <v>8323</v>
      </c>
      <c r="R1849" t="s">
        <v>8324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8" x14ac:dyDescent="0.2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>ROUND(E1850/D1850*100,0)</f>
        <v>107</v>
      </c>
      <c r="P1850">
        <f>IFERROR(ROUND(E1850/L1850,2),0)</f>
        <v>134.21</v>
      </c>
      <c r="Q1850" s="6" t="s">
        <v>8323</v>
      </c>
      <c r="R1850" t="s">
        <v>8324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32" x14ac:dyDescent="0.2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>ROUND(E1851/D1851*100,0)</f>
        <v>100</v>
      </c>
      <c r="P1851">
        <f>IFERROR(ROUND(E1851/L1851,2),0)</f>
        <v>37.630000000000003</v>
      </c>
      <c r="Q1851" s="6" t="s">
        <v>8323</v>
      </c>
      <c r="R1851" t="s">
        <v>8324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8" x14ac:dyDescent="0.2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>ROUND(E1852/D1852*100,0)</f>
        <v>102</v>
      </c>
      <c r="P1852">
        <f>IFERROR(ROUND(E1852/L1852,2),0)</f>
        <v>51.04</v>
      </c>
      <c r="Q1852" s="6" t="s">
        <v>8323</v>
      </c>
      <c r="R1852" t="s">
        <v>8324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8" x14ac:dyDescent="0.2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>ROUND(E1853/D1853*100,0)</f>
        <v>100</v>
      </c>
      <c r="P1853">
        <f>IFERROR(ROUND(E1853/L1853,2),0)</f>
        <v>50.04</v>
      </c>
      <c r="Q1853" s="6" t="s">
        <v>8323</v>
      </c>
      <c r="R1853" t="s">
        <v>8324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48" x14ac:dyDescent="0.2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>ROUND(E1854/D1854*100,0)</f>
        <v>117</v>
      </c>
      <c r="P1854">
        <f>IFERROR(ROUND(E1854/L1854,2),0)</f>
        <v>133.93</v>
      </c>
      <c r="Q1854" s="6" t="s">
        <v>8323</v>
      </c>
      <c r="R1854" t="s">
        <v>8324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48" x14ac:dyDescent="0.2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>ROUND(E1855/D1855*100,0)</f>
        <v>102</v>
      </c>
      <c r="P1855">
        <f>IFERROR(ROUND(E1855/L1855,2),0)</f>
        <v>58.21</v>
      </c>
      <c r="Q1855" s="6" t="s">
        <v>8323</v>
      </c>
      <c r="R1855" t="s">
        <v>8324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48" x14ac:dyDescent="0.2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>ROUND(E1856/D1856*100,0)</f>
        <v>102</v>
      </c>
      <c r="P1856">
        <f>IFERROR(ROUND(E1856/L1856,2),0)</f>
        <v>88.04</v>
      </c>
      <c r="Q1856" s="6" t="s">
        <v>8323</v>
      </c>
      <c r="R1856" t="s">
        <v>8324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48" x14ac:dyDescent="0.2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>ROUND(E1857/D1857*100,0)</f>
        <v>154</v>
      </c>
      <c r="P1857">
        <f>IFERROR(ROUND(E1857/L1857,2),0)</f>
        <v>70.58</v>
      </c>
      <c r="Q1857" s="6" t="s">
        <v>8323</v>
      </c>
      <c r="R1857" t="s">
        <v>8324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48" x14ac:dyDescent="0.2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>ROUND(E1858/D1858*100,0)</f>
        <v>101</v>
      </c>
      <c r="P1858">
        <f>IFERROR(ROUND(E1858/L1858,2),0)</f>
        <v>53.29</v>
      </c>
      <c r="Q1858" s="6" t="s">
        <v>8323</v>
      </c>
      <c r="R1858" t="s">
        <v>8324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8" x14ac:dyDescent="0.2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>ROUND(E1859/D1859*100,0)</f>
        <v>100</v>
      </c>
      <c r="P1859">
        <f>IFERROR(ROUND(E1859/L1859,2),0)</f>
        <v>136.36000000000001</v>
      </c>
      <c r="Q1859" s="6" t="s">
        <v>8323</v>
      </c>
      <c r="R1859" t="s">
        <v>8324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48" x14ac:dyDescent="0.2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>ROUND(E1860/D1860*100,0)</f>
        <v>109</v>
      </c>
      <c r="P1860">
        <f>IFERROR(ROUND(E1860/L1860,2),0)</f>
        <v>40.549999999999997</v>
      </c>
      <c r="Q1860" s="6" t="s">
        <v>8323</v>
      </c>
      <c r="R1860" t="s">
        <v>8324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ht="32" x14ac:dyDescent="0.2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>ROUND(E1861/D1861*100,0)</f>
        <v>132</v>
      </c>
      <c r="P1861">
        <f>IFERROR(ROUND(E1861/L1861,2),0)</f>
        <v>70.63</v>
      </c>
      <c r="Q1861" s="6" t="s">
        <v>8323</v>
      </c>
      <c r="R1861" t="s">
        <v>8324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48" x14ac:dyDescent="0.2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>ROUND(E1862/D1862*100,0)</f>
        <v>133</v>
      </c>
      <c r="P1862">
        <f>IFERROR(ROUND(E1862/L1862,2),0)</f>
        <v>52.68</v>
      </c>
      <c r="Q1862" s="6" t="s">
        <v>8323</v>
      </c>
      <c r="R1862" t="s">
        <v>8324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8" x14ac:dyDescent="0.2">
      <c r="A1863">
        <v>1583</v>
      </c>
      <c r="B1863" s="4" t="s">
        <v>1584</v>
      </c>
      <c r="C1863" s="1" t="s">
        <v>5693</v>
      </c>
      <c r="D1863" s="2">
        <v>20000</v>
      </c>
      <c r="E1863" s="3">
        <v>15</v>
      </c>
      <c r="F1863" t="s">
        <v>8220</v>
      </c>
      <c r="G1863" t="s">
        <v>8224</v>
      </c>
      <c r="H1863" t="s">
        <v>8246</v>
      </c>
      <c r="I1863">
        <v>1411681391</v>
      </c>
      <c r="J1863">
        <v>1409089391</v>
      </c>
      <c r="K1863" t="b">
        <v>0</v>
      </c>
      <c r="L1863">
        <v>1</v>
      </c>
      <c r="M1863" t="b">
        <v>0</v>
      </c>
      <c r="N1863" t="s">
        <v>8289</v>
      </c>
      <c r="O1863" s="5">
        <f>ROUND(E1863/D1863*100,0)</f>
        <v>0</v>
      </c>
      <c r="P1863">
        <f>IFERROR(ROUND(E1863/L1863,2),0)</f>
        <v>15</v>
      </c>
      <c r="Q1863" s="6" t="s">
        <v>8336</v>
      </c>
      <c r="R1863" t="s">
        <v>8343</v>
      </c>
      <c r="S1863" s="9">
        <f>(((J1863/60)/60)/24)+DATE(1970,1,1)</f>
        <v>41877.904988425929</v>
      </c>
      <c r="T1863" s="9">
        <f>(((I1863/60)/60)/24)+DATE(1970,1,1)</f>
        <v>41907.904988425929</v>
      </c>
    </row>
    <row r="1864" spans="1:20" ht="48" x14ac:dyDescent="0.2">
      <c r="A1864">
        <v>1584</v>
      </c>
      <c r="B1864" s="4" t="s">
        <v>1585</v>
      </c>
      <c r="C1864" s="1" t="s">
        <v>5694</v>
      </c>
      <c r="D1864" s="2">
        <v>1200</v>
      </c>
      <c r="E1864" s="3">
        <v>0</v>
      </c>
      <c r="F1864" t="s">
        <v>8220</v>
      </c>
      <c r="G1864" t="s">
        <v>8223</v>
      </c>
      <c r="H1864" t="s">
        <v>8245</v>
      </c>
      <c r="I1864">
        <v>1401464101</v>
      </c>
      <c r="J1864">
        <v>1400600101</v>
      </c>
      <c r="K1864" t="b">
        <v>0</v>
      </c>
      <c r="L1864">
        <v>0</v>
      </c>
      <c r="M1864" t="b">
        <v>0</v>
      </c>
      <c r="N1864" t="s">
        <v>8289</v>
      </c>
      <c r="O1864" s="5">
        <f>ROUND(E1864/D1864*100,0)</f>
        <v>0</v>
      </c>
      <c r="P1864">
        <f>IFERROR(ROUND(E1864/L1864,2),0)</f>
        <v>0</v>
      </c>
      <c r="Q1864" s="6" t="s">
        <v>8336</v>
      </c>
      <c r="R1864" t="s">
        <v>8343</v>
      </c>
      <c r="S1864" s="9">
        <f>(((J1864/60)/60)/24)+DATE(1970,1,1)</f>
        <v>41779.649317129632</v>
      </c>
      <c r="T1864" s="9">
        <f>(((I1864/60)/60)/24)+DATE(1970,1,1)</f>
        <v>41789.649317129632</v>
      </c>
    </row>
    <row r="1865" spans="1:20" ht="48" x14ac:dyDescent="0.2">
      <c r="A1865">
        <v>1585</v>
      </c>
      <c r="B1865" s="4" t="s">
        <v>1586</v>
      </c>
      <c r="C1865" s="1" t="s">
        <v>5695</v>
      </c>
      <c r="D1865" s="2">
        <v>2000</v>
      </c>
      <c r="E1865" s="3">
        <v>1580</v>
      </c>
      <c r="F1865" t="s">
        <v>8220</v>
      </c>
      <c r="G1865" t="s">
        <v>8228</v>
      </c>
      <c r="H1865" t="s">
        <v>8250</v>
      </c>
      <c r="I1865">
        <v>1482663600</v>
      </c>
      <c r="J1865">
        <v>1480800568</v>
      </c>
      <c r="K1865" t="b">
        <v>0</v>
      </c>
      <c r="L1865">
        <v>12</v>
      </c>
      <c r="M1865" t="b">
        <v>0</v>
      </c>
      <c r="N1865" t="s">
        <v>8289</v>
      </c>
      <c r="O1865" s="5">
        <f>ROUND(E1865/D1865*100,0)</f>
        <v>79</v>
      </c>
      <c r="P1865">
        <f>IFERROR(ROUND(E1865/L1865,2),0)</f>
        <v>131.66999999999999</v>
      </c>
      <c r="Q1865" s="6" t="s">
        <v>8336</v>
      </c>
      <c r="R1865" t="s">
        <v>8343</v>
      </c>
      <c r="S1865" s="9">
        <f>(((J1865/60)/60)/24)+DATE(1970,1,1)</f>
        <v>42707.895462962959</v>
      </c>
      <c r="T1865" s="9">
        <f>(((I1865/60)/60)/24)+DATE(1970,1,1)</f>
        <v>42729.458333333328</v>
      </c>
    </row>
    <row r="1866" spans="1:20" ht="32" x14ac:dyDescent="0.2">
      <c r="A1866">
        <v>1586</v>
      </c>
      <c r="B1866" s="4" t="s">
        <v>1587</v>
      </c>
      <c r="C1866" s="1" t="s">
        <v>5696</v>
      </c>
      <c r="D1866" s="2">
        <v>1500</v>
      </c>
      <c r="E1866" s="3">
        <v>0</v>
      </c>
      <c r="F1866" t="s">
        <v>8220</v>
      </c>
      <c r="G1866" t="s">
        <v>8223</v>
      </c>
      <c r="H1866" t="s">
        <v>8245</v>
      </c>
      <c r="I1866">
        <v>1428197422</v>
      </c>
      <c r="J1866">
        <v>1425609022</v>
      </c>
      <c r="K1866" t="b">
        <v>0</v>
      </c>
      <c r="L1866">
        <v>0</v>
      </c>
      <c r="M1866" t="b">
        <v>0</v>
      </c>
      <c r="N1866" t="s">
        <v>8289</v>
      </c>
      <c r="O1866" s="5">
        <f>ROUND(E1866/D1866*100,0)</f>
        <v>0</v>
      </c>
      <c r="P1866">
        <f>IFERROR(ROUND(E1866/L1866,2),0)</f>
        <v>0</v>
      </c>
      <c r="Q1866" s="6" t="s">
        <v>8336</v>
      </c>
      <c r="R1866" t="s">
        <v>8343</v>
      </c>
      <c r="S1866" s="9">
        <f>(((J1866/60)/60)/24)+DATE(1970,1,1)</f>
        <v>42069.104421296302</v>
      </c>
      <c r="T1866" s="9">
        <f>(((I1866/60)/60)/24)+DATE(1970,1,1)</f>
        <v>42099.062754629631</v>
      </c>
    </row>
    <row r="1867" spans="1:20" ht="48" x14ac:dyDescent="0.2">
      <c r="A1867">
        <v>1587</v>
      </c>
      <c r="B1867" s="4" t="s">
        <v>1588</v>
      </c>
      <c r="C1867" s="1" t="s">
        <v>5697</v>
      </c>
      <c r="D1867" s="2">
        <v>7500</v>
      </c>
      <c r="E1867" s="3">
        <v>1</v>
      </c>
      <c r="F1867" t="s">
        <v>8220</v>
      </c>
      <c r="G1867" t="s">
        <v>8223</v>
      </c>
      <c r="H1867" t="s">
        <v>8245</v>
      </c>
      <c r="I1867">
        <v>1418510965</v>
      </c>
      <c r="J1867">
        <v>1415918965</v>
      </c>
      <c r="K1867" t="b">
        <v>0</v>
      </c>
      <c r="L1867">
        <v>1</v>
      </c>
      <c r="M1867" t="b">
        <v>0</v>
      </c>
      <c r="N1867" t="s">
        <v>8289</v>
      </c>
      <c r="O1867" s="5">
        <f>ROUND(E1867/D1867*100,0)</f>
        <v>0</v>
      </c>
      <c r="P1867">
        <f>IFERROR(ROUND(E1867/L1867,2),0)</f>
        <v>1</v>
      </c>
      <c r="Q1867" s="6" t="s">
        <v>8336</v>
      </c>
      <c r="R1867" t="s">
        <v>8343</v>
      </c>
      <c r="S1867" s="9">
        <f>(((J1867/60)/60)/24)+DATE(1970,1,1)</f>
        <v>41956.950983796298</v>
      </c>
      <c r="T1867" s="9">
        <f>(((I1867/60)/60)/24)+DATE(1970,1,1)</f>
        <v>41986.950983796298</v>
      </c>
    </row>
    <row r="1868" spans="1:20" ht="32" x14ac:dyDescent="0.2">
      <c r="A1868">
        <v>1588</v>
      </c>
      <c r="B1868" s="4" t="s">
        <v>1589</v>
      </c>
      <c r="C1868" s="1" t="s">
        <v>5698</v>
      </c>
      <c r="D1868" s="2">
        <v>516</v>
      </c>
      <c r="E1868" s="3">
        <v>0</v>
      </c>
      <c r="F1868" t="s">
        <v>8220</v>
      </c>
      <c r="G1868" t="s">
        <v>8223</v>
      </c>
      <c r="H1868" t="s">
        <v>8245</v>
      </c>
      <c r="I1868">
        <v>1422735120</v>
      </c>
      <c r="J1868">
        <v>1420091999</v>
      </c>
      <c r="K1868" t="b">
        <v>0</v>
      </c>
      <c r="L1868">
        <v>0</v>
      </c>
      <c r="M1868" t="b">
        <v>0</v>
      </c>
      <c r="N1868" t="s">
        <v>8289</v>
      </c>
      <c r="O1868" s="5">
        <f>ROUND(E1868/D1868*100,0)</f>
        <v>0</v>
      </c>
      <c r="P1868">
        <f>IFERROR(ROUND(E1868/L1868,2),0)</f>
        <v>0</v>
      </c>
      <c r="Q1868" s="6" t="s">
        <v>8336</v>
      </c>
      <c r="R1868" t="s">
        <v>8343</v>
      </c>
      <c r="S1868" s="9">
        <f>(((J1868/60)/60)/24)+DATE(1970,1,1)</f>
        <v>42005.24998842593</v>
      </c>
      <c r="T1868" s="9">
        <f>(((I1868/60)/60)/24)+DATE(1970,1,1)</f>
        <v>42035.841666666667</v>
      </c>
    </row>
    <row r="1869" spans="1:20" ht="48" x14ac:dyDescent="0.2">
      <c r="A1869">
        <v>1589</v>
      </c>
      <c r="B1869" s="4" t="s">
        <v>1590</v>
      </c>
      <c r="C1869" s="1" t="s">
        <v>5699</v>
      </c>
      <c r="D1869" s="2">
        <v>1200</v>
      </c>
      <c r="E1869" s="3">
        <v>0</v>
      </c>
      <c r="F1869" t="s">
        <v>8220</v>
      </c>
      <c r="G1869" t="s">
        <v>8223</v>
      </c>
      <c r="H1869" t="s">
        <v>8245</v>
      </c>
      <c r="I1869">
        <v>1444433886</v>
      </c>
      <c r="J1869">
        <v>1441841886</v>
      </c>
      <c r="K1869" t="b">
        <v>0</v>
      </c>
      <c r="L1869">
        <v>0</v>
      </c>
      <c r="M1869" t="b">
        <v>0</v>
      </c>
      <c r="N1869" t="s">
        <v>8289</v>
      </c>
      <c r="O1869" s="5">
        <f>ROUND(E1869/D1869*100,0)</f>
        <v>0</v>
      </c>
      <c r="P1869">
        <f>IFERROR(ROUND(E1869/L1869,2),0)</f>
        <v>0</v>
      </c>
      <c r="Q1869" s="6" t="s">
        <v>8336</v>
      </c>
      <c r="R1869" t="s">
        <v>8343</v>
      </c>
      <c r="S1869" s="9">
        <f>(((J1869/60)/60)/24)+DATE(1970,1,1)</f>
        <v>42256.984791666662</v>
      </c>
      <c r="T1869" s="9">
        <f>(((I1869/60)/60)/24)+DATE(1970,1,1)</f>
        <v>42286.984791666662</v>
      </c>
    </row>
    <row r="1870" spans="1:20" ht="16" x14ac:dyDescent="0.2">
      <c r="A1870">
        <v>1590</v>
      </c>
      <c r="B1870" s="4" t="s">
        <v>1591</v>
      </c>
      <c r="C1870" s="1" t="s">
        <v>5700</v>
      </c>
      <c r="D1870" s="2">
        <v>60000</v>
      </c>
      <c r="E1870" s="3">
        <v>1020</v>
      </c>
      <c r="F1870" t="s">
        <v>8220</v>
      </c>
      <c r="G1870" t="s">
        <v>8236</v>
      </c>
      <c r="H1870" t="s">
        <v>8248</v>
      </c>
      <c r="I1870">
        <v>1443040464</v>
      </c>
      <c r="J1870">
        <v>1440448464</v>
      </c>
      <c r="K1870" t="b">
        <v>0</v>
      </c>
      <c r="L1870">
        <v>2</v>
      </c>
      <c r="M1870" t="b">
        <v>0</v>
      </c>
      <c r="N1870" t="s">
        <v>8289</v>
      </c>
      <c r="O1870" s="5">
        <f>ROUND(E1870/D1870*100,0)</f>
        <v>2</v>
      </c>
      <c r="P1870">
        <f>IFERROR(ROUND(E1870/L1870,2),0)</f>
        <v>510</v>
      </c>
      <c r="Q1870" s="6" t="s">
        <v>8336</v>
      </c>
      <c r="R1870" t="s">
        <v>8343</v>
      </c>
      <c r="S1870" s="9">
        <f>(((J1870/60)/60)/24)+DATE(1970,1,1)</f>
        <v>42240.857222222221</v>
      </c>
      <c r="T1870" s="9">
        <f>(((I1870/60)/60)/24)+DATE(1970,1,1)</f>
        <v>42270.857222222221</v>
      </c>
    </row>
    <row r="1871" spans="1:20" ht="48" x14ac:dyDescent="0.2">
      <c r="A1871">
        <v>1591</v>
      </c>
      <c r="B1871" s="4" t="s">
        <v>1592</v>
      </c>
      <c r="C1871" s="1" t="s">
        <v>5701</v>
      </c>
      <c r="D1871" s="2">
        <v>14000</v>
      </c>
      <c r="E1871" s="3">
        <v>4092</v>
      </c>
      <c r="F1871" t="s">
        <v>8220</v>
      </c>
      <c r="G1871" t="s">
        <v>8224</v>
      </c>
      <c r="H1871" t="s">
        <v>8246</v>
      </c>
      <c r="I1871">
        <v>1459700741</v>
      </c>
      <c r="J1871">
        <v>1457112341</v>
      </c>
      <c r="K1871" t="b">
        <v>0</v>
      </c>
      <c r="L1871">
        <v>92</v>
      </c>
      <c r="M1871" t="b">
        <v>0</v>
      </c>
      <c r="N1871" t="s">
        <v>8289</v>
      </c>
      <c r="O1871" s="5">
        <f>ROUND(E1871/D1871*100,0)</f>
        <v>29</v>
      </c>
      <c r="P1871">
        <f>IFERROR(ROUND(E1871/L1871,2),0)</f>
        <v>44.48</v>
      </c>
      <c r="Q1871" s="6" t="s">
        <v>8336</v>
      </c>
      <c r="R1871" t="s">
        <v>8343</v>
      </c>
      <c r="S1871" s="9">
        <f>(((J1871/60)/60)/24)+DATE(1970,1,1)</f>
        <v>42433.726168981477</v>
      </c>
      <c r="T1871" s="9">
        <f>(((I1871/60)/60)/24)+DATE(1970,1,1)</f>
        <v>42463.68450231482</v>
      </c>
    </row>
    <row r="1872" spans="1:20" ht="32" x14ac:dyDescent="0.2">
      <c r="A1872">
        <v>1592</v>
      </c>
      <c r="B1872" s="4" t="s">
        <v>1593</v>
      </c>
      <c r="C1872" s="1" t="s">
        <v>5702</v>
      </c>
      <c r="D1872" s="2">
        <v>25</v>
      </c>
      <c r="E1872" s="3">
        <v>0</v>
      </c>
      <c r="F1872" t="s">
        <v>8220</v>
      </c>
      <c r="G1872" t="s">
        <v>8223</v>
      </c>
      <c r="H1872" t="s">
        <v>8245</v>
      </c>
      <c r="I1872">
        <v>1427503485</v>
      </c>
      <c r="J1872">
        <v>1423619085</v>
      </c>
      <c r="K1872" t="b">
        <v>0</v>
      </c>
      <c r="L1872">
        <v>0</v>
      </c>
      <c r="M1872" t="b">
        <v>0</v>
      </c>
      <c r="N1872" t="s">
        <v>8289</v>
      </c>
      <c r="O1872" s="5">
        <f>ROUND(E1872/D1872*100,0)</f>
        <v>0</v>
      </c>
      <c r="P1872">
        <f>IFERROR(ROUND(E1872/L1872,2),0)</f>
        <v>0</v>
      </c>
      <c r="Q1872" s="6" t="s">
        <v>8336</v>
      </c>
      <c r="R1872" t="s">
        <v>8343</v>
      </c>
      <c r="S1872" s="9">
        <f>(((J1872/60)/60)/24)+DATE(1970,1,1)</f>
        <v>42046.072743055556</v>
      </c>
      <c r="T1872" s="9">
        <f>(((I1872/60)/60)/24)+DATE(1970,1,1)</f>
        <v>42091.031076388885</v>
      </c>
    </row>
    <row r="1873" spans="1:20" ht="32" x14ac:dyDescent="0.2">
      <c r="A1873">
        <v>1593</v>
      </c>
      <c r="B1873" s="4" t="s">
        <v>1594</v>
      </c>
      <c r="C1873" s="1" t="s">
        <v>5703</v>
      </c>
      <c r="D1873" s="2">
        <v>22000</v>
      </c>
      <c r="E1873" s="3">
        <v>3</v>
      </c>
      <c r="F1873" t="s">
        <v>8220</v>
      </c>
      <c r="G1873" t="s">
        <v>8223</v>
      </c>
      <c r="H1873" t="s">
        <v>8245</v>
      </c>
      <c r="I1873">
        <v>1425154655</v>
      </c>
      <c r="J1873">
        <v>1422562655</v>
      </c>
      <c r="K1873" t="b">
        <v>0</v>
      </c>
      <c r="L1873">
        <v>3</v>
      </c>
      <c r="M1873" t="b">
        <v>0</v>
      </c>
      <c r="N1873" t="s">
        <v>8289</v>
      </c>
      <c r="O1873" s="5">
        <f>ROUND(E1873/D1873*100,0)</f>
        <v>0</v>
      </c>
      <c r="P1873">
        <f>IFERROR(ROUND(E1873/L1873,2),0)</f>
        <v>1</v>
      </c>
      <c r="Q1873" s="6" t="s">
        <v>8336</v>
      </c>
      <c r="R1873" t="s">
        <v>8343</v>
      </c>
      <c r="S1873" s="9">
        <f>(((J1873/60)/60)/24)+DATE(1970,1,1)</f>
        <v>42033.845543981486</v>
      </c>
      <c r="T1873" s="9">
        <f>(((I1873/60)/60)/24)+DATE(1970,1,1)</f>
        <v>42063.845543981486</v>
      </c>
    </row>
    <row r="1874" spans="1:20" ht="32" x14ac:dyDescent="0.2">
      <c r="A1874">
        <v>1594</v>
      </c>
      <c r="B1874" s="4" t="s">
        <v>1595</v>
      </c>
      <c r="C1874" s="1" t="s">
        <v>5704</v>
      </c>
      <c r="D1874" s="2">
        <v>1000</v>
      </c>
      <c r="E1874" s="3">
        <v>205</v>
      </c>
      <c r="F1874" t="s">
        <v>8220</v>
      </c>
      <c r="G1874" t="s">
        <v>8223</v>
      </c>
      <c r="H1874" t="s">
        <v>8245</v>
      </c>
      <c r="I1874">
        <v>1463329260</v>
      </c>
      <c r="J1874">
        <v>1458147982</v>
      </c>
      <c r="K1874" t="b">
        <v>0</v>
      </c>
      <c r="L1874">
        <v>10</v>
      </c>
      <c r="M1874" t="b">
        <v>0</v>
      </c>
      <c r="N1874" t="s">
        <v>8289</v>
      </c>
      <c r="O1874" s="5">
        <f>ROUND(E1874/D1874*100,0)</f>
        <v>21</v>
      </c>
      <c r="P1874">
        <f>IFERROR(ROUND(E1874/L1874,2),0)</f>
        <v>20.5</v>
      </c>
      <c r="Q1874" s="6" t="s">
        <v>8336</v>
      </c>
      <c r="R1874" t="s">
        <v>8343</v>
      </c>
      <c r="S1874" s="9">
        <f>(((J1874/60)/60)/24)+DATE(1970,1,1)</f>
        <v>42445.712754629625</v>
      </c>
      <c r="T1874" s="9">
        <f>(((I1874/60)/60)/24)+DATE(1970,1,1)</f>
        <v>42505.681249999994</v>
      </c>
    </row>
    <row r="1875" spans="1:20" ht="48" x14ac:dyDescent="0.2">
      <c r="A1875">
        <v>1595</v>
      </c>
      <c r="B1875" s="4" t="s">
        <v>1596</v>
      </c>
      <c r="C1875" s="1" t="s">
        <v>5705</v>
      </c>
      <c r="D1875" s="2">
        <v>100000</v>
      </c>
      <c r="E1875" s="3">
        <v>280</v>
      </c>
      <c r="F1875" t="s">
        <v>8220</v>
      </c>
      <c r="G1875" t="s">
        <v>8223</v>
      </c>
      <c r="H1875" t="s">
        <v>8245</v>
      </c>
      <c r="I1875">
        <v>1403122380</v>
      </c>
      <c r="J1875">
        <v>1400634728</v>
      </c>
      <c r="K1875" t="b">
        <v>0</v>
      </c>
      <c r="L1875">
        <v>7</v>
      </c>
      <c r="M1875" t="b">
        <v>0</v>
      </c>
      <c r="N1875" t="s">
        <v>8289</v>
      </c>
      <c r="O1875" s="5">
        <f>ROUND(E1875/D1875*100,0)</f>
        <v>0</v>
      </c>
      <c r="P1875">
        <f>IFERROR(ROUND(E1875/L1875,2),0)</f>
        <v>40</v>
      </c>
      <c r="Q1875" s="6" t="s">
        <v>8336</v>
      </c>
      <c r="R1875" t="s">
        <v>8343</v>
      </c>
      <c r="S1875" s="9">
        <f>(((J1875/60)/60)/24)+DATE(1970,1,1)</f>
        <v>41780.050092592595</v>
      </c>
      <c r="T1875" s="9">
        <f>(((I1875/60)/60)/24)+DATE(1970,1,1)</f>
        <v>41808.842361111114</v>
      </c>
    </row>
    <row r="1876" spans="1:20" ht="32" x14ac:dyDescent="0.2">
      <c r="A1876">
        <v>1596</v>
      </c>
      <c r="B1876" s="4" t="s">
        <v>1597</v>
      </c>
      <c r="C1876" s="1" t="s">
        <v>5706</v>
      </c>
      <c r="D1876" s="2">
        <v>3250</v>
      </c>
      <c r="E1876" s="3">
        <v>75</v>
      </c>
      <c r="F1876" t="s">
        <v>8220</v>
      </c>
      <c r="G1876" t="s">
        <v>8224</v>
      </c>
      <c r="H1876" t="s">
        <v>8246</v>
      </c>
      <c r="I1876">
        <v>1418469569</v>
      </c>
      <c r="J1876">
        <v>1414577969</v>
      </c>
      <c r="K1876" t="b">
        <v>0</v>
      </c>
      <c r="L1876">
        <v>3</v>
      </c>
      <c r="M1876" t="b">
        <v>0</v>
      </c>
      <c r="N1876" t="s">
        <v>8289</v>
      </c>
      <c r="O1876" s="5">
        <f>ROUND(E1876/D1876*100,0)</f>
        <v>2</v>
      </c>
      <c r="P1876">
        <f>IFERROR(ROUND(E1876/L1876,2),0)</f>
        <v>25</v>
      </c>
      <c r="Q1876" s="6" t="s">
        <v>8336</v>
      </c>
      <c r="R1876" t="s">
        <v>8343</v>
      </c>
      <c r="S1876" s="9">
        <f>(((J1876/60)/60)/24)+DATE(1970,1,1)</f>
        <v>41941.430196759262</v>
      </c>
      <c r="T1876" s="9">
        <f>(((I1876/60)/60)/24)+DATE(1970,1,1)</f>
        <v>41986.471863425926</v>
      </c>
    </row>
    <row r="1877" spans="1:20" ht="48" x14ac:dyDescent="0.2">
      <c r="A1877">
        <v>1597</v>
      </c>
      <c r="B1877" s="4" t="s">
        <v>1598</v>
      </c>
      <c r="C1877" s="1" t="s">
        <v>5707</v>
      </c>
      <c r="D1877" s="2">
        <v>15000</v>
      </c>
      <c r="E1877" s="3">
        <v>0</v>
      </c>
      <c r="F1877" t="s">
        <v>8220</v>
      </c>
      <c r="G1877" t="s">
        <v>8223</v>
      </c>
      <c r="H1877" t="s">
        <v>8245</v>
      </c>
      <c r="I1877">
        <v>1474360197</v>
      </c>
      <c r="J1877">
        <v>1471768197</v>
      </c>
      <c r="K1877" t="b">
        <v>0</v>
      </c>
      <c r="L1877">
        <v>0</v>
      </c>
      <c r="M1877" t="b">
        <v>0</v>
      </c>
      <c r="N1877" t="s">
        <v>8289</v>
      </c>
      <c r="O1877" s="5">
        <f>ROUND(E1877/D1877*100,0)</f>
        <v>0</v>
      </c>
      <c r="P1877">
        <f>IFERROR(ROUND(E1877/L1877,2),0)</f>
        <v>0</v>
      </c>
      <c r="Q1877" s="6" t="s">
        <v>8336</v>
      </c>
      <c r="R1877" t="s">
        <v>8343</v>
      </c>
      <c r="S1877" s="9">
        <f>(((J1877/60)/60)/24)+DATE(1970,1,1)</f>
        <v>42603.354131944448</v>
      </c>
      <c r="T1877" s="9">
        <f>(((I1877/60)/60)/24)+DATE(1970,1,1)</f>
        <v>42633.354131944448</v>
      </c>
    </row>
    <row r="1878" spans="1:20" ht="48" x14ac:dyDescent="0.2">
      <c r="A1878">
        <v>1598</v>
      </c>
      <c r="B1878" s="4" t="s">
        <v>1599</v>
      </c>
      <c r="C1878" s="1" t="s">
        <v>5708</v>
      </c>
      <c r="D1878" s="2">
        <v>800</v>
      </c>
      <c r="E1878" s="3">
        <v>1</v>
      </c>
      <c r="F1878" t="s">
        <v>8220</v>
      </c>
      <c r="G1878" t="s">
        <v>8223</v>
      </c>
      <c r="H1878" t="s">
        <v>8245</v>
      </c>
      <c r="I1878">
        <v>1437926458</v>
      </c>
      <c r="J1878">
        <v>1432742458</v>
      </c>
      <c r="K1878" t="b">
        <v>0</v>
      </c>
      <c r="L1878">
        <v>1</v>
      </c>
      <c r="M1878" t="b">
        <v>0</v>
      </c>
      <c r="N1878" t="s">
        <v>8289</v>
      </c>
      <c r="O1878" s="5">
        <f>ROUND(E1878/D1878*100,0)</f>
        <v>0</v>
      </c>
      <c r="P1878">
        <f>IFERROR(ROUND(E1878/L1878,2),0)</f>
        <v>1</v>
      </c>
      <c r="Q1878" s="6" t="s">
        <v>8336</v>
      </c>
      <c r="R1878" t="s">
        <v>8343</v>
      </c>
      <c r="S1878" s="9">
        <f>(((J1878/60)/60)/24)+DATE(1970,1,1)</f>
        <v>42151.667337962965</v>
      </c>
      <c r="T1878" s="9">
        <f>(((I1878/60)/60)/24)+DATE(1970,1,1)</f>
        <v>42211.667337962965</v>
      </c>
    </row>
    <row r="1879" spans="1:20" ht="48" x14ac:dyDescent="0.2">
      <c r="A1879">
        <v>1599</v>
      </c>
      <c r="B1879" s="4" t="s">
        <v>1600</v>
      </c>
      <c r="C1879" s="1" t="s">
        <v>5709</v>
      </c>
      <c r="D1879" s="2">
        <v>500</v>
      </c>
      <c r="E1879" s="3">
        <v>0</v>
      </c>
      <c r="F1879" t="s">
        <v>8220</v>
      </c>
      <c r="G1879" t="s">
        <v>8224</v>
      </c>
      <c r="H1879" t="s">
        <v>8246</v>
      </c>
      <c r="I1879">
        <v>1460116576</v>
      </c>
      <c r="J1879">
        <v>1457528176</v>
      </c>
      <c r="K1879" t="b">
        <v>0</v>
      </c>
      <c r="L1879">
        <v>0</v>
      </c>
      <c r="M1879" t="b">
        <v>0</v>
      </c>
      <c r="N1879" t="s">
        <v>8289</v>
      </c>
      <c r="O1879" s="5">
        <f>ROUND(E1879/D1879*100,0)</f>
        <v>0</v>
      </c>
      <c r="P1879">
        <f>IFERROR(ROUND(E1879/L1879,2),0)</f>
        <v>0</v>
      </c>
      <c r="Q1879" s="6" t="s">
        <v>8336</v>
      </c>
      <c r="R1879" t="s">
        <v>8343</v>
      </c>
      <c r="S1879" s="9">
        <f>(((J1879/60)/60)/24)+DATE(1970,1,1)</f>
        <v>42438.53907407407</v>
      </c>
      <c r="T1879" s="9">
        <f>(((I1879/60)/60)/24)+DATE(1970,1,1)</f>
        <v>42468.497407407413</v>
      </c>
    </row>
    <row r="1880" spans="1:20" ht="48" x14ac:dyDescent="0.2">
      <c r="A1880">
        <v>1600</v>
      </c>
      <c r="B1880" s="4" t="s">
        <v>1601</v>
      </c>
      <c r="C1880" s="1" t="s">
        <v>5710</v>
      </c>
      <c r="D1880" s="2">
        <v>5000</v>
      </c>
      <c r="E1880" s="3">
        <v>367</v>
      </c>
      <c r="F1880" t="s">
        <v>8220</v>
      </c>
      <c r="G1880" t="s">
        <v>8223</v>
      </c>
      <c r="H1880" t="s">
        <v>8245</v>
      </c>
      <c r="I1880">
        <v>1405401060</v>
      </c>
      <c r="J1880">
        <v>1401585752</v>
      </c>
      <c r="K1880" t="b">
        <v>0</v>
      </c>
      <c r="L1880">
        <v>9</v>
      </c>
      <c r="M1880" t="b">
        <v>0</v>
      </c>
      <c r="N1880" t="s">
        <v>8289</v>
      </c>
      <c r="O1880" s="5">
        <f>ROUND(E1880/D1880*100,0)</f>
        <v>7</v>
      </c>
      <c r="P1880">
        <f>IFERROR(ROUND(E1880/L1880,2),0)</f>
        <v>40.78</v>
      </c>
      <c r="Q1880" s="6" t="s">
        <v>8336</v>
      </c>
      <c r="R1880" t="s">
        <v>8343</v>
      </c>
      <c r="S1880" s="9">
        <f>(((J1880/60)/60)/24)+DATE(1970,1,1)</f>
        <v>41791.057314814818</v>
      </c>
      <c r="T1880" s="9">
        <f>(((I1880/60)/60)/24)+DATE(1970,1,1)</f>
        <v>41835.21597222222</v>
      </c>
    </row>
    <row r="1881" spans="1:20" ht="48" x14ac:dyDescent="0.2">
      <c r="A1881">
        <v>1764</v>
      </c>
      <c r="B1881" s="4" t="s">
        <v>1765</v>
      </c>
      <c r="C1881" s="1" t="s">
        <v>5874</v>
      </c>
      <c r="D1881" s="2">
        <v>11000</v>
      </c>
      <c r="E1881" s="3">
        <v>2156</v>
      </c>
      <c r="F1881" t="s">
        <v>8220</v>
      </c>
      <c r="G1881" t="s">
        <v>8224</v>
      </c>
      <c r="H1881" t="s">
        <v>8246</v>
      </c>
      <c r="I1881">
        <v>1407065979</v>
      </c>
      <c r="J1881">
        <v>1404560379</v>
      </c>
      <c r="K1881" t="b">
        <v>1</v>
      </c>
      <c r="L1881">
        <v>39</v>
      </c>
      <c r="M1881" t="b">
        <v>0</v>
      </c>
      <c r="N1881" t="s">
        <v>8283</v>
      </c>
      <c r="O1881" s="5">
        <f>ROUND(E1881/D1881*100,0)</f>
        <v>20</v>
      </c>
      <c r="P1881">
        <f>IFERROR(ROUND(E1881/L1881,2),0)</f>
        <v>55.28</v>
      </c>
      <c r="Q1881" s="6" t="s">
        <v>8336</v>
      </c>
      <c r="R1881" t="s">
        <v>8337</v>
      </c>
      <c r="S1881" s="9">
        <f>(((J1881/60)/60)/24)+DATE(1970,1,1)</f>
        <v>41825.485868055555</v>
      </c>
      <c r="T1881" s="9">
        <f>(((I1881/60)/60)/24)+DATE(1970,1,1)</f>
        <v>41854.485868055555</v>
      </c>
    </row>
    <row r="1882" spans="1:20" ht="48" x14ac:dyDescent="0.2">
      <c r="A1882">
        <v>1765</v>
      </c>
      <c r="B1882" s="4" t="s">
        <v>1766</v>
      </c>
      <c r="C1882" s="1" t="s">
        <v>5875</v>
      </c>
      <c r="D1882" s="2">
        <v>12500</v>
      </c>
      <c r="E1882" s="3">
        <v>7433.48</v>
      </c>
      <c r="F1882" t="s">
        <v>8220</v>
      </c>
      <c r="G1882" t="s">
        <v>8223</v>
      </c>
      <c r="H1882" t="s">
        <v>8245</v>
      </c>
      <c r="I1882">
        <v>1407972712</v>
      </c>
      <c r="J1882">
        <v>1405380712</v>
      </c>
      <c r="K1882" t="b">
        <v>1</v>
      </c>
      <c r="L1882">
        <v>103</v>
      </c>
      <c r="M1882" t="b">
        <v>0</v>
      </c>
      <c r="N1882" t="s">
        <v>8283</v>
      </c>
      <c r="O1882" s="5">
        <f>ROUND(E1882/D1882*100,0)</f>
        <v>59</v>
      </c>
      <c r="P1882">
        <f>IFERROR(ROUND(E1882/L1882,2),0)</f>
        <v>72.17</v>
      </c>
      <c r="Q1882" s="6" t="s">
        <v>8336</v>
      </c>
      <c r="R1882" t="s">
        <v>8337</v>
      </c>
      <c r="S1882" s="9">
        <f>(((J1882/60)/60)/24)+DATE(1970,1,1)</f>
        <v>41834.980462962965</v>
      </c>
      <c r="T1882" s="9">
        <f>(((I1882/60)/60)/24)+DATE(1970,1,1)</f>
        <v>41864.980462962965</v>
      </c>
    </row>
    <row r="1883" spans="1:20" ht="48" x14ac:dyDescent="0.2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>ROUND(E1883/D1883*100,0)</f>
        <v>173</v>
      </c>
      <c r="P1883">
        <f>IFERROR(ROUND(E1883/L1883,2),0)</f>
        <v>49.34</v>
      </c>
      <c r="Q1883" s="6" t="s">
        <v>8323</v>
      </c>
      <c r="R1883" t="s">
        <v>8327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48" x14ac:dyDescent="0.2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>ROUND(E1884/D1884*100,0)</f>
        <v>101</v>
      </c>
      <c r="P1884">
        <f>IFERROR(ROUND(E1884/L1884,2),0)</f>
        <v>41.73</v>
      </c>
      <c r="Q1884" s="6" t="s">
        <v>8323</v>
      </c>
      <c r="R1884" t="s">
        <v>8327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48" x14ac:dyDescent="0.2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>ROUND(E1885/D1885*100,0)</f>
        <v>105</v>
      </c>
      <c r="P1885">
        <f>IFERROR(ROUND(E1885/L1885,2),0)</f>
        <v>32.72</v>
      </c>
      <c r="Q1885" s="6" t="s">
        <v>8323</v>
      </c>
      <c r="R1885" t="s">
        <v>8327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8" x14ac:dyDescent="0.2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>ROUND(E1886/D1886*100,0)</f>
        <v>135</v>
      </c>
      <c r="P1886">
        <f>IFERROR(ROUND(E1886/L1886,2),0)</f>
        <v>51.96</v>
      </c>
      <c r="Q1886" s="6" t="s">
        <v>8323</v>
      </c>
      <c r="R1886" t="s">
        <v>8327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48" x14ac:dyDescent="0.2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>ROUND(E1887/D1887*100,0)</f>
        <v>116</v>
      </c>
      <c r="P1887">
        <f>IFERROR(ROUND(E1887/L1887,2),0)</f>
        <v>50.69</v>
      </c>
      <c r="Q1887" s="6" t="s">
        <v>8323</v>
      </c>
      <c r="R1887" t="s">
        <v>8327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8" x14ac:dyDescent="0.2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>ROUND(E1888/D1888*100,0)</f>
        <v>102</v>
      </c>
      <c r="P1888">
        <f>IFERROR(ROUND(E1888/L1888,2),0)</f>
        <v>42.24</v>
      </c>
      <c r="Q1888" s="6" t="s">
        <v>8323</v>
      </c>
      <c r="R1888" t="s">
        <v>8327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8" x14ac:dyDescent="0.2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>ROUND(E1889/D1889*100,0)</f>
        <v>111</v>
      </c>
      <c r="P1889">
        <f>IFERROR(ROUND(E1889/L1889,2),0)</f>
        <v>416.88</v>
      </c>
      <c r="Q1889" s="6" t="s">
        <v>8323</v>
      </c>
      <c r="R1889" t="s">
        <v>8327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48" x14ac:dyDescent="0.2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>ROUND(E1890/D1890*100,0)</f>
        <v>166</v>
      </c>
      <c r="P1890">
        <f>IFERROR(ROUND(E1890/L1890,2),0)</f>
        <v>46.65</v>
      </c>
      <c r="Q1890" s="6" t="s">
        <v>8323</v>
      </c>
      <c r="R1890" t="s">
        <v>8327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8" x14ac:dyDescent="0.2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>ROUND(E1891/D1891*100,0)</f>
        <v>107</v>
      </c>
      <c r="P1891">
        <f>IFERROR(ROUND(E1891/L1891,2),0)</f>
        <v>48.45</v>
      </c>
      <c r="Q1891" s="6" t="s">
        <v>8323</v>
      </c>
      <c r="R1891" t="s">
        <v>8327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48" x14ac:dyDescent="0.2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>ROUND(E1892/D1892*100,0)</f>
        <v>145</v>
      </c>
      <c r="P1892">
        <f>IFERROR(ROUND(E1892/L1892,2),0)</f>
        <v>70.53</v>
      </c>
      <c r="Q1892" s="6" t="s">
        <v>8323</v>
      </c>
      <c r="R1892" t="s">
        <v>8327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64" x14ac:dyDescent="0.2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>ROUND(E1893/D1893*100,0)</f>
        <v>106</v>
      </c>
      <c r="P1893">
        <f>IFERROR(ROUND(E1893/L1893,2),0)</f>
        <v>87.96</v>
      </c>
      <c r="Q1893" s="6" t="s">
        <v>8323</v>
      </c>
      <c r="R1893" t="s">
        <v>8327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32" x14ac:dyDescent="0.2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>ROUND(E1894/D1894*100,0)</f>
        <v>137</v>
      </c>
      <c r="P1894">
        <f>IFERROR(ROUND(E1894/L1894,2),0)</f>
        <v>26.27</v>
      </c>
      <c r="Q1894" s="6" t="s">
        <v>8323</v>
      </c>
      <c r="R1894" t="s">
        <v>8327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48" x14ac:dyDescent="0.2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>ROUND(E1895/D1895*100,0)</f>
        <v>104</v>
      </c>
      <c r="P1895">
        <f>IFERROR(ROUND(E1895/L1895,2),0)</f>
        <v>57.78</v>
      </c>
      <c r="Q1895" s="6" t="s">
        <v>8323</v>
      </c>
      <c r="R1895" t="s">
        <v>8327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ht="16" x14ac:dyDescent="0.2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>ROUND(E1896/D1896*100,0)</f>
        <v>115</v>
      </c>
      <c r="P1896">
        <f>IFERROR(ROUND(E1896/L1896,2),0)</f>
        <v>57.25</v>
      </c>
      <c r="Q1896" s="6" t="s">
        <v>8323</v>
      </c>
      <c r="R1896" t="s">
        <v>8327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48" x14ac:dyDescent="0.2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>ROUND(E1897/D1897*100,0)</f>
        <v>102</v>
      </c>
      <c r="P1897">
        <f>IFERROR(ROUND(E1897/L1897,2),0)</f>
        <v>196.34</v>
      </c>
      <c r="Q1897" s="6" t="s">
        <v>8323</v>
      </c>
      <c r="R1897" t="s">
        <v>8327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8" x14ac:dyDescent="0.2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>ROUND(E1898/D1898*100,0)</f>
        <v>124</v>
      </c>
      <c r="P1898">
        <f>IFERROR(ROUND(E1898/L1898,2),0)</f>
        <v>43</v>
      </c>
      <c r="Q1898" s="6" t="s">
        <v>8323</v>
      </c>
      <c r="R1898" t="s">
        <v>8327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8" x14ac:dyDescent="0.2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>ROUND(E1899/D1899*100,0)</f>
        <v>102</v>
      </c>
      <c r="P1899">
        <f>IFERROR(ROUND(E1899/L1899,2),0)</f>
        <v>35.549999999999997</v>
      </c>
      <c r="Q1899" s="6" t="s">
        <v>8323</v>
      </c>
      <c r="R1899" t="s">
        <v>8327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8" x14ac:dyDescent="0.2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>ROUND(E1900/D1900*100,0)</f>
        <v>145</v>
      </c>
      <c r="P1900">
        <f>IFERROR(ROUND(E1900/L1900,2),0)</f>
        <v>68.81</v>
      </c>
      <c r="Q1900" s="6" t="s">
        <v>8323</v>
      </c>
      <c r="R1900" t="s">
        <v>8327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8" x14ac:dyDescent="0.2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>ROUND(E1901/D1901*100,0)</f>
        <v>133</v>
      </c>
      <c r="P1901">
        <f>IFERROR(ROUND(E1901/L1901,2),0)</f>
        <v>28.57</v>
      </c>
      <c r="Q1901" s="6" t="s">
        <v>8323</v>
      </c>
      <c r="R1901" t="s">
        <v>8327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48" x14ac:dyDescent="0.2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>ROUND(E1902/D1902*100,0)</f>
        <v>109</v>
      </c>
      <c r="P1902">
        <f>IFERROR(ROUND(E1902/L1902,2),0)</f>
        <v>50.63</v>
      </c>
      <c r="Q1902" s="6" t="s">
        <v>8323</v>
      </c>
      <c r="R1902" t="s">
        <v>8327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32" x14ac:dyDescent="0.2">
      <c r="A1903">
        <v>1766</v>
      </c>
      <c r="B1903" s="4" t="s">
        <v>1767</v>
      </c>
      <c r="C1903" s="1" t="s">
        <v>5876</v>
      </c>
      <c r="D1903" s="2">
        <v>1500</v>
      </c>
      <c r="E1903" s="3">
        <v>0</v>
      </c>
      <c r="F1903" t="s">
        <v>8220</v>
      </c>
      <c r="G1903" t="s">
        <v>8225</v>
      </c>
      <c r="H1903" t="s">
        <v>8247</v>
      </c>
      <c r="I1903">
        <v>1408999088</v>
      </c>
      <c r="J1903">
        <v>1407184688</v>
      </c>
      <c r="K1903" t="b">
        <v>1</v>
      </c>
      <c r="L1903">
        <v>0</v>
      </c>
      <c r="M1903" t="b">
        <v>0</v>
      </c>
      <c r="N1903" t="s">
        <v>8283</v>
      </c>
      <c r="O1903" s="5">
        <f>ROUND(E1903/D1903*100,0)</f>
        <v>0</v>
      </c>
      <c r="P1903">
        <f>IFERROR(ROUND(E1903/L1903,2),0)</f>
        <v>0</v>
      </c>
      <c r="Q1903" s="6" t="s">
        <v>8336</v>
      </c>
      <c r="R1903" t="s">
        <v>8337</v>
      </c>
      <c r="S1903" s="9">
        <f>(((J1903/60)/60)/24)+DATE(1970,1,1)</f>
        <v>41855.859814814816</v>
      </c>
      <c r="T1903" s="9">
        <f>(((I1903/60)/60)/24)+DATE(1970,1,1)</f>
        <v>41876.859814814816</v>
      </c>
    </row>
    <row r="1904" spans="1:20" ht="32" x14ac:dyDescent="0.2">
      <c r="A1904">
        <v>1767</v>
      </c>
      <c r="B1904" s="4" t="s">
        <v>1768</v>
      </c>
      <c r="C1904" s="1" t="s">
        <v>5877</v>
      </c>
      <c r="D1904" s="2">
        <v>5000</v>
      </c>
      <c r="E1904" s="3">
        <v>2286</v>
      </c>
      <c r="F1904" t="s">
        <v>8220</v>
      </c>
      <c r="G1904" t="s">
        <v>8223</v>
      </c>
      <c r="H1904" t="s">
        <v>8245</v>
      </c>
      <c r="I1904">
        <v>1407080884</v>
      </c>
      <c r="J1904">
        <v>1404488884</v>
      </c>
      <c r="K1904" t="b">
        <v>1</v>
      </c>
      <c r="L1904">
        <v>39</v>
      </c>
      <c r="M1904" t="b">
        <v>0</v>
      </c>
      <c r="N1904" t="s">
        <v>8283</v>
      </c>
      <c r="O1904" s="5">
        <f>ROUND(E1904/D1904*100,0)</f>
        <v>46</v>
      </c>
      <c r="P1904">
        <f>IFERROR(ROUND(E1904/L1904,2),0)</f>
        <v>58.62</v>
      </c>
      <c r="Q1904" s="6" t="s">
        <v>8336</v>
      </c>
      <c r="R1904" t="s">
        <v>8337</v>
      </c>
      <c r="S1904" s="9">
        <f>(((J1904/60)/60)/24)+DATE(1970,1,1)</f>
        <v>41824.658379629633</v>
      </c>
      <c r="T1904" s="9">
        <f>(((I1904/60)/60)/24)+DATE(1970,1,1)</f>
        <v>41854.658379629633</v>
      </c>
    </row>
    <row r="1905" spans="1:20" ht="48" x14ac:dyDescent="0.2">
      <c r="A1905">
        <v>1768</v>
      </c>
      <c r="B1905" s="4" t="s">
        <v>1769</v>
      </c>
      <c r="C1905" s="1" t="s">
        <v>5878</v>
      </c>
      <c r="D1905" s="2">
        <v>5000</v>
      </c>
      <c r="E1905" s="3">
        <v>187</v>
      </c>
      <c r="F1905" t="s">
        <v>8220</v>
      </c>
      <c r="G1905" t="s">
        <v>8223</v>
      </c>
      <c r="H1905" t="s">
        <v>8245</v>
      </c>
      <c r="I1905">
        <v>1411824444</v>
      </c>
      <c r="J1905">
        <v>1406640444</v>
      </c>
      <c r="K1905" t="b">
        <v>1</v>
      </c>
      <c r="L1905">
        <v>15</v>
      </c>
      <c r="M1905" t="b">
        <v>0</v>
      </c>
      <c r="N1905" t="s">
        <v>8283</v>
      </c>
      <c r="O1905" s="5">
        <f>ROUND(E1905/D1905*100,0)</f>
        <v>4</v>
      </c>
      <c r="P1905">
        <f>IFERROR(ROUND(E1905/L1905,2),0)</f>
        <v>12.47</v>
      </c>
      <c r="Q1905" s="6" t="s">
        <v>8336</v>
      </c>
      <c r="R1905" t="s">
        <v>8337</v>
      </c>
      <c r="S1905" s="9">
        <f>(((J1905/60)/60)/24)+DATE(1970,1,1)</f>
        <v>41849.560694444444</v>
      </c>
      <c r="T1905" s="9">
        <f>(((I1905/60)/60)/24)+DATE(1970,1,1)</f>
        <v>41909.560694444444</v>
      </c>
    </row>
    <row r="1906" spans="1:20" ht="48" x14ac:dyDescent="0.2">
      <c r="A1906">
        <v>1769</v>
      </c>
      <c r="B1906" s="4" t="s">
        <v>1770</v>
      </c>
      <c r="C1906" s="1" t="s">
        <v>5879</v>
      </c>
      <c r="D1906" s="2">
        <v>40000</v>
      </c>
      <c r="E1906" s="3">
        <v>1081</v>
      </c>
      <c r="F1906" t="s">
        <v>8220</v>
      </c>
      <c r="G1906" t="s">
        <v>8223</v>
      </c>
      <c r="H1906" t="s">
        <v>8245</v>
      </c>
      <c r="I1906">
        <v>1421177959</v>
      </c>
      <c r="J1906">
        <v>1418585959</v>
      </c>
      <c r="K1906" t="b">
        <v>1</v>
      </c>
      <c r="L1906">
        <v>22</v>
      </c>
      <c r="M1906" t="b">
        <v>0</v>
      </c>
      <c r="N1906" t="s">
        <v>8283</v>
      </c>
      <c r="O1906" s="5">
        <f>ROUND(E1906/D1906*100,0)</f>
        <v>3</v>
      </c>
      <c r="P1906">
        <f>IFERROR(ROUND(E1906/L1906,2),0)</f>
        <v>49.14</v>
      </c>
      <c r="Q1906" s="6" t="s">
        <v>8336</v>
      </c>
      <c r="R1906" t="s">
        <v>8337</v>
      </c>
      <c r="S1906" s="9">
        <f>(((J1906/60)/60)/24)+DATE(1970,1,1)</f>
        <v>41987.818969907406</v>
      </c>
      <c r="T1906" s="9">
        <f>(((I1906/60)/60)/24)+DATE(1970,1,1)</f>
        <v>42017.818969907406</v>
      </c>
    </row>
    <row r="1907" spans="1:20" ht="48" x14ac:dyDescent="0.2">
      <c r="A1907">
        <v>1770</v>
      </c>
      <c r="B1907" s="4" t="s">
        <v>1771</v>
      </c>
      <c r="C1907" s="1" t="s">
        <v>5880</v>
      </c>
      <c r="D1907" s="2">
        <v>24500</v>
      </c>
      <c r="E1907" s="3">
        <v>13846</v>
      </c>
      <c r="F1907" t="s">
        <v>8220</v>
      </c>
      <c r="G1907" t="s">
        <v>8223</v>
      </c>
      <c r="H1907" t="s">
        <v>8245</v>
      </c>
      <c r="I1907">
        <v>1413312194</v>
      </c>
      <c r="J1907">
        <v>1410288194</v>
      </c>
      <c r="K1907" t="b">
        <v>1</v>
      </c>
      <c r="L1907">
        <v>92</v>
      </c>
      <c r="M1907" t="b">
        <v>0</v>
      </c>
      <c r="N1907" t="s">
        <v>8283</v>
      </c>
      <c r="O1907" s="5">
        <f>ROUND(E1907/D1907*100,0)</f>
        <v>57</v>
      </c>
      <c r="P1907">
        <f>IFERROR(ROUND(E1907/L1907,2),0)</f>
        <v>150.5</v>
      </c>
      <c r="Q1907" s="6" t="s">
        <v>8336</v>
      </c>
      <c r="R1907" t="s">
        <v>8337</v>
      </c>
      <c r="S1907" s="9">
        <f>(((J1907/60)/60)/24)+DATE(1970,1,1)</f>
        <v>41891.780023148152</v>
      </c>
      <c r="T1907" s="9">
        <f>(((I1907/60)/60)/24)+DATE(1970,1,1)</f>
        <v>41926.780023148152</v>
      </c>
    </row>
    <row r="1908" spans="1:20" ht="48" x14ac:dyDescent="0.2">
      <c r="A1908">
        <v>1771</v>
      </c>
      <c r="B1908" s="4" t="s">
        <v>1772</v>
      </c>
      <c r="C1908" s="1" t="s">
        <v>5881</v>
      </c>
      <c r="D1908" s="2">
        <v>4200</v>
      </c>
      <c r="E1908" s="3">
        <v>895</v>
      </c>
      <c r="F1908" t="s">
        <v>8220</v>
      </c>
      <c r="G1908" t="s">
        <v>8224</v>
      </c>
      <c r="H1908" t="s">
        <v>8246</v>
      </c>
      <c r="I1908">
        <v>1414107040</v>
      </c>
      <c r="J1908">
        <v>1411515040</v>
      </c>
      <c r="K1908" t="b">
        <v>1</v>
      </c>
      <c r="L1908">
        <v>25</v>
      </c>
      <c r="M1908" t="b">
        <v>0</v>
      </c>
      <c r="N1908" t="s">
        <v>8283</v>
      </c>
      <c r="O1908" s="5">
        <f>ROUND(E1908/D1908*100,0)</f>
        <v>21</v>
      </c>
      <c r="P1908">
        <f>IFERROR(ROUND(E1908/L1908,2),0)</f>
        <v>35.799999999999997</v>
      </c>
      <c r="Q1908" s="6" t="s">
        <v>8336</v>
      </c>
      <c r="R1908" t="s">
        <v>8337</v>
      </c>
      <c r="S1908" s="9">
        <f>(((J1908/60)/60)/24)+DATE(1970,1,1)</f>
        <v>41905.979629629634</v>
      </c>
      <c r="T1908" s="9">
        <f>(((I1908/60)/60)/24)+DATE(1970,1,1)</f>
        <v>41935.979629629634</v>
      </c>
    </row>
    <row r="1909" spans="1:20" ht="32" x14ac:dyDescent="0.2">
      <c r="A1909">
        <v>1772</v>
      </c>
      <c r="B1909" s="4" t="s">
        <v>1773</v>
      </c>
      <c r="C1909" s="1" t="s">
        <v>5882</v>
      </c>
      <c r="D1909" s="2">
        <v>5500</v>
      </c>
      <c r="E1909" s="3">
        <v>858</v>
      </c>
      <c r="F1909" t="s">
        <v>8220</v>
      </c>
      <c r="G1909" t="s">
        <v>8224</v>
      </c>
      <c r="H1909" t="s">
        <v>8246</v>
      </c>
      <c r="I1909">
        <v>1404666836</v>
      </c>
      <c r="J1909">
        <v>1399482836</v>
      </c>
      <c r="K1909" t="b">
        <v>1</v>
      </c>
      <c r="L1909">
        <v>19</v>
      </c>
      <c r="M1909" t="b">
        <v>0</v>
      </c>
      <c r="N1909" t="s">
        <v>8283</v>
      </c>
      <c r="O1909" s="5">
        <f>ROUND(E1909/D1909*100,0)</f>
        <v>16</v>
      </c>
      <c r="P1909">
        <f>IFERROR(ROUND(E1909/L1909,2),0)</f>
        <v>45.16</v>
      </c>
      <c r="Q1909" s="6" t="s">
        <v>8336</v>
      </c>
      <c r="R1909" t="s">
        <v>8337</v>
      </c>
      <c r="S1909" s="9">
        <f>(((J1909/60)/60)/24)+DATE(1970,1,1)</f>
        <v>41766.718009259261</v>
      </c>
      <c r="T1909" s="9">
        <f>(((I1909/60)/60)/24)+DATE(1970,1,1)</f>
        <v>41826.718009259261</v>
      </c>
    </row>
    <row r="1910" spans="1:20" ht="48" x14ac:dyDescent="0.2">
      <c r="A1910">
        <v>1773</v>
      </c>
      <c r="B1910" s="4" t="s">
        <v>1774</v>
      </c>
      <c r="C1910" s="1" t="s">
        <v>5883</v>
      </c>
      <c r="D1910" s="2">
        <v>30000</v>
      </c>
      <c r="E1910" s="3">
        <v>1877</v>
      </c>
      <c r="F1910" t="s">
        <v>8220</v>
      </c>
      <c r="G1910" t="s">
        <v>8223</v>
      </c>
      <c r="H1910" t="s">
        <v>8245</v>
      </c>
      <c r="I1910">
        <v>1421691298</v>
      </c>
      <c r="J1910">
        <v>1417803298</v>
      </c>
      <c r="K1910" t="b">
        <v>1</v>
      </c>
      <c r="L1910">
        <v>19</v>
      </c>
      <c r="M1910" t="b">
        <v>0</v>
      </c>
      <c r="N1910" t="s">
        <v>8283</v>
      </c>
      <c r="O1910" s="5">
        <f>ROUND(E1910/D1910*100,0)</f>
        <v>6</v>
      </c>
      <c r="P1910">
        <f>IFERROR(ROUND(E1910/L1910,2),0)</f>
        <v>98.79</v>
      </c>
      <c r="Q1910" s="6" t="s">
        <v>8336</v>
      </c>
      <c r="R1910" t="s">
        <v>8337</v>
      </c>
      <c r="S1910" s="9">
        <f>(((J1910/60)/60)/24)+DATE(1970,1,1)</f>
        <v>41978.760393518518</v>
      </c>
      <c r="T1910" s="9">
        <f>(((I1910/60)/60)/24)+DATE(1970,1,1)</f>
        <v>42023.760393518518</v>
      </c>
    </row>
    <row r="1911" spans="1:20" ht="48" x14ac:dyDescent="0.2">
      <c r="A1911">
        <v>1774</v>
      </c>
      <c r="B1911" s="4" t="s">
        <v>1775</v>
      </c>
      <c r="C1911" s="1" t="s">
        <v>5884</v>
      </c>
      <c r="D1911" s="2">
        <v>2500</v>
      </c>
      <c r="E1911" s="3">
        <v>1148</v>
      </c>
      <c r="F1911" t="s">
        <v>8220</v>
      </c>
      <c r="G1911" t="s">
        <v>8223</v>
      </c>
      <c r="H1911" t="s">
        <v>8245</v>
      </c>
      <c r="I1911">
        <v>1417273140</v>
      </c>
      <c r="J1911">
        <v>1413609292</v>
      </c>
      <c r="K1911" t="b">
        <v>1</v>
      </c>
      <c r="L1911">
        <v>13</v>
      </c>
      <c r="M1911" t="b">
        <v>0</v>
      </c>
      <c r="N1911" t="s">
        <v>8283</v>
      </c>
      <c r="O1911" s="5">
        <f>ROUND(E1911/D1911*100,0)</f>
        <v>46</v>
      </c>
      <c r="P1911">
        <f>IFERROR(ROUND(E1911/L1911,2),0)</f>
        <v>88.31</v>
      </c>
      <c r="Q1911" s="6" t="s">
        <v>8336</v>
      </c>
      <c r="R1911" t="s">
        <v>8337</v>
      </c>
      <c r="S1911" s="9">
        <f>(((J1911/60)/60)/24)+DATE(1970,1,1)</f>
        <v>41930.218657407408</v>
      </c>
      <c r="T1911" s="9">
        <f>(((I1911/60)/60)/24)+DATE(1970,1,1)</f>
        <v>41972.624305555553</v>
      </c>
    </row>
    <row r="1912" spans="1:20" ht="48" x14ac:dyDescent="0.2">
      <c r="A1912">
        <v>1775</v>
      </c>
      <c r="B1912" s="4" t="s">
        <v>1776</v>
      </c>
      <c r="C1912" s="1" t="s">
        <v>5885</v>
      </c>
      <c r="D1912" s="2">
        <v>32500</v>
      </c>
      <c r="E1912" s="3">
        <v>21158</v>
      </c>
      <c r="F1912" t="s">
        <v>8220</v>
      </c>
      <c r="G1912" t="s">
        <v>8223</v>
      </c>
      <c r="H1912" t="s">
        <v>8245</v>
      </c>
      <c r="I1912">
        <v>1414193160</v>
      </c>
      <c r="J1912">
        <v>1410305160</v>
      </c>
      <c r="K1912" t="b">
        <v>1</v>
      </c>
      <c r="L1912">
        <v>124</v>
      </c>
      <c r="M1912" t="b">
        <v>0</v>
      </c>
      <c r="N1912" t="s">
        <v>8283</v>
      </c>
      <c r="O1912" s="5">
        <f>ROUND(E1912/D1912*100,0)</f>
        <v>65</v>
      </c>
      <c r="P1912">
        <f>IFERROR(ROUND(E1912/L1912,2),0)</f>
        <v>170.63</v>
      </c>
      <c r="Q1912" s="6" t="s">
        <v>8336</v>
      </c>
      <c r="R1912" t="s">
        <v>8337</v>
      </c>
      <c r="S1912" s="9">
        <f>(((J1912/60)/60)/24)+DATE(1970,1,1)</f>
        <v>41891.976388888892</v>
      </c>
      <c r="T1912" s="9">
        <f>(((I1912/60)/60)/24)+DATE(1970,1,1)</f>
        <v>41936.976388888892</v>
      </c>
    </row>
    <row r="1913" spans="1:20" ht="48" x14ac:dyDescent="0.2">
      <c r="A1913">
        <v>1776</v>
      </c>
      <c r="B1913" s="4" t="s">
        <v>1777</v>
      </c>
      <c r="C1913" s="1" t="s">
        <v>5886</v>
      </c>
      <c r="D1913" s="2">
        <v>5000</v>
      </c>
      <c r="E1913" s="3">
        <v>335</v>
      </c>
      <c r="F1913" t="s">
        <v>8220</v>
      </c>
      <c r="G1913" t="s">
        <v>8224</v>
      </c>
      <c r="H1913" t="s">
        <v>8246</v>
      </c>
      <c r="I1913">
        <v>1414623471</v>
      </c>
      <c r="J1913">
        <v>1411513071</v>
      </c>
      <c r="K1913" t="b">
        <v>1</v>
      </c>
      <c r="L1913">
        <v>4</v>
      </c>
      <c r="M1913" t="b">
        <v>0</v>
      </c>
      <c r="N1913" t="s">
        <v>8283</v>
      </c>
      <c r="O1913" s="5">
        <f>ROUND(E1913/D1913*100,0)</f>
        <v>7</v>
      </c>
      <c r="P1913">
        <f>IFERROR(ROUND(E1913/L1913,2),0)</f>
        <v>83.75</v>
      </c>
      <c r="Q1913" s="6" t="s">
        <v>8336</v>
      </c>
      <c r="R1913" t="s">
        <v>8337</v>
      </c>
      <c r="S1913" s="9">
        <f>(((J1913/60)/60)/24)+DATE(1970,1,1)</f>
        <v>41905.95684027778</v>
      </c>
      <c r="T1913" s="9">
        <f>(((I1913/60)/60)/24)+DATE(1970,1,1)</f>
        <v>41941.95684027778</v>
      </c>
    </row>
    <row r="1914" spans="1:20" ht="48" x14ac:dyDescent="0.2">
      <c r="A1914">
        <v>1777</v>
      </c>
      <c r="B1914" s="4" t="s">
        <v>1778</v>
      </c>
      <c r="C1914" s="1" t="s">
        <v>5887</v>
      </c>
      <c r="D1914" s="2">
        <v>4800</v>
      </c>
      <c r="E1914" s="3">
        <v>651</v>
      </c>
      <c r="F1914" t="s">
        <v>8220</v>
      </c>
      <c r="G1914" t="s">
        <v>8232</v>
      </c>
      <c r="H1914" t="s">
        <v>8248</v>
      </c>
      <c r="I1914">
        <v>1424421253</v>
      </c>
      <c r="J1914">
        <v>1421829253</v>
      </c>
      <c r="K1914" t="b">
        <v>1</v>
      </c>
      <c r="L1914">
        <v>10</v>
      </c>
      <c r="M1914" t="b">
        <v>0</v>
      </c>
      <c r="N1914" t="s">
        <v>8283</v>
      </c>
      <c r="O1914" s="5">
        <f>ROUND(E1914/D1914*100,0)</f>
        <v>14</v>
      </c>
      <c r="P1914">
        <f>IFERROR(ROUND(E1914/L1914,2),0)</f>
        <v>65.099999999999994</v>
      </c>
      <c r="Q1914" s="6" t="s">
        <v>8336</v>
      </c>
      <c r="R1914" t="s">
        <v>8337</v>
      </c>
      <c r="S1914" s="9">
        <f>(((J1914/60)/60)/24)+DATE(1970,1,1)</f>
        <v>42025.357094907406</v>
      </c>
      <c r="T1914" s="9">
        <f>(((I1914/60)/60)/24)+DATE(1970,1,1)</f>
        <v>42055.357094907406</v>
      </c>
    </row>
    <row r="1915" spans="1:20" ht="48" x14ac:dyDescent="0.2">
      <c r="A1915">
        <v>1778</v>
      </c>
      <c r="B1915" s="4" t="s">
        <v>1779</v>
      </c>
      <c r="C1915" s="1" t="s">
        <v>5888</v>
      </c>
      <c r="D1915" s="2">
        <v>50000</v>
      </c>
      <c r="E1915" s="3">
        <v>995</v>
      </c>
      <c r="F1915" t="s">
        <v>8220</v>
      </c>
      <c r="G1915" t="s">
        <v>8223</v>
      </c>
      <c r="H1915" t="s">
        <v>8245</v>
      </c>
      <c r="I1915">
        <v>1427485395</v>
      </c>
      <c r="J1915">
        <v>1423600995</v>
      </c>
      <c r="K1915" t="b">
        <v>1</v>
      </c>
      <c r="L1915">
        <v>15</v>
      </c>
      <c r="M1915" t="b">
        <v>0</v>
      </c>
      <c r="N1915" t="s">
        <v>8283</v>
      </c>
      <c r="O1915" s="5">
        <f>ROUND(E1915/D1915*100,0)</f>
        <v>2</v>
      </c>
      <c r="P1915">
        <f>IFERROR(ROUND(E1915/L1915,2),0)</f>
        <v>66.33</v>
      </c>
      <c r="Q1915" s="6" t="s">
        <v>8336</v>
      </c>
      <c r="R1915" t="s">
        <v>8337</v>
      </c>
      <c r="S1915" s="9">
        <f>(((J1915/60)/60)/24)+DATE(1970,1,1)</f>
        <v>42045.86336805555</v>
      </c>
      <c r="T1915" s="9">
        <f>(((I1915/60)/60)/24)+DATE(1970,1,1)</f>
        <v>42090.821701388893</v>
      </c>
    </row>
    <row r="1916" spans="1:20" ht="48" x14ac:dyDescent="0.2">
      <c r="A1916">
        <v>1779</v>
      </c>
      <c r="B1916" s="4" t="s">
        <v>1780</v>
      </c>
      <c r="C1916" s="1" t="s">
        <v>5889</v>
      </c>
      <c r="D1916" s="2">
        <v>11000</v>
      </c>
      <c r="E1916" s="3">
        <v>3986</v>
      </c>
      <c r="F1916" t="s">
        <v>8220</v>
      </c>
      <c r="G1916" t="s">
        <v>8223</v>
      </c>
      <c r="H1916" t="s">
        <v>8245</v>
      </c>
      <c r="I1916">
        <v>1472834180</v>
      </c>
      <c r="J1916">
        <v>1470242180</v>
      </c>
      <c r="K1916" t="b">
        <v>1</v>
      </c>
      <c r="L1916">
        <v>38</v>
      </c>
      <c r="M1916" t="b">
        <v>0</v>
      </c>
      <c r="N1916" t="s">
        <v>8283</v>
      </c>
      <c r="O1916" s="5">
        <f>ROUND(E1916/D1916*100,0)</f>
        <v>36</v>
      </c>
      <c r="P1916">
        <f>IFERROR(ROUND(E1916/L1916,2),0)</f>
        <v>104.89</v>
      </c>
      <c r="Q1916" s="6" t="s">
        <v>8336</v>
      </c>
      <c r="R1916" t="s">
        <v>8337</v>
      </c>
      <c r="S1916" s="9">
        <f>(((J1916/60)/60)/24)+DATE(1970,1,1)</f>
        <v>42585.691898148143</v>
      </c>
      <c r="T1916" s="9">
        <f>(((I1916/60)/60)/24)+DATE(1970,1,1)</f>
        <v>42615.691898148143</v>
      </c>
    </row>
    <row r="1917" spans="1:20" ht="48" x14ac:dyDescent="0.2">
      <c r="A1917">
        <v>1780</v>
      </c>
      <c r="B1917" s="4" t="s">
        <v>1781</v>
      </c>
      <c r="C1917" s="1" t="s">
        <v>5890</v>
      </c>
      <c r="D1917" s="2">
        <v>30000</v>
      </c>
      <c r="E1917" s="3">
        <v>11923</v>
      </c>
      <c r="F1917" t="s">
        <v>8220</v>
      </c>
      <c r="G1917" t="s">
        <v>8223</v>
      </c>
      <c r="H1917" t="s">
        <v>8245</v>
      </c>
      <c r="I1917">
        <v>1467469510</v>
      </c>
      <c r="J1917">
        <v>1462285510</v>
      </c>
      <c r="K1917" t="b">
        <v>1</v>
      </c>
      <c r="L1917">
        <v>152</v>
      </c>
      <c r="M1917" t="b">
        <v>0</v>
      </c>
      <c r="N1917" t="s">
        <v>8283</v>
      </c>
      <c r="O1917" s="5">
        <f>ROUND(E1917/D1917*100,0)</f>
        <v>40</v>
      </c>
      <c r="P1917">
        <f>IFERROR(ROUND(E1917/L1917,2),0)</f>
        <v>78.44</v>
      </c>
      <c r="Q1917" s="6" t="s">
        <v>8336</v>
      </c>
      <c r="R1917" t="s">
        <v>8337</v>
      </c>
      <c r="S1917" s="9">
        <f>(((J1917/60)/60)/24)+DATE(1970,1,1)</f>
        <v>42493.600810185191</v>
      </c>
      <c r="T1917" s="9">
        <f>(((I1917/60)/60)/24)+DATE(1970,1,1)</f>
        <v>42553.600810185191</v>
      </c>
    </row>
    <row r="1918" spans="1:20" ht="48" x14ac:dyDescent="0.2">
      <c r="A1918">
        <v>1781</v>
      </c>
      <c r="B1918" s="4" t="s">
        <v>1782</v>
      </c>
      <c r="C1918" s="1" t="s">
        <v>5891</v>
      </c>
      <c r="D1918" s="2">
        <v>5500</v>
      </c>
      <c r="E1918" s="3">
        <v>1417</v>
      </c>
      <c r="F1918" t="s">
        <v>8220</v>
      </c>
      <c r="G1918" t="s">
        <v>8223</v>
      </c>
      <c r="H1918" t="s">
        <v>8245</v>
      </c>
      <c r="I1918">
        <v>1473950945</v>
      </c>
      <c r="J1918">
        <v>1471272545</v>
      </c>
      <c r="K1918" t="b">
        <v>1</v>
      </c>
      <c r="L1918">
        <v>24</v>
      </c>
      <c r="M1918" t="b">
        <v>0</v>
      </c>
      <c r="N1918" t="s">
        <v>8283</v>
      </c>
      <c r="O1918" s="5">
        <f>ROUND(E1918/D1918*100,0)</f>
        <v>26</v>
      </c>
      <c r="P1918">
        <f>IFERROR(ROUND(E1918/L1918,2),0)</f>
        <v>59.04</v>
      </c>
      <c r="Q1918" s="6" t="s">
        <v>8336</v>
      </c>
      <c r="R1918" t="s">
        <v>8337</v>
      </c>
      <c r="S1918" s="9">
        <f>(((J1918/60)/60)/24)+DATE(1970,1,1)</f>
        <v>42597.617418981477</v>
      </c>
      <c r="T1918" s="9">
        <f>(((I1918/60)/60)/24)+DATE(1970,1,1)</f>
        <v>42628.617418981477</v>
      </c>
    </row>
    <row r="1919" spans="1:20" ht="48" x14ac:dyDescent="0.2">
      <c r="A1919">
        <v>1782</v>
      </c>
      <c r="B1919" s="4" t="s">
        <v>1783</v>
      </c>
      <c r="C1919" s="1" t="s">
        <v>5892</v>
      </c>
      <c r="D1919" s="2">
        <v>35000</v>
      </c>
      <c r="E1919" s="3">
        <v>5422</v>
      </c>
      <c r="F1919" t="s">
        <v>8220</v>
      </c>
      <c r="G1919" t="s">
        <v>8223</v>
      </c>
      <c r="H1919" t="s">
        <v>8245</v>
      </c>
      <c r="I1919">
        <v>1456062489</v>
      </c>
      <c r="J1919">
        <v>1453211289</v>
      </c>
      <c r="K1919" t="b">
        <v>1</v>
      </c>
      <c r="L1919">
        <v>76</v>
      </c>
      <c r="M1919" t="b">
        <v>0</v>
      </c>
      <c r="N1919" t="s">
        <v>8283</v>
      </c>
      <c r="O1919" s="5">
        <f>ROUND(E1919/D1919*100,0)</f>
        <v>15</v>
      </c>
      <c r="P1919">
        <f>IFERROR(ROUND(E1919/L1919,2),0)</f>
        <v>71.34</v>
      </c>
      <c r="Q1919" s="6" t="s">
        <v>8336</v>
      </c>
      <c r="R1919" t="s">
        <v>8337</v>
      </c>
      <c r="S1919" s="9">
        <f>(((J1919/60)/60)/24)+DATE(1970,1,1)</f>
        <v>42388.575104166666</v>
      </c>
      <c r="T1919" s="9">
        <f>(((I1919/60)/60)/24)+DATE(1970,1,1)</f>
        <v>42421.575104166666</v>
      </c>
    </row>
    <row r="1920" spans="1:20" ht="48" x14ac:dyDescent="0.2">
      <c r="A1920">
        <v>1783</v>
      </c>
      <c r="B1920" s="4" t="s">
        <v>1784</v>
      </c>
      <c r="C1920" s="1" t="s">
        <v>5893</v>
      </c>
      <c r="D1920" s="2">
        <v>40000</v>
      </c>
      <c r="E1920" s="3">
        <v>9477</v>
      </c>
      <c r="F1920" t="s">
        <v>8220</v>
      </c>
      <c r="G1920" t="s">
        <v>8223</v>
      </c>
      <c r="H1920" t="s">
        <v>8245</v>
      </c>
      <c r="I1920">
        <v>1432248478</v>
      </c>
      <c r="J1920">
        <v>1429656478</v>
      </c>
      <c r="K1920" t="b">
        <v>1</v>
      </c>
      <c r="L1920">
        <v>185</v>
      </c>
      <c r="M1920" t="b">
        <v>0</v>
      </c>
      <c r="N1920" t="s">
        <v>8283</v>
      </c>
      <c r="O1920" s="5">
        <f>ROUND(E1920/D1920*100,0)</f>
        <v>24</v>
      </c>
      <c r="P1920">
        <f>IFERROR(ROUND(E1920/L1920,2),0)</f>
        <v>51.23</v>
      </c>
      <c r="Q1920" s="6" t="s">
        <v>8336</v>
      </c>
      <c r="R1920" t="s">
        <v>8337</v>
      </c>
      <c r="S1920" s="9">
        <f>(((J1920/60)/60)/24)+DATE(1970,1,1)</f>
        <v>42115.949976851851</v>
      </c>
      <c r="T1920" s="9">
        <f>(((I1920/60)/60)/24)+DATE(1970,1,1)</f>
        <v>42145.949976851851</v>
      </c>
    </row>
    <row r="1921" spans="1:20" ht="48" x14ac:dyDescent="0.2">
      <c r="A1921">
        <v>1784</v>
      </c>
      <c r="B1921" s="4" t="s">
        <v>1785</v>
      </c>
      <c r="C1921" s="1" t="s">
        <v>5894</v>
      </c>
      <c r="D1921" s="2">
        <v>5000</v>
      </c>
      <c r="E1921" s="3">
        <v>1988</v>
      </c>
      <c r="F1921" t="s">
        <v>8220</v>
      </c>
      <c r="G1921" t="s">
        <v>8223</v>
      </c>
      <c r="H1921" t="s">
        <v>8245</v>
      </c>
      <c r="I1921">
        <v>1422674700</v>
      </c>
      <c r="J1921">
        <v>1419954240</v>
      </c>
      <c r="K1921" t="b">
        <v>1</v>
      </c>
      <c r="L1921">
        <v>33</v>
      </c>
      <c r="M1921" t="b">
        <v>0</v>
      </c>
      <c r="N1921" t="s">
        <v>8283</v>
      </c>
      <c r="O1921" s="5">
        <f>ROUND(E1921/D1921*100,0)</f>
        <v>40</v>
      </c>
      <c r="P1921">
        <f>IFERROR(ROUND(E1921/L1921,2),0)</f>
        <v>60.24</v>
      </c>
      <c r="Q1921" s="6" t="s">
        <v>8336</v>
      </c>
      <c r="R1921" t="s">
        <v>8337</v>
      </c>
      <c r="S1921" s="9">
        <f>(((J1921/60)/60)/24)+DATE(1970,1,1)</f>
        <v>42003.655555555553</v>
      </c>
      <c r="T1921" s="9">
        <f>(((I1921/60)/60)/24)+DATE(1970,1,1)</f>
        <v>42035.142361111109</v>
      </c>
    </row>
    <row r="1922" spans="1:20" ht="48" x14ac:dyDescent="0.2">
      <c r="A1922">
        <v>1785</v>
      </c>
      <c r="B1922" s="4" t="s">
        <v>1786</v>
      </c>
      <c r="C1922" s="1" t="s">
        <v>5895</v>
      </c>
      <c r="D1922" s="2">
        <v>24000</v>
      </c>
      <c r="E1922" s="3">
        <v>4853</v>
      </c>
      <c r="F1922" t="s">
        <v>8220</v>
      </c>
      <c r="G1922" t="s">
        <v>8223</v>
      </c>
      <c r="H1922" t="s">
        <v>8245</v>
      </c>
      <c r="I1922">
        <v>1413417600</v>
      </c>
      <c r="J1922">
        <v>1410750855</v>
      </c>
      <c r="K1922" t="b">
        <v>1</v>
      </c>
      <c r="L1922">
        <v>108</v>
      </c>
      <c r="M1922" t="b">
        <v>0</v>
      </c>
      <c r="N1922" t="s">
        <v>8283</v>
      </c>
      <c r="O1922" s="5">
        <f>ROUND(E1922/D1922*100,0)</f>
        <v>20</v>
      </c>
      <c r="P1922">
        <f>IFERROR(ROUND(E1922/L1922,2),0)</f>
        <v>44.94</v>
      </c>
      <c r="Q1922" s="6" t="s">
        <v>8336</v>
      </c>
      <c r="R1922" t="s">
        <v>8337</v>
      </c>
      <c r="S1922" s="9">
        <f>(((J1922/60)/60)/24)+DATE(1970,1,1)</f>
        <v>41897.134895833333</v>
      </c>
      <c r="T1922" s="9">
        <f>(((I1922/60)/60)/24)+DATE(1970,1,1)</f>
        <v>41928</v>
      </c>
    </row>
    <row r="1923" spans="1:20" ht="32" x14ac:dyDescent="0.2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>ROUND(E1923/D1923*100,0)</f>
        <v>137</v>
      </c>
      <c r="P1923">
        <f>IFERROR(ROUND(E1923/L1923,2),0)</f>
        <v>54</v>
      </c>
      <c r="Q1923" s="6" t="s">
        <v>8323</v>
      </c>
      <c r="R1923" t="s">
        <v>8327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48" x14ac:dyDescent="0.2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>ROUND(E1924/D1924*100,0)</f>
        <v>116</v>
      </c>
      <c r="P1924">
        <f>IFERROR(ROUND(E1924/L1924,2),0)</f>
        <v>36.11</v>
      </c>
      <c r="Q1924" s="6" t="s">
        <v>8323</v>
      </c>
      <c r="R1924" t="s">
        <v>8327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48" x14ac:dyDescent="0.2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>ROUND(E1925/D1925*100,0)</f>
        <v>241</v>
      </c>
      <c r="P1925">
        <f>IFERROR(ROUND(E1925/L1925,2),0)</f>
        <v>23.15</v>
      </c>
      <c r="Q1925" s="6" t="s">
        <v>8323</v>
      </c>
      <c r="R1925" t="s">
        <v>8327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48" x14ac:dyDescent="0.2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>ROUND(E1926/D1926*100,0)</f>
        <v>114</v>
      </c>
      <c r="P1926">
        <f>IFERROR(ROUND(E1926/L1926,2),0)</f>
        <v>104</v>
      </c>
      <c r="Q1926" s="6" t="s">
        <v>8323</v>
      </c>
      <c r="R1926" t="s">
        <v>8327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32" x14ac:dyDescent="0.2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>ROUND(E1927/D1927*100,0)</f>
        <v>110</v>
      </c>
      <c r="P1927">
        <f>IFERROR(ROUND(E1927/L1927,2),0)</f>
        <v>31.83</v>
      </c>
      <c r="Q1927" s="6" t="s">
        <v>8323</v>
      </c>
      <c r="R1927" t="s">
        <v>8327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64" x14ac:dyDescent="0.2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>ROUND(E1928/D1928*100,0)</f>
        <v>195</v>
      </c>
      <c r="P1928">
        <f>IFERROR(ROUND(E1928/L1928,2),0)</f>
        <v>27.39</v>
      </c>
      <c r="Q1928" s="6" t="s">
        <v>8323</v>
      </c>
      <c r="R1928" t="s">
        <v>8327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ht="16" x14ac:dyDescent="0.2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>ROUND(E1929/D1929*100,0)</f>
        <v>103</v>
      </c>
      <c r="P1929">
        <f>IFERROR(ROUND(E1929/L1929,2),0)</f>
        <v>56.36</v>
      </c>
      <c r="Q1929" s="6" t="s">
        <v>8323</v>
      </c>
      <c r="R1929" t="s">
        <v>8327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32" x14ac:dyDescent="0.2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>ROUND(E1930/D1930*100,0)</f>
        <v>103</v>
      </c>
      <c r="P1930">
        <f>IFERROR(ROUND(E1930/L1930,2),0)</f>
        <v>77.349999999999994</v>
      </c>
      <c r="Q1930" s="6" t="s">
        <v>8323</v>
      </c>
      <c r="R1930" t="s">
        <v>8327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48" x14ac:dyDescent="0.2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>ROUND(E1931/D1931*100,0)</f>
        <v>100</v>
      </c>
      <c r="P1931">
        <f>IFERROR(ROUND(E1931/L1931,2),0)</f>
        <v>42.8</v>
      </c>
      <c r="Q1931" s="6" t="s">
        <v>8323</v>
      </c>
      <c r="R1931" t="s">
        <v>8327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32" x14ac:dyDescent="0.2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>ROUND(E1932/D1932*100,0)</f>
        <v>127</v>
      </c>
      <c r="P1932">
        <f>IFERROR(ROUND(E1932/L1932,2),0)</f>
        <v>48.85</v>
      </c>
      <c r="Q1932" s="6" t="s">
        <v>8323</v>
      </c>
      <c r="R1932" t="s">
        <v>8327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32" x14ac:dyDescent="0.2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>ROUND(E1933/D1933*100,0)</f>
        <v>121</v>
      </c>
      <c r="P1933">
        <f>IFERROR(ROUND(E1933/L1933,2),0)</f>
        <v>48.24</v>
      </c>
      <c r="Q1933" s="6" t="s">
        <v>8323</v>
      </c>
      <c r="R1933" t="s">
        <v>8327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48" x14ac:dyDescent="0.2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>ROUND(E1934/D1934*100,0)</f>
        <v>107</v>
      </c>
      <c r="P1934">
        <f>IFERROR(ROUND(E1934/L1934,2),0)</f>
        <v>70.209999999999994</v>
      </c>
      <c r="Q1934" s="6" t="s">
        <v>8323</v>
      </c>
      <c r="R1934" t="s">
        <v>8327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8" x14ac:dyDescent="0.2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>ROUND(E1935/D1935*100,0)</f>
        <v>172</v>
      </c>
      <c r="P1935">
        <f>IFERROR(ROUND(E1935/L1935,2),0)</f>
        <v>94.05</v>
      </c>
      <c r="Q1935" s="6" t="s">
        <v>8323</v>
      </c>
      <c r="R1935" t="s">
        <v>8327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8" x14ac:dyDescent="0.2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>ROUND(E1936/D1936*100,0)</f>
        <v>124</v>
      </c>
      <c r="P1936">
        <f>IFERROR(ROUND(E1936/L1936,2),0)</f>
        <v>80.27</v>
      </c>
      <c r="Q1936" s="6" t="s">
        <v>8323</v>
      </c>
      <c r="R1936" t="s">
        <v>8327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48" x14ac:dyDescent="0.2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>ROUND(E1937/D1937*100,0)</f>
        <v>108</v>
      </c>
      <c r="P1937">
        <f>IFERROR(ROUND(E1937/L1937,2),0)</f>
        <v>54.2</v>
      </c>
      <c r="Q1937" s="6" t="s">
        <v>8323</v>
      </c>
      <c r="R1937" t="s">
        <v>8327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8" x14ac:dyDescent="0.2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>ROUND(E1938/D1938*100,0)</f>
        <v>117</v>
      </c>
      <c r="P1938">
        <f>IFERROR(ROUND(E1938/L1938,2),0)</f>
        <v>60.27</v>
      </c>
      <c r="Q1938" s="6" t="s">
        <v>8323</v>
      </c>
      <c r="R1938" t="s">
        <v>8327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8" x14ac:dyDescent="0.2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>ROUND(E1939/D1939*100,0)</f>
        <v>187</v>
      </c>
      <c r="P1939">
        <f>IFERROR(ROUND(E1939/L1939,2),0)</f>
        <v>38.74</v>
      </c>
      <c r="Q1939" s="6" t="s">
        <v>8323</v>
      </c>
      <c r="R1939" t="s">
        <v>8327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8" x14ac:dyDescent="0.2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>ROUND(E1940/D1940*100,0)</f>
        <v>116</v>
      </c>
      <c r="P1940">
        <f>IFERROR(ROUND(E1940/L1940,2),0)</f>
        <v>152.54</v>
      </c>
      <c r="Q1940" s="6" t="s">
        <v>8323</v>
      </c>
      <c r="R1940" t="s">
        <v>8327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48" x14ac:dyDescent="0.2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>ROUND(E1941/D1941*100,0)</f>
        <v>111</v>
      </c>
      <c r="P1941">
        <f>IFERROR(ROUND(E1941/L1941,2),0)</f>
        <v>115.31</v>
      </c>
      <c r="Q1941" s="6" t="s">
        <v>8323</v>
      </c>
      <c r="R1941" t="s">
        <v>8327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48" x14ac:dyDescent="0.2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>ROUND(E1942/D1942*100,0)</f>
        <v>171</v>
      </c>
      <c r="P1942">
        <f>IFERROR(ROUND(E1942/L1942,2),0)</f>
        <v>35.840000000000003</v>
      </c>
      <c r="Q1942" s="6" t="s">
        <v>8323</v>
      </c>
      <c r="R1942" t="s">
        <v>8327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8" x14ac:dyDescent="0.2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>ROUND(E1943/D1943*100,0)</f>
        <v>126</v>
      </c>
      <c r="P1943">
        <f>IFERROR(ROUND(E1943/L1943,2),0)</f>
        <v>64.569999999999993</v>
      </c>
      <c r="Q1943" s="6" t="s">
        <v>8317</v>
      </c>
      <c r="R1943" t="s">
        <v>8347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8" x14ac:dyDescent="0.2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>ROUND(E1944/D1944*100,0)</f>
        <v>138</v>
      </c>
      <c r="P1944">
        <f>IFERROR(ROUND(E1944/L1944,2),0)</f>
        <v>87.44</v>
      </c>
      <c r="Q1944" s="6" t="s">
        <v>8317</v>
      </c>
      <c r="R1944" t="s">
        <v>8347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8" x14ac:dyDescent="0.2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>ROUND(E1945/D1945*100,0)</f>
        <v>1705</v>
      </c>
      <c r="P1945">
        <f>IFERROR(ROUND(E1945/L1945,2),0)</f>
        <v>68.819999999999993</v>
      </c>
      <c r="Q1945" s="6" t="s">
        <v>8317</v>
      </c>
      <c r="R1945" t="s">
        <v>8347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48" x14ac:dyDescent="0.2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>ROUND(E1946/D1946*100,0)</f>
        <v>788</v>
      </c>
      <c r="P1946">
        <f>IFERROR(ROUND(E1946/L1946,2),0)</f>
        <v>176.2</v>
      </c>
      <c r="Q1946" s="6" t="s">
        <v>8317</v>
      </c>
      <c r="R1946" t="s">
        <v>8347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48" x14ac:dyDescent="0.2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>ROUND(E1947/D1947*100,0)</f>
        <v>348</v>
      </c>
      <c r="P1947">
        <f>IFERROR(ROUND(E1947/L1947,2),0)</f>
        <v>511.79</v>
      </c>
      <c r="Q1947" s="6" t="s">
        <v>8317</v>
      </c>
      <c r="R1947" t="s">
        <v>8347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48" x14ac:dyDescent="0.2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>ROUND(E1948/D1948*100,0)</f>
        <v>150</v>
      </c>
      <c r="P1948">
        <f>IFERROR(ROUND(E1948/L1948,2),0)</f>
        <v>160.44</v>
      </c>
      <c r="Q1948" s="6" t="s">
        <v>8317</v>
      </c>
      <c r="R1948" t="s">
        <v>8347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48" x14ac:dyDescent="0.2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>ROUND(E1949/D1949*100,0)</f>
        <v>101</v>
      </c>
      <c r="P1949">
        <f>IFERROR(ROUND(E1949/L1949,2),0)</f>
        <v>35</v>
      </c>
      <c r="Q1949" s="6" t="s">
        <v>8317</v>
      </c>
      <c r="R1949" t="s">
        <v>8347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32" x14ac:dyDescent="0.2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>ROUND(E1950/D1950*100,0)</f>
        <v>800</v>
      </c>
      <c r="P1950">
        <f>IFERROR(ROUND(E1950/L1950,2),0)</f>
        <v>188.51</v>
      </c>
      <c r="Q1950" s="6" t="s">
        <v>8317</v>
      </c>
      <c r="R1950" t="s">
        <v>8347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48" x14ac:dyDescent="0.2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>ROUND(E1951/D1951*100,0)</f>
        <v>106</v>
      </c>
      <c r="P1951">
        <f>IFERROR(ROUND(E1951/L1951,2),0)</f>
        <v>56.2</v>
      </c>
      <c r="Q1951" s="6" t="s">
        <v>8317</v>
      </c>
      <c r="R1951" t="s">
        <v>8347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48" x14ac:dyDescent="0.2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>ROUND(E1952/D1952*100,0)</f>
        <v>201</v>
      </c>
      <c r="P1952">
        <f>IFERROR(ROUND(E1952/L1952,2),0)</f>
        <v>51.31</v>
      </c>
      <c r="Q1952" s="6" t="s">
        <v>8317</v>
      </c>
      <c r="R1952" t="s">
        <v>8347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8" x14ac:dyDescent="0.2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>ROUND(E1953/D1953*100,0)</f>
        <v>212</v>
      </c>
      <c r="P1953">
        <f>IFERROR(ROUND(E1953/L1953,2),0)</f>
        <v>127.36</v>
      </c>
      <c r="Q1953" s="6" t="s">
        <v>8317</v>
      </c>
      <c r="R1953" t="s">
        <v>8347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8" x14ac:dyDescent="0.2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>ROUND(E1954/D1954*100,0)</f>
        <v>198</v>
      </c>
      <c r="P1954">
        <f>IFERROR(ROUND(E1954/L1954,2),0)</f>
        <v>101.86</v>
      </c>
      <c r="Q1954" s="6" t="s">
        <v>8317</v>
      </c>
      <c r="R1954" t="s">
        <v>8347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48" x14ac:dyDescent="0.2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>ROUND(E1955/D1955*100,0)</f>
        <v>226</v>
      </c>
      <c r="P1955">
        <f>IFERROR(ROUND(E1955/L1955,2),0)</f>
        <v>230.56</v>
      </c>
      <c r="Q1955" s="6" t="s">
        <v>8317</v>
      </c>
      <c r="R1955" t="s">
        <v>8347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32" x14ac:dyDescent="0.2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>ROUND(E1956/D1956*100,0)</f>
        <v>699</v>
      </c>
      <c r="P1956">
        <f>IFERROR(ROUND(E1956/L1956,2),0)</f>
        <v>842.11</v>
      </c>
      <c r="Q1956" s="6" t="s">
        <v>8317</v>
      </c>
      <c r="R1956" t="s">
        <v>8347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48" x14ac:dyDescent="0.2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>ROUND(E1957/D1957*100,0)</f>
        <v>399</v>
      </c>
      <c r="P1957">
        <f>IFERROR(ROUND(E1957/L1957,2),0)</f>
        <v>577.28</v>
      </c>
      <c r="Q1957" s="6" t="s">
        <v>8317</v>
      </c>
      <c r="R1957" t="s">
        <v>8347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8" x14ac:dyDescent="0.2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>ROUND(E1958/D1958*100,0)</f>
        <v>294</v>
      </c>
      <c r="P1958">
        <f>IFERROR(ROUND(E1958/L1958,2),0)</f>
        <v>483.34</v>
      </c>
      <c r="Q1958" s="6" t="s">
        <v>8317</v>
      </c>
      <c r="R1958" t="s">
        <v>8347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32" x14ac:dyDescent="0.2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>ROUND(E1959/D1959*100,0)</f>
        <v>168</v>
      </c>
      <c r="P1959">
        <f>IFERROR(ROUND(E1959/L1959,2),0)</f>
        <v>76.14</v>
      </c>
      <c r="Q1959" s="6" t="s">
        <v>8317</v>
      </c>
      <c r="R1959" t="s">
        <v>8347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8" x14ac:dyDescent="0.2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>ROUND(E1960/D1960*100,0)</f>
        <v>1436</v>
      </c>
      <c r="P1960">
        <f>IFERROR(ROUND(E1960/L1960,2),0)</f>
        <v>74.11</v>
      </c>
      <c r="Q1960" s="6" t="s">
        <v>8317</v>
      </c>
      <c r="R1960" t="s">
        <v>8347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48" x14ac:dyDescent="0.2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>ROUND(E1961/D1961*100,0)</f>
        <v>157</v>
      </c>
      <c r="P1961">
        <f>IFERROR(ROUND(E1961/L1961,2),0)</f>
        <v>36.97</v>
      </c>
      <c r="Q1961" s="6" t="s">
        <v>8317</v>
      </c>
      <c r="R1961" t="s">
        <v>8347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8" x14ac:dyDescent="0.2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>ROUND(E1962/D1962*100,0)</f>
        <v>118</v>
      </c>
      <c r="P1962">
        <f>IFERROR(ROUND(E1962/L1962,2),0)</f>
        <v>2500.9699999999998</v>
      </c>
      <c r="Q1962" s="6" t="s">
        <v>8317</v>
      </c>
      <c r="R1962" t="s">
        <v>8347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48" x14ac:dyDescent="0.2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>ROUND(E1963/D1963*100,0)</f>
        <v>1105</v>
      </c>
      <c r="P1963">
        <f>IFERROR(ROUND(E1963/L1963,2),0)</f>
        <v>67.69</v>
      </c>
      <c r="Q1963" s="6" t="s">
        <v>8317</v>
      </c>
      <c r="R1963" t="s">
        <v>8347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8" x14ac:dyDescent="0.2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>ROUND(E1964/D1964*100,0)</f>
        <v>193</v>
      </c>
      <c r="P1964">
        <f>IFERROR(ROUND(E1964/L1964,2),0)</f>
        <v>63.05</v>
      </c>
      <c r="Q1964" s="6" t="s">
        <v>8317</v>
      </c>
      <c r="R1964" t="s">
        <v>8347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48" x14ac:dyDescent="0.2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>ROUND(E1965/D1965*100,0)</f>
        <v>127</v>
      </c>
      <c r="P1965">
        <f>IFERROR(ROUND(E1965/L1965,2),0)</f>
        <v>117.6</v>
      </c>
      <c r="Q1965" s="6" t="s">
        <v>8317</v>
      </c>
      <c r="R1965" t="s">
        <v>8347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48" x14ac:dyDescent="0.2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>ROUND(E1966/D1966*100,0)</f>
        <v>260</v>
      </c>
      <c r="P1966">
        <f>IFERROR(ROUND(E1966/L1966,2),0)</f>
        <v>180.75</v>
      </c>
      <c r="Q1966" s="6" t="s">
        <v>8317</v>
      </c>
      <c r="R1966" t="s">
        <v>8347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48" x14ac:dyDescent="0.2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>ROUND(E1967/D1967*100,0)</f>
        <v>262</v>
      </c>
      <c r="P1967">
        <f>IFERROR(ROUND(E1967/L1967,2),0)</f>
        <v>127.32</v>
      </c>
      <c r="Q1967" s="6" t="s">
        <v>8317</v>
      </c>
      <c r="R1967" t="s">
        <v>8347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48" x14ac:dyDescent="0.2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>ROUND(E1968/D1968*100,0)</f>
        <v>207</v>
      </c>
      <c r="P1968">
        <f>IFERROR(ROUND(E1968/L1968,2),0)</f>
        <v>136.63999999999999</v>
      </c>
      <c r="Q1968" s="6" t="s">
        <v>8317</v>
      </c>
      <c r="R1968" t="s">
        <v>8347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8" x14ac:dyDescent="0.2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>ROUND(E1969/D1969*100,0)</f>
        <v>370</v>
      </c>
      <c r="P1969">
        <f>IFERROR(ROUND(E1969/L1969,2),0)</f>
        <v>182.78</v>
      </c>
      <c r="Q1969" s="6" t="s">
        <v>8317</v>
      </c>
      <c r="R1969" t="s">
        <v>8347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32" x14ac:dyDescent="0.2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>ROUND(E1970/D1970*100,0)</f>
        <v>285</v>
      </c>
      <c r="P1970">
        <f>IFERROR(ROUND(E1970/L1970,2),0)</f>
        <v>279.38</v>
      </c>
      <c r="Q1970" s="6" t="s">
        <v>8317</v>
      </c>
      <c r="R1970" t="s">
        <v>8347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8" x14ac:dyDescent="0.2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>ROUND(E1971/D1971*100,0)</f>
        <v>579</v>
      </c>
      <c r="P1971">
        <f>IFERROR(ROUND(E1971/L1971,2),0)</f>
        <v>61.38</v>
      </c>
      <c r="Q1971" s="6" t="s">
        <v>8317</v>
      </c>
      <c r="R1971" t="s">
        <v>8347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48" x14ac:dyDescent="0.2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>ROUND(E1972/D1972*100,0)</f>
        <v>1132</v>
      </c>
      <c r="P1972">
        <f>IFERROR(ROUND(E1972/L1972,2),0)</f>
        <v>80.73</v>
      </c>
      <c r="Q1972" s="6" t="s">
        <v>8317</v>
      </c>
      <c r="R1972" t="s">
        <v>8347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8" x14ac:dyDescent="0.2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>ROUND(E1973/D1973*100,0)</f>
        <v>263</v>
      </c>
      <c r="P1973">
        <f>IFERROR(ROUND(E1973/L1973,2),0)</f>
        <v>272.36</v>
      </c>
      <c r="Q1973" s="6" t="s">
        <v>8317</v>
      </c>
      <c r="R1973" t="s">
        <v>8347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8" x14ac:dyDescent="0.2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>ROUND(E1974/D1974*100,0)</f>
        <v>674</v>
      </c>
      <c r="P1974">
        <f>IFERROR(ROUND(E1974/L1974,2),0)</f>
        <v>70.849999999999994</v>
      </c>
      <c r="Q1974" s="6" t="s">
        <v>8317</v>
      </c>
      <c r="R1974" t="s">
        <v>8347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8" x14ac:dyDescent="0.2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>ROUND(E1975/D1975*100,0)</f>
        <v>257</v>
      </c>
      <c r="P1975">
        <f>IFERROR(ROUND(E1975/L1975,2),0)</f>
        <v>247.94</v>
      </c>
      <c r="Q1975" s="6" t="s">
        <v>8317</v>
      </c>
      <c r="R1975" t="s">
        <v>8347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8" x14ac:dyDescent="0.2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>ROUND(E1976/D1976*100,0)</f>
        <v>375</v>
      </c>
      <c r="P1976">
        <f>IFERROR(ROUND(E1976/L1976,2),0)</f>
        <v>186.81</v>
      </c>
      <c r="Q1976" s="6" t="s">
        <v>8317</v>
      </c>
      <c r="R1976" t="s">
        <v>8347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32" x14ac:dyDescent="0.2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>ROUND(E1977/D1977*100,0)</f>
        <v>209</v>
      </c>
      <c r="P1977">
        <f>IFERROR(ROUND(E1977/L1977,2),0)</f>
        <v>131.99</v>
      </c>
      <c r="Q1977" s="6" t="s">
        <v>8317</v>
      </c>
      <c r="R1977" t="s">
        <v>8347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32" x14ac:dyDescent="0.2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>ROUND(E1978/D1978*100,0)</f>
        <v>347</v>
      </c>
      <c r="P1978">
        <f>IFERROR(ROUND(E1978/L1978,2),0)</f>
        <v>29.31</v>
      </c>
      <c r="Q1978" s="6" t="s">
        <v>8317</v>
      </c>
      <c r="R1978" t="s">
        <v>8347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48" x14ac:dyDescent="0.2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>ROUND(E1979/D1979*100,0)</f>
        <v>402</v>
      </c>
      <c r="P1979">
        <f>IFERROR(ROUND(E1979/L1979,2),0)</f>
        <v>245.02</v>
      </c>
      <c r="Q1979" s="6" t="s">
        <v>8317</v>
      </c>
      <c r="R1979" t="s">
        <v>8347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8" x14ac:dyDescent="0.2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>ROUND(E1980/D1980*100,0)</f>
        <v>1027</v>
      </c>
      <c r="P1980">
        <f>IFERROR(ROUND(E1980/L1980,2),0)</f>
        <v>1323.25</v>
      </c>
      <c r="Q1980" s="6" t="s">
        <v>8317</v>
      </c>
      <c r="R1980" t="s">
        <v>8347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32" x14ac:dyDescent="0.2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>ROUND(E1981/D1981*100,0)</f>
        <v>115</v>
      </c>
      <c r="P1981">
        <f>IFERROR(ROUND(E1981/L1981,2),0)</f>
        <v>282.66000000000003</v>
      </c>
      <c r="Q1981" s="6" t="s">
        <v>8317</v>
      </c>
      <c r="R1981" t="s">
        <v>8347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32" x14ac:dyDescent="0.2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>ROUND(E1982/D1982*100,0)</f>
        <v>355</v>
      </c>
      <c r="P1982">
        <f>IFERROR(ROUND(E1982/L1982,2),0)</f>
        <v>91.21</v>
      </c>
      <c r="Q1982" s="6" t="s">
        <v>8317</v>
      </c>
      <c r="R1982" t="s">
        <v>8347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48" x14ac:dyDescent="0.2">
      <c r="A1983">
        <v>1786</v>
      </c>
      <c r="B1983" s="4" t="s">
        <v>1787</v>
      </c>
      <c r="C1983" s="1" t="s">
        <v>5896</v>
      </c>
      <c r="D1983" s="2">
        <v>1900</v>
      </c>
      <c r="E1983" s="3">
        <v>905</v>
      </c>
      <c r="F1983" t="s">
        <v>8220</v>
      </c>
      <c r="G1983" t="s">
        <v>8232</v>
      </c>
      <c r="H1983" t="s">
        <v>8248</v>
      </c>
      <c r="I1983">
        <v>1418649177</v>
      </c>
      <c r="J1983">
        <v>1416057177</v>
      </c>
      <c r="K1983" t="b">
        <v>1</v>
      </c>
      <c r="L1983">
        <v>29</v>
      </c>
      <c r="M1983" t="b">
        <v>0</v>
      </c>
      <c r="N1983" t="s">
        <v>8283</v>
      </c>
      <c r="O1983" s="5">
        <f>ROUND(E1983/D1983*100,0)</f>
        <v>48</v>
      </c>
      <c r="P1983">
        <f>IFERROR(ROUND(E1983/L1983,2),0)</f>
        <v>31.21</v>
      </c>
      <c r="Q1983" s="6" t="s">
        <v>8336</v>
      </c>
      <c r="R1983" t="s">
        <v>8337</v>
      </c>
      <c r="S1983" s="9">
        <f>(((J1983/60)/60)/24)+DATE(1970,1,1)</f>
        <v>41958.550659722227</v>
      </c>
      <c r="T1983" s="9">
        <f>(((I1983/60)/60)/24)+DATE(1970,1,1)</f>
        <v>41988.550659722227</v>
      </c>
    </row>
    <row r="1984" spans="1:20" ht="48" x14ac:dyDescent="0.2">
      <c r="A1984">
        <v>1787</v>
      </c>
      <c r="B1984" s="4" t="s">
        <v>1788</v>
      </c>
      <c r="C1984" s="1" t="s">
        <v>5897</v>
      </c>
      <c r="D1984" s="2">
        <v>10000</v>
      </c>
      <c r="E1984" s="3">
        <v>1533</v>
      </c>
      <c r="F1984" t="s">
        <v>8220</v>
      </c>
      <c r="G1984" t="s">
        <v>8223</v>
      </c>
      <c r="H1984" t="s">
        <v>8245</v>
      </c>
      <c r="I1984">
        <v>1428158637</v>
      </c>
      <c r="J1984">
        <v>1425570237</v>
      </c>
      <c r="K1984" t="b">
        <v>1</v>
      </c>
      <c r="L1984">
        <v>24</v>
      </c>
      <c r="M1984" t="b">
        <v>0</v>
      </c>
      <c r="N1984" t="s">
        <v>8283</v>
      </c>
      <c r="O1984" s="5">
        <f>ROUND(E1984/D1984*100,0)</f>
        <v>15</v>
      </c>
      <c r="P1984">
        <f>IFERROR(ROUND(E1984/L1984,2),0)</f>
        <v>63.88</v>
      </c>
      <c r="Q1984" s="6" t="s">
        <v>8336</v>
      </c>
      <c r="R1984" t="s">
        <v>8337</v>
      </c>
      <c r="S1984" s="9">
        <f>(((J1984/60)/60)/24)+DATE(1970,1,1)</f>
        <v>42068.65552083333</v>
      </c>
      <c r="T1984" s="9">
        <f>(((I1984/60)/60)/24)+DATE(1970,1,1)</f>
        <v>42098.613854166666</v>
      </c>
    </row>
    <row r="1985" spans="1:20" ht="48" x14ac:dyDescent="0.2">
      <c r="A1985">
        <v>1788</v>
      </c>
      <c r="B1985" s="4" t="s">
        <v>1789</v>
      </c>
      <c r="C1985" s="1" t="s">
        <v>5898</v>
      </c>
      <c r="D1985" s="2">
        <v>5500</v>
      </c>
      <c r="E1985" s="3">
        <v>76</v>
      </c>
      <c r="F1985" t="s">
        <v>8220</v>
      </c>
      <c r="G1985" t="s">
        <v>8224</v>
      </c>
      <c r="H1985" t="s">
        <v>8246</v>
      </c>
      <c r="I1985">
        <v>1414795542</v>
      </c>
      <c r="J1985">
        <v>1412203542</v>
      </c>
      <c r="K1985" t="b">
        <v>1</v>
      </c>
      <c r="L1985">
        <v>4</v>
      </c>
      <c r="M1985" t="b">
        <v>0</v>
      </c>
      <c r="N1985" t="s">
        <v>8283</v>
      </c>
      <c r="O1985" s="5">
        <f>ROUND(E1985/D1985*100,0)</f>
        <v>1</v>
      </c>
      <c r="P1985">
        <f>IFERROR(ROUND(E1985/L1985,2),0)</f>
        <v>19</v>
      </c>
      <c r="Q1985" s="6" t="s">
        <v>8336</v>
      </c>
      <c r="R1985" t="s">
        <v>8337</v>
      </c>
      <c r="S1985" s="9">
        <f>(((J1985/60)/60)/24)+DATE(1970,1,1)</f>
        <v>41913.94840277778</v>
      </c>
      <c r="T1985" s="9">
        <f>(((I1985/60)/60)/24)+DATE(1970,1,1)</f>
        <v>41943.94840277778</v>
      </c>
    </row>
    <row r="1986" spans="1:20" ht="48" x14ac:dyDescent="0.2">
      <c r="A1986">
        <v>1789</v>
      </c>
      <c r="B1986" s="4" t="s">
        <v>1790</v>
      </c>
      <c r="C1986" s="1" t="s">
        <v>5899</v>
      </c>
      <c r="D1986" s="2">
        <v>8000</v>
      </c>
      <c r="E1986" s="3">
        <v>40</v>
      </c>
      <c r="F1986" t="s">
        <v>8220</v>
      </c>
      <c r="G1986" t="s">
        <v>8223</v>
      </c>
      <c r="H1986" t="s">
        <v>8245</v>
      </c>
      <c r="I1986">
        <v>1421042403</v>
      </c>
      <c r="J1986">
        <v>1415858403</v>
      </c>
      <c r="K1986" t="b">
        <v>1</v>
      </c>
      <c r="L1986">
        <v>4</v>
      </c>
      <c r="M1986" t="b">
        <v>0</v>
      </c>
      <c r="N1986" t="s">
        <v>8283</v>
      </c>
      <c r="O1986" s="5">
        <f>ROUND(E1986/D1986*100,0)</f>
        <v>1</v>
      </c>
      <c r="P1986">
        <f>IFERROR(ROUND(E1986/L1986,2),0)</f>
        <v>10</v>
      </c>
      <c r="Q1986" s="6" t="s">
        <v>8336</v>
      </c>
      <c r="R1986" t="s">
        <v>8337</v>
      </c>
      <c r="S1986" s="9">
        <f>(((J1986/60)/60)/24)+DATE(1970,1,1)</f>
        <v>41956.250034722223</v>
      </c>
      <c r="T1986" s="9">
        <f>(((I1986/60)/60)/24)+DATE(1970,1,1)</f>
        <v>42016.250034722223</v>
      </c>
    </row>
    <row r="1987" spans="1:20" ht="48" x14ac:dyDescent="0.2">
      <c r="A1987">
        <v>1790</v>
      </c>
      <c r="B1987" s="4" t="s">
        <v>1791</v>
      </c>
      <c r="C1987" s="1" t="s">
        <v>5900</v>
      </c>
      <c r="D1987" s="2">
        <v>33000</v>
      </c>
      <c r="E1987" s="3">
        <v>1636</v>
      </c>
      <c r="F1987" t="s">
        <v>8220</v>
      </c>
      <c r="G1987" t="s">
        <v>8223</v>
      </c>
      <c r="H1987" t="s">
        <v>8245</v>
      </c>
      <c r="I1987">
        <v>1423152678</v>
      </c>
      <c r="J1987">
        <v>1420560678</v>
      </c>
      <c r="K1987" t="b">
        <v>1</v>
      </c>
      <c r="L1987">
        <v>15</v>
      </c>
      <c r="M1987" t="b">
        <v>0</v>
      </c>
      <c r="N1987" t="s">
        <v>8283</v>
      </c>
      <c r="O1987" s="5">
        <f>ROUND(E1987/D1987*100,0)</f>
        <v>5</v>
      </c>
      <c r="P1987">
        <f>IFERROR(ROUND(E1987/L1987,2),0)</f>
        <v>109.07</v>
      </c>
      <c r="Q1987" s="6" t="s">
        <v>8336</v>
      </c>
      <c r="R1987" t="s">
        <v>8337</v>
      </c>
      <c r="S1987" s="9">
        <f>(((J1987/60)/60)/24)+DATE(1970,1,1)</f>
        <v>42010.674513888895</v>
      </c>
      <c r="T1987" s="9">
        <f>(((I1987/60)/60)/24)+DATE(1970,1,1)</f>
        <v>42040.674513888895</v>
      </c>
    </row>
    <row r="1988" spans="1:20" ht="32" x14ac:dyDescent="0.2">
      <c r="A1988">
        <v>1791</v>
      </c>
      <c r="B1988" s="4" t="s">
        <v>1792</v>
      </c>
      <c r="C1988" s="1" t="s">
        <v>5901</v>
      </c>
      <c r="D1988" s="2">
        <v>3000</v>
      </c>
      <c r="E1988" s="3">
        <v>107</v>
      </c>
      <c r="F1988" t="s">
        <v>8220</v>
      </c>
      <c r="G1988" t="s">
        <v>8224</v>
      </c>
      <c r="H1988" t="s">
        <v>8246</v>
      </c>
      <c r="I1988">
        <v>1422553565</v>
      </c>
      <c r="J1988">
        <v>1417369565</v>
      </c>
      <c r="K1988" t="b">
        <v>1</v>
      </c>
      <c r="L1988">
        <v>4</v>
      </c>
      <c r="M1988" t="b">
        <v>0</v>
      </c>
      <c r="N1988" t="s">
        <v>8283</v>
      </c>
      <c r="O1988" s="5">
        <f>ROUND(E1988/D1988*100,0)</f>
        <v>4</v>
      </c>
      <c r="P1988">
        <f>IFERROR(ROUND(E1988/L1988,2),0)</f>
        <v>26.75</v>
      </c>
      <c r="Q1988" s="6" t="s">
        <v>8336</v>
      </c>
      <c r="R1988" t="s">
        <v>8337</v>
      </c>
      <c r="S1988" s="9">
        <f>(((J1988/60)/60)/24)+DATE(1970,1,1)</f>
        <v>41973.740335648152</v>
      </c>
      <c r="T1988" s="9">
        <f>(((I1988/60)/60)/24)+DATE(1970,1,1)</f>
        <v>42033.740335648152</v>
      </c>
    </row>
    <row r="1989" spans="1:20" ht="32" x14ac:dyDescent="0.2">
      <c r="A1989">
        <v>1792</v>
      </c>
      <c r="B1989" s="4" t="s">
        <v>1793</v>
      </c>
      <c r="C1989" s="1" t="s">
        <v>5902</v>
      </c>
      <c r="D1989" s="2">
        <v>25000</v>
      </c>
      <c r="E1989" s="3">
        <v>15281</v>
      </c>
      <c r="F1989" t="s">
        <v>8220</v>
      </c>
      <c r="G1989" t="s">
        <v>8223</v>
      </c>
      <c r="H1989" t="s">
        <v>8245</v>
      </c>
      <c r="I1989">
        <v>1439189940</v>
      </c>
      <c r="J1989">
        <v>1435970682</v>
      </c>
      <c r="K1989" t="b">
        <v>1</v>
      </c>
      <c r="L1989">
        <v>139</v>
      </c>
      <c r="M1989" t="b">
        <v>0</v>
      </c>
      <c r="N1989" t="s">
        <v>8283</v>
      </c>
      <c r="O1989" s="5">
        <f>ROUND(E1989/D1989*100,0)</f>
        <v>61</v>
      </c>
      <c r="P1989">
        <f>IFERROR(ROUND(E1989/L1989,2),0)</f>
        <v>109.94</v>
      </c>
      <c r="Q1989" s="6" t="s">
        <v>8336</v>
      </c>
      <c r="R1989" t="s">
        <v>8337</v>
      </c>
      <c r="S1989" s="9">
        <f>(((J1989/60)/60)/24)+DATE(1970,1,1)</f>
        <v>42189.031041666662</v>
      </c>
      <c r="T1989" s="9">
        <f>(((I1989/60)/60)/24)+DATE(1970,1,1)</f>
        <v>42226.290972222225</v>
      </c>
    </row>
    <row r="1990" spans="1:20" ht="48" x14ac:dyDescent="0.2">
      <c r="A1990">
        <v>1793</v>
      </c>
      <c r="B1990" s="4" t="s">
        <v>1794</v>
      </c>
      <c r="C1990" s="1" t="s">
        <v>5903</v>
      </c>
      <c r="D1990" s="2">
        <v>3000</v>
      </c>
      <c r="E1990" s="3">
        <v>40</v>
      </c>
      <c r="F1990" t="s">
        <v>8220</v>
      </c>
      <c r="G1990" t="s">
        <v>8225</v>
      </c>
      <c r="H1990" t="s">
        <v>8247</v>
      </c>
      <c r="I1990">
        <v>1417127040</v>
      </c>
      <c r="J1990">
        <v>1414531440</v>
      </c>
      <c r="K1990" t="b">
        <v>1</v>
      </c>
      <c r="L1990">
        <v>2</v>
      </c>
      <c r="M1990" t="b">
        <v>0</v>
      </c>
      <c r="N1990" t="s">
        <v>8283</v>
      </c>
      <c r="O1990" s="5">
        <f>ROUND(E1990/D1990*100,0)</f>
        <v>1</v>
      </c>
      <c r="P1990">
        <f>IFERROR(ROUND(E1990/L1990,2),0)</f>
        <v>20</v>
      </c>
      <c r="Q1990" s="6" t="s">
        <v>8336</v>
      </c>
      <c r="R1990" t="s">
        <v>8337</v>
      </c>
      <c r="S1990" s="9">
        <f>(((J1990/60)/60)/24)+DATE(1970,1,1)</f>
        <v>41940.89166666667</v>
      </c>
      <c r="T1990" s="9">
        <f>(((I1990/60)/60)/24)+DATE(1970,1,1)</f>
        <v>41970.933333333334</v>
      </c>
    </row>
    <row r="1991" spans="1:20" ht="48" x14ac:dyDescent="0.2">
      <c r="A1991">
        <v>1794</v>
      </c>
      <c r="B1991" s="4" t="s">
        <v>1795</v>
      </c>
      <c r="C1991" s="1" t="s">
        <v>5904</v>
      </c>
      <c r="D1991" s="2">
        <v>9000</v>
      </c>
      <c r="E1991" s="3">
        <v>997</v>
      </c>
      <c r="F1991" t="s">
        <v>8220</v>
      </c>
      <c r="G1991" t="s">
        <v>8223</v>
      </c>
      <c r="H1991" t="s">
        <v>8245</v>
      </c>
      <c r="I1991">
        <v>1423660422</v>
      </c>
      <c r="J1991">
        <v>1420636422</v>
      </c>
      <c r="K1991" t="b">
        <v>1</v>
      </c>
      <c r="L1991">
        <v>18</v>
      </c>
      <c r="M1991" t="b">
        <v>0</v>
      </c>
      <c r="N1991" t="s">
        <v>8283</v>
      </c>
      <c r="O1991" s="5">
        <f>ROUND(E1991/D1991*100,0)</f>
        <v>11</v>
      </c>
      <c r="P1991">
        <f>IFERROR(ROUND(E1991/L1991,2),0)</f>
        <v>55.39</v>
      </c>
      <c r="Q1991" s="6" t="s">
        <v>8336</v>
      </c>
      <c r="R1991" t="s">
        <v>8337</v>
      </c>
      <c r="S1991" s="9">
        <f>(((J1991/60)/60)/24)+DATE(1970,1,1)</f>
        <v>42011.551180555558</v>
      </c>
      <c r="T1991" s="9">
        <f>(((I1991/60)/60)/24)+DATE(1970,1,1)</f>
        <v>42046.551180555558</v>
      </c>
    </row>
    <row r="1992" spans="1:20" ht="48" x14ac:dyDescent="0.2">
      <c r="A1992">
        <v>1795</v>
      </c>
      <c r="B1992" s="4" t="s">
        <v>1796</v>
      </c>
      <c r="C1992" s="1" t="s">
        <v>5905</v>
      </c>
      <c r="D1992" s="2">
        <v>28000</v>
      </c>
      <c r="E1992" s="3">
        <v>10846</v>
      </c>
      <c r="F1992" t="s">
        <v>8220</v>
      </c>
      <c r="G1992" t="s">
        <v>8235</v>
      </c>
      <c r="H1992" t="s">
        <v>8248</v>
      </c>
      <c r="I1992">
        <v>1476460800</v>
      </c>
      <c r="J1992">
        <v>1473922541</v>
      </c>
      <c r="K1992" t="b">
        <v>1</v>
      </c>
      <c r="L1992">
        <v>81</v>
      </c>
      <c r="M1992" t="b">
        <v>0</v>
      </c>
      <c r="N1992" t="s">
        <v>8283</v>
      </c>
      <c r="O1992" s="5">
        <f>ROUND(E1992/D1992*100,0)</f>
        <v>39</v>
      </c>
      <c r="P1992">
        <f>IFERROR(ROUND(E1992/L1992,2),0)</f>
        <v>133.9</v>
      </c>
      <c r="Q1992" s="6" t="s">
        <v>8336</v>
      </c>
      <c r="R1992" t="s">
        <v>8337</v>
      </c>
      <c r="S1992" s="9">
        <f>(((J1992/60)/60)/24)+DATE(1970,1,1)</f>
        <v>42628.288668981477</v>
      </c>
      <c r="T1992" s="9">
        <f>(((I1992/60)/60)/24)+DATE(1970,1,1)</f>
        <v>42657.666666666672</v>
      </c>
    </row>
    <row r="1993" spans="1:20" ht="48" x14ac:dyDescent="0.2">
      <c r="A1993">
        <v>1796</v>
      </c>
      <c r="B1993" s="4" t="s">
        <v>1797</v>
      </c>
      <c r="C1993" s="1" t="s">
        <v>5906</v>
      </c>
      <c r="D1993" s="2">
        <v>19000</v>
      </c>
      <c r="E1993" s="3">
        <v>4190</v>
      </c>
      <c r="F1993" t="s">
        <v>8220</v>
      </c>
      <c r="G1993" t="s">
        <v>8224</v>
      </c>
      <c r="H1993" t="s">
        <v>8246</v>
      </c>
      <c r="I1993">
        <v>1469356366</v>
      </c>
      <c r="J1993">
        <v>1464172366</v>
      </c>
      <c r="K1993" t="b">
        <v>1</v>
      </c>
      <c r="L1993">
        <v>86</v>
      </c>
      <c r="M1993" t="b">
        <v>0</v>
      </c>
      <c r="N1993" t="s">
        <v>8283</v>
      </c>
      <c r="O1993" s="5">
        <f>ROUND(E1993/D1993*100,0)</f>
        <v>22</v>
      </c>
      <c r="P1993">
        <f>IFERROR(ROUND(E1993/L1993,2),0)</f>
        <v>48.72</v>
      </c>
      <c r="Q1993" s="6" t="s">
        <v>8336</v>
      </c>
      <c r="R1993" t="s">
        <v>8337</v>
      </c>
      <c r="S1993" s="9">
        <f>(((J1993/60)/60)/24)+DATE(1970,1,1)</f>
        <v>42515.439421296294</v>
      </c>
      <c r="T1993" s="9">
        <f>(((I1993/60)/60)/24)+DATE(1970,1,1)</f>
        <v>42575.439421296294</v>
      </c>
    </row>
    <row r="1994" spans="1:20" ht="48" x14ac:dyDescent="0.2">
      <c r="A1994">
        <v>1797</v>
      </c>
      <c r="B1994" s="4" t="s">
        <v>1798</v>
      </c>
      <c r="C1994" s="1" t="s">
        <v>5907</v>
      </c>
      <c r="D1994" s="2">
        <v>10000</v>
      </c>
      <c r="E1994" s="3">
        <v>6755</v>
      </c>
      <c r="F1994" t="s">
        <v>8220</v>
      </c>
      <c r="G1994" t="s">
        <v>8223</v>
      </c>
      <c r="H1994" t="s">
        <v>8245</v>
      </c>
      <c r="I1994">
        <v>1481809189</v>
      </c>
      <c r="J1994">
        <v>1479217189</v>
      </c>
      <c r="K1994" t="b">
        <v>1</v>
      </c>
      <c r="L1994">
        <v>140</v>
      </c>
      <c r="M1994" t="b">
        <v>0</v>
      </c>
      <c r="N1994" t="s">
        <v>8283</v>
      </c>
      <c r="O1994" s="5">
        <f>ROUND(E1994/D1994*100,0)</f>
        <v>68</v>
      </c>
      <c r="P1994">
        <f>IFERROR(ROUND(E1994/L1994,2),0)</f>
        <v>48.25</v>
      </c>
      <c r="Q1994" s="6" t="s">
        <v>8336</v>
      </c>
      <c r="R1994" t="s">
        <v>8337</v>
      </c>
      <c r="S1994" s="9">
        <f>(((J1994/60)/60)/24)+DATE(1970,1,1)</f>
        <v>42689.56931712963</v>
      </c>
      <c r="T1994" s="9">
        <f>(((I1994/60)/60)/24)+DATE(1970,1,1)</f>
        <v>42719.56931712963</v>
      </c>
    </row>
    <row r="1995" spans="1:20" ht="48" x14ac:dyDescent="0.2">
      <c r="A1995">
        <v>1798</v>
      </c>
      <c r="B1995" s="4" t="s">
        <v>1799</v>
      </c>
      <c r="C1995" s="1" t="s">
        <v>5908</v>
      </c>
      <c r="D1995" s="2">
        <v>16000</v>
      </c>
      <c r="E1995" s="3">
        <v>2182</v>
      </c>
      <c r="F1995" t="s">
        <v>8220</v>
      </c>
      <c r="G1995" t="s">
        <v>8223</v>
      </c>
      <c r="H1995" t="s">
        <v>8245</v>
      </c>
      <c r="I1995">
        <v>1454572233</v>
      </c>
      <c r="J1995">
        <v>1449388233</v>
      </c>
      <c r="K1995" t="b">
        <v>1</v>
      </c>
      <c r="L1995">
        <v>37</v>
      </c>
      <c r="M1995" t="b">
        <v>0</v>
      </c>
      <c r="N1995" t="s">
        <v>8283</v>
      </c>
      <c r="O1995" s="5">
        <f>ROUND(E1995/D1995*100,0)</f>
        <v>14</v>
      </c>
      <c r="P1995">
        <f>IFERROR(ROUND(E1995/L1995,2),0)</f>
        <v>58.97</v>
      </c>
      <c r="Q1995" s="6" t="s">
        <v>8336</v>
      </c>
      <c r="R1995" t="s">
        <v>8337</v>
      </c>
      <c r="S1995" s="9">
        <f>(((J1995/60)/60)/24)+DATE(1970,1,1)</f>
        <v>42344.32677083333</v>
      </c>
      <c r="T1995" s="9">
        <f>(((I1995/60)/60)/24)+DATE(1970,1,1)</f>
        <v>42404.32677083333</v>
      </c>
    </row>
    <row r="1996" spans="1:20" ht="32" x14ac:dyDescent="0.2">
      <c r="A1996">
        <v>1799</v>
      </c>
      <c r="B1996" s="4" t="s">
        <v>1800</v>
      </c>
      <c r="C1996" s="1" t="s">
        <v>5909</v>
      </c>
      <c r="D1996" s="2">
        <v>4000</v>
      </c>
      <c r="E1996" s="3">
        <v>69.83</v>
      </c>
      <c r="F1996" t="s">
        <v>8220</v>
      </c>
      <c r="G1996" t="s">
        <v>8224</v>
      </c>
      <c r="H1996" t="s">
        <v>8246</v>
      </c>
      <c r="I1996">
        <v>1415740408</v>
      </c>
      <c r="J1996">
        <v>1414008808</v>
      </c>
      <c r="K1996" t="b">
        <v>1</v>
      </c>
      <c r="L1996">
        <v>6</v>
      </c>
      <c r="M1996" t="b">
        <v>0</v>
      </c>
      <c r="N1996" t="s">
        <v>8283</v>
      </c>
      <c r="O1996" s="5">
        <f>ROUND(E1996/D1996*100,0)</f>
        <v>2</v>
      </c>
      <c r="P1996">
        <f>IFERROR(ROUND(E1996/L1996,2),0)</f>
        <v>11.64</v>
      </c>
      <c r="Q1996" s="6" t="s">
        <v>8336</v>
      </c>
      <c r="R1996" t="s">
        <v>8337</v>
      </c>
      <c r="S1996" s="9">
        <f>(((J1996/60)/60)/24)+DATE(1970,1,1)</f>
        <v>41934.842685185184</v>
      </c>
      <c r="T1996" s="9">
        <f>(((I1996/60)/60)/24)+DATE(1970,1,1)</f>
        <v>41954.884351851855</v>
      </c>
    </row>
    <row r="1997" spans="1:20" ht="48" x14ac:dyDescent="0.2">
      <c r="A1997">
        <v>1800</v>
      </c>
      <c r="B1997" s="4" t="s">
        <v>1801</v>
      </c>
      <c r="C1997" s="1" t="s">
        <v>5910</v>
      </c>
      <c r="D1997" s="2">
        <v>46260</v>
      </c>
      <c r="E1997" s="3">
        <v>9460</v>
      </c>
      <c r="F1997" t="s">
        <v>8220</v>
      </c>
      <c r="G1997" t="s">
        <v>8224</v>
      </c>
      <c r="H1997" t="s">
        <v>8246</v>
      </c>
      <c r="I1997">
        <v>1476109970</v>
      </c>
      <c r="J1997">
        <v>1473517970</v>
      </c>
      <c r="K1997" t="b">
        <v>1</v>
      </c>
      <c r="L1997">
        <v>113</v>
      </c>
      <c r="M1997" t="b">
        <v>0</v>
      </c>
      <c r="N1997" t="s">
        <v>8283</v>
      </c>
      <c r="O1997" s="5">
        <f>ROUND(E1997/D1997*100,0)</f>
        <v>20</v>
      </c>
      <c r="P1997">
        <f>IFERROR(ROUND(E1997/L1997,2),0)</f>
        <v>83.72</v>
      </c>
      <c r="Q1997" s="6" t="s">
        <v>8336</v>
      </c>
      <c r="R1997" t="s">
        <v>8337</v>
      </c>
      <c r="S1997" s="9">
        <f>(((J1997/60)/60)/24)+DATE(1970,1,1)</f>
        <v>42623.606134259258</v>
      </c>
      <c r="T1997" s="9">
        <f>(((I1997/60)/60)/24)+DATE(1970,1,1)</f>
        <v>42653.606134259258</v>
      </c>
    </row>
    <row r="1998" spans="1:20" ht="48" x14ac:dyDescent="0.2">
      <c r="A1998">
        <v>1801</v>
      </c>
      <c r="B1998" s="4" t="s">
        <v>1802</v>
      </c>
      <c r="C1998" s="1" t="s">
        <v>5911</v>
      </c>
      <c r="D1998" s="2">
        <v>17000</v>
      </c>
      <c r="E1998" s="3">
        <v>2355</v>
      </c>
      <c r="F1998" t="s">
        <v>8220</v>
      </c>
      <c r="G1998" t="s">
        <v>8224</v>
      </c>
      <c r="H1998" t="s">
        <v>8246</v>
      </c>
      <c r="I1998">
        <v>1450181400</v>
      </c>
      <c r="J1998">
        <v>1447429868</v>
      </c>
      <c r="K1998" t="b">
        <v>1</v>
      </c>
      <c r="L1998">
        <v>37</v>
      </c>
      <c r="M1998" t="b">
        <v>0</v>
      </c>
      <c r="N1998" t="s">
        <v>8283</v>
      </c>
      <c r="O1998" s="5">
        <f>ROUND(E1998/D1998*100,0)</f>
        <v>14</v>
      </c>
      <c r="P1998">
        <f>IFERROR(ROUND(E1998/L1998,2),0)</f>
        <v>63.65</v>
      </c>
      <c r="Q1998" s="6" t="s">
        <v>8336</v>
      </c>
      <c r="R1998" t="s">
        <v>8337</v>
      </c>
      <c r="S1998" s="9">
        <f>(((J1998/60)/60)/24)+DATE(1970,1,1)</f>
        <v>42321.660509259258</v>
      </c>
      <c r="T1998" s="9">
        <f>(((I1998/60)/60)/24)+DATE(1970,1,1)</f>
        <v>42353.506944444445</v>
      </c>
    </row>
    <row r="1999" spans="1:20" ht="32" x14ac:dyDescent="0.2">
      <c r="A1999">
        <v>1802</v>
      </c>
      <c r="B1999" s="4" t="s">
        <v>1803</v>
      </c>
      <c r="C1999" s="1" t="s">
        <v>5912</v>
      </c>
      <c r="D1999" s="2">
        <v>3500</v>
      </c>
      <c r="E1999" s="3">
        <v>1697</v>
      </c>
      <c r="F1999" t="s">
        <v>8220</v>
      </c>
      <c r="G1999" t="s">
        <v>8235</v>
      </c>
      <c r="H1999" t="s">
        <v>8248</v>
      </c>
      <c r="I1999">
        <v>1435442340</v>
      </c>
      <c r="J1999">
        <v>1433416830</v>
      </c>
      <c r="K1999" t="b">
        <v>1</v>
      </c>
      <c r="L1999">
        <v>18</v>
      </c>
      <c r="M1999" t="b">
        <v>0</v>
      </c>
      <c r="N1999" t="s">
        <v>8283</v>
      </c>
      <c r="O1999" s="5">
        <f>ROUND(E1999/D1999*100,0)</f>
        <v>48</v>
      </c>
      <c r="P1999">
        <f>IFERROR(ROUND(E1999/L1999,2),0)</f>
        <v>94.28</v>
      </c>
      <c r="Q1999" s="6" t="s">
        <v>8336</v>
      </c>
      <c r="R1999" t="s">
        <v>8337</v>
      </c>
      <c r="S1999" s="9">
        <f>(((J1999/60)/60)/24)+DATE(1970,1,1)</f>
        <v>42159.47256944445</v>
      </c>
      <c r="T1999" s="9">
        <f>(((I1999/60)/60)/24)+DATE(1970,1,1)</f>
        <v>42182.915972222225</v>
      </c>
    </row>
    <row r="2000" spans="1:20" ht="48" x14ac:dyDescent="0.2">
      <c r="A2000">
        <v>1803</v>
      </c>
      <c r="B2000" s="4" t="s">
        <v>1804</v>
      </c>
      <c r="C2000" s="1" t="s">
        <v>5913</v>
      </c>
      <c r="D2000" s="2">
        <v>17500</v>
      </c>
      <c r="E2000" s="3">
        <v>5390</v>
      </c>
      <c r="F2000" t="s">
        <v>8220</v>
      </c>
      <c r="G2000" t="s">
        <v>8223</v>
      </c>
      <c r="H2000" t="s">
        <v>8245</v>
      </c>
      <c r="I2000">
        <v>1423878182</v>
      </c>
      <c r="J2000">
        <v>1421199782</v>
      </c>
      <c r="K2000" t="b">
        <v>1</v>
      </c>
      <c r="L2000">
        <v>75</v>
      </c>
      <c r="M2000" t="b">
        <v>0</v>
      </c>
      <c r="N2000" t="s">
        <v>8283</v>
      </c>
      <c r="O2000" s="5">
        <f>ROUND(E2000/D2000*100,0)</f>
        <v>31</v>
      </c>
      <c r="P2000">
        <f>IFERROR(ROUND(E2000/L2000,2),0)</f>
        <v>71.87</v>
      </c>
      <c r="Q2000" s="6" t="s">
        <v>8336</v>
      </c>
      <c r="R2000" t="s">
        <v>8337</v>
      </c>
      <c r="S2000" s="9">
        <f>(((J2000/60)/60)/24)+DATE(1970,1,1)</f>
        <v>42018.071550925932</v>
      </c>
      <c r="T2000" s="9">
        <f>(((I2000/60)/60)/24)+DATE(1970,1,1)</f>
        <v>42049.071550925932</v>
      </c>
    </row>
    <row r="2001" spans="1:20" ht="48" x14ac:dyDescent="0.2">
      <c r="A2001">
        <v>1804</v>
      </c>
      <c r="B2001" s="4" t="s">
        <v>1805</v>
      </c>
      <c r="C2001" s="1" t="s">
        <v>5914</v>
      </c>
      <c r="D2001" s="2">
        <v>15500</v>
      </c>
      <c r="E2001" s="3">
        <v>5452</v>
      </c>
      <c r="F2001" t="s">
        <v>8220</v>
      </c>
      <c r="G2001" t="s">
        <v>8223</v>
      </c>
      <c r="H2001" t="s">
        <v>8245</v>
      </c>
      <c r="I2001">
        <v>1447521404</v>
      </c>
      <c r="J2001">
        <v>1444061804</v>
      </c>
      <c r="K2001" t="b">
        <v>1</v>
      </c>
      <c r="L2001">
        <v>52</v>
      </c>
      <c r="M2001" t="b">
        <v>0</v>
      </c>
      <c r="N2001" t="s">
        <v>8283</v>
      </c>
      <c r="O2001" s="5">
        <f>ROUND(E2001/D2001*100,0)</f>
        <v>35</v>
      </c>
      <c r="P2001">
        <f>IFERROR(ROUND(E2001/L2001,2),0)</f>
        <v>104.85</v>
      </c>
      <c r="Q2001" s="6" t="s">
        <v>8336</v>
      </c>
      <c r="R2001" t="s">
        <v>8337</v>
      </c>
      <c r="S2001" s="9">
        <f>(((J2001/60)/60)/24)+DATE(1970,1,1)</f>
        <v>42282.678287037037</v>
      </c>
      <c r="T2001" s="9">
        <f>(((I2001/60)/60)/24)+DATE(1970,1,1)</f>
        <v>42322.719953703709</v>
      </c>
    </row>
    <row r="2002" spans="1:20" ht="48" x14ac:dyDescent="0.2">
      <c r="A2002">
        <v>1805</v>
      </c>
      <c r="B2002" s="4" t="s">
        <v>1806</v>
      </c>
      <c r="C2002" s="1" t="s">
        <v>5915</v>
      </c>
      <c r="D2002" s="2">
        <v>22500</v>
      </c>
      <c r="E2002" s="3">
        <v>8191</v>
      </c>
      <c r="F2002" t="s">
        <v>8220</v>
      </c>
      <c r="G2002" t="s">
        <v>8235</v>
      </c>
      <c r="H2002" t="s">
        <v>8248</v>
      </c>
      <c r="I2002">
        <v>1443808800</v>
      </c>
      <c r="J2002">
        <v>1441048658</v>
      </c>
      <c r="K2002" t="b">
        <v>1</v>
      </c>
      <c r="L2002">
        <v>122</v>
      </c>
      <c r="M2002" t="b">
        <v>0</v>
      </c>
      <c r="N2002" t="s">
        <v>8283</v>
      </c>
      <c r="O2002" s="5">
        <f>ROUND(E2002/D2002*100,0)</f>
        <v>36</v>
      </c>
      <c r="P2002">
        <f>IFERROR(ROUND(E2002/L2002,2),0)</f>
        <v>67.14</v>
      </c>
      <c r="Q2002" s="6" t="s">
        <v>8336</v>
      </c>
      <c r="R2002" t="s">
        <v>8337</v>
      </c>
      <c r="S2002" s="9">
        <f>(((J2002/60)/60)/24)+DATE(1970,1,1)</f>
        <v>42247.803912037038</v>
      </c>
      <c r="T2002" s="9">
        <f>(((I2002/60)/60)/24)+DATE(1970,1,1)</f>
        <v>42279.75</v>
      </c>
    </row>
    <row r="2003" spans="1:20" ht="32" x14ac:dyDescent="0.2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>ROUND(E2003/D2003*100,0)</f>
        <v>382</v>
      </c>
      <c r="P2003">
        <f>IFERROR(ROUND(E2003/L2003,2),0)</f>
        <v>128.38999999999999</v>
      </c>
      <c r="Q2003" s="6" t="s">
        <v>8317</v>
      </c>
      <c r="R2003" t="s">
        <v>8347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48" x14ac:dyDescent="0.2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>ROUND(E2004/D2004*100,0)</f>
        <v>217</v>
      </c>
      <c r="P2004">
        <f>IFERROR(ROUND(E2004/L2004,2),0)</f>
        <v>78.83</v>
      </c>
      <c r="Q2004" s="6" t="s">
        <v>8317</v>
      </c>
      <c r="R2004" t="s">
        <v>8347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64" x14ac:dyDescent="0.2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>ROUND(E2005/D2005*100,0)</f>
        <v>312</v>
      </c>
      <c r="P2005">
        <f>IFERROR(ROUND(E2005/L2005,2),0)</f>
        <v>91.76</v>
      </c>
      <c r="Q2005" s="6" t="s">
        <v>8317</v>
      </c>
      <c r="R2005" t="s">
        <v>8347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8" x14ac:dyDescent="0.2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>ROUND(E2006/D2006*100,0)</f>
        <v>234</v>
      </c>
      <c r="P2006">
        <f>IFERROR(ROUND(E2006/L2006,2),0)</f>
        <v>331.1</v>
      </c>
      <c r="Q2006" s="6" t="s">
        <v>8317</v>
      </c>
      <c r="R2006" t="s">
        <v>8347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8" x14ac:dyDescent="0.2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>ROUND(E2007/D2007*100,0)</f>
        <v>124</v>
      </c>
      <c r="P2007">
        <f>IFERROR(ROUND(E2007/L2007,2),0)</f>
        <v>194.26</v>
      </c>
      <c r="Q2007" s="6" t="s">
        <v>8317</v>
      </c>
      <c r="R2007" t="s">
        <v>8347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48" x14ac:dyDescent="0.2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>ROUND(E2008/D2008*100,0)</f>
        <v>248</v>
      </c>
      <c r="P2008">
        <f>IFERROR(ROUND(E2008/L2008,2),0)</f>
        <v>408.98</v>
      </c>
      <c r="Q2008" s="6" t="s">
        <v>8317</v>
      </c>
      <c r="R2008" t="s">
        <v>8347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48" x14ac:dyDescent="0.2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>ROUND(E2009/D2009*100,0)</f>
        <v>116</v>
      </c>
      <c r="P2009">
        <f>IFERROR(ROUND(E2009/L2009,2),0)</f>
        <v>84.46</v>
      </c>
      <c r="Q2009" s="6" t="s">
        <v>8317</v>
      </c>
      <c r="R2009" t="s">
        <v>8347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48" x14ac:dyDescent="0.2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>ROUND(E2010/D2010*100,0)</f>
        <v>117</v>
      </c>
      <c r="P2010">
        <f>IFERROR(ROUND(E2010/L2010,2),0)</f>
        <v>44.85</v>
      </c>
      <c r="Q2010" s="6" t="s">
        <v>8317</v>
      </c>
      <c r="R2010" t="s">
        <v>8347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8" x14ac:dyDescent="0.2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>ROUND(E2011/D2011*100,0)</f>
        <v>305</v>
      </c>
      <c r="P2011">
        <f>IFERROR(ROUND(E2011/L2011,2),0)</f>
        <v>383.36</v>
      </c>
      <c r="Q2011" s="6" t="s">
        <v>8317</v>
      </c>
      <c r="R2011" t="s">
        <v>8347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32" x14ac:dyDescent="0.2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>ROUND(E2012/D2012*100,0)</f>
        <v>320</v>
      </c>
      <c r="P2012">
        <f>IFERROR(ROUND(E2012/L2012,2),0)</f>
        <v>55.28</v>
      </c>
      <c r="Q2012" s="6" t="s">
        <v>8317</v>
      </c>
      <c r="R2012" t="s">
        <v>8347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48" x14ac:dyDescent="0.2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>ROUND(E2013/D2013*100,0)</f>
        <v>820</v>
      </c>
      <c r="P2013">
        <f>IFERROR(ROUND(E2013/L2013,2),0)</f>
        <v>422.02</v>
      </c>
      <c r="Q2013" s="6" t="s">
        <v>8317</v>
      </c>
      <c r="R2013" t="s">
        <v>8347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8" x14ac:dyDescent="0.2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>ROUND(E2014/D2014*100,0)</f>
        <v>235</v>
      </c>
      <c r="P2014">
        <f>IFERROR(ROUND(E2014/L2014,2),0)</f>
        <v>64.180000000000007</v>
      </c>
      <c r="Q2014" s="6" t="s">
        <v>8317</v>
      </c>
      <c r="R2014" t="s">
        <v>8347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48" x14ac:dyDescent="0.2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>ROUND(E2015/D2015*100,0)</f>
        <v>495</v>
      </c>
      <c r="P2015">
        <f>IFERROR(ROUND(E2015/L2015,2),0)</f>
        <v>173.58</v>
      </c>
      <c r="Q2015" s="6" t="s">
        <v>8317</v>
      </c>
      <c r="R2015" t="s">
        <v>8347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8" x14ac:dyDescent="0.2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>ROUND(E2016/D2016*100,0)</f>
        <v>7814</v>
      </c>
      <c r="P2016">
        <f>IFERROR(ROUND(E2016/L2016,2),0)</f>
        <v>88.6</v>
      </c>
      <c r="Q2016" s="6" t="s">
        <v>8317</v>
      </c>
      <c r="R2016" t="s">
        <v>8347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48" x14ac:dyDescent="0.2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>ROUND(E2017/D2017*100,0)</f>
        <v>113</v>
      </c>
      <c r="P2017">
        <f>IFERROR(ROUND(E2017/L2017,2),0)</f>
        <v>50.22</v>
      </c>
      <c r="Q2017" s="6" t="s">
        <v>8317</v>
      </c>
      <c r="R2017" t="s">
        <v>8347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32" x14ac:dyDescent="0.2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>ROUND(E2018/D2018*100,0)</f>
        <v>922</v>
      </c>
      <c r="P2018">
        <f>IFERROR(ROUND(E2018/L2018,2),0)</f>
        <v>192.39</v>
      </c>
      <c r="Q2018" s="6" t="s">
        <v>8317</v>
      </c>
      <c r="R2018" t="s">
        <v>8347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8" x14ac:dyDescent="0.2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>ROUND(E2019/D2019*100,0)</f>
        <v>125</v>
      </c>
      <c r="P2019">
        <f>IFERROR(ROUND(E2019/L2019,2),0)</f>
        <v>73.42</v>
      </c>
      <c r="Q2019" s="6" t="s">
        <v>8317</v>
      </c>
      <c r="R2019" t="s">
        <v>8347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8" x14ac:dyDescent="0.2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>ROUND(E2020/D2020*100,0)</f>
        <v>102</v>
      </c>
      <c r="P2020">
        <f>IFERROR(ROUND(E2020/L2020,2),0)</f>
        <v>147.68</v>
      </c>
      <c r="Q2020" s="6" t="s">
        <v>8317</v>
      </c>
      <c r="R2020" t="s">
        <v>8347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48" x14ac:dyDescent="0.2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>ROUND(E2021/D2021*100,0)</f>
        <v>485</v>
      </c>
      <c r="P2021">
        <f>IFERROR(ROUND(E2021/L2021,2),0)</f>
        <v>108.97</v>
      </c>
      <c r="Q2021" s="6" t="s">
        <v>8317</v>
      </c>
      <c r="R2021" t="s">
        <v>8347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8" x14ac:dyDescent="0.2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>ROUND(E2022/D2022*100,0)</f>
        <v>192</v>
      </c>
      <c r="P2022">
        <f>IFERROR(ROUND(E2022/L2022,2),0)</f>
        <v>23.65</v>
      </c>
      <c r="Q2022" s="6" t="s">
        <v>8317</v>
      </c>
      <c r="R2022" t="s">
        <v>8347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8" x14ac:dyDescent="0.2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>ROUND(E2023/D2023*100,0)</f>
        <v>281</v>
      </c>
      <c r="P2023">
        <f>IFERROR(ROUND(E2023/L2023,2),0)</f>
        <v>147.94999999999999</v>
      </c>
      <c r="Q2023" s="6" t="s">
        <v>8317</v>
      </c>
      <c r="R2023" t="s">
        <v>8347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8" x14ac:dyDescent="0.2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>ROUND(E2024/D2024*100,0)</f>
        <v>125</v>
      </c>
      <c r="P2024">
        <f>IFERROR(ROUND(E2024/L2024,2),0)</f>
        <v>385.04</v>
      </c>
      <c r="Q2024" s="6" t="s">
        <v>8317</v>
      </c>
      <c r="R2024" t="s">
        <v>8347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48" x14ac:dyDescent="0.2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>ROUND(E2025/D2025*100,0)</f>
        <v>161</v>
      </c>
      <c r="P2025">
        <f>IFERROR(ROUND(E2025/L2025,2),0)</f>
        <v>457.39</v>
      </c>
      <c r="Q2025" s="6" t="s">
        <v>8317</v>
      </c>
      <c r="R2025" t="s">
        <v>8347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8" x14ac:dyDescent="0.2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>ROUND(E2026/D2026*100,0)</f>
        <v>585</v>
      </c>
      <c r="P2026">
        <f>IFERROR(ROUND(E2026/L2026,2),0)</f>
        <v>222.99</v>
      </c>
      <c r="Q2026" s="6" t="s">
        <v>8317</v>
      </c>
      <c r="R2026" t="s">
        <v>8347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8" x14ac:dyDescent="0.2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>ROUND(E2027/D2027*100,0)</f>
        <v>201</v>
      </c>
      <c r="P2027">
        <f>IFERROR(ROUND(E2027/L2027,2),0)</f>
        <v>220.74</v>
      </c>
      <c r="Q2027" s="6" t="s">
        <v>8317</v>
      </c>
      <c r="R2027" t="s">
        <v>8347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32" x14ac:dyDescent="0.2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>ROUND(E2028/D2028*100,0)</f>
        <v>133</v>
      </c>
      <c r="P2028">
        <f>IFERROR(ROUND(E2028/L2028,2),0)</f>
        <v>73.5</v>
      </c>
      <c r="Q2028" s="6" t="s">
        <v>8317</v>
      </c>
      <c r="R2028" t="s">
        <v>8347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48" x14ac:dyDescent="0.2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>ROUND(E2029/D2029*100,0)</f>
        <v>120</v>
      </c>
      <c r="P2029">
        <f>IFERROR(ROUND(E2029/L2029,2),0)</f>
        <v>223.1</v>
      </c>
      <c r="Q2029" s="6" t="s">
        <v>8317</v>
      </c>
      <c r="R2029" t="s">
        <v>8347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32" x14ac:dyDescent="0.2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>ROUND(E2030/D2030*100,0)</f>
        <v>126</v>
      </c>
      <c r="P2030">
        <f>IFERROR(ROUND(E2030/L2030,2),0)</f>
        <v>47.91</v>
      </c>
      <c r="Q2030" s="6" t="s">
        <v>8317</v>
      </c>
      <c r="R2030" t="s">
        <v>8347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32" x14ac:dyDescent="0.2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>ROUND(E2031/D2031*100,0)</f>
        <v>361</v>
      </c>
      <c r="P2031">
        <f>IFERROR(ROUND(E2031/L2031,2),0)</f>
        <v>96.06</v>
      </c>
      <c r="Q2031" s="6" t="s">
        <v>8317</v>
      </c>
      <c r="R2031" t="s">
        <v>8347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8" x14ac:dyDescent="0.2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>ROUND(E2032/D2032*100,0)</f>
        <v>226</v>
      </c>
      <c r="P2032">
        <f>IFERROR(ROUND(E2032/L2032,2),0)</f>
        <v>118.61</v>
      </c>
      <c r="Q2032" s="6" t="s">
        <v>8317</v>
      </c>
      <c r="R2032" t="s">
        <v>8347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32" x14ac:dyDescent="0.2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>ROUND(E2033/D2033*100,0)</f>
        <v>120</v>
      </c>
      <c r="P2033">
        <f>IFERROR(ROUND(E2033/L2033,2),0)</f>
        <v>118.45</v>
      </c>
      <c r="Q2033" s="6" t="s">
        <v>8317</v>
      </c>
      <c r="R2033" t="s">
        <v>8347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8" x14ac:dyDescent="0.2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>ROUND(E2034/D2034*100,0)</f>
        <v>304</v>
      </c>
      <c r="P2034">
        <f>IFERROR(ROUND(E2034/L2034,2),0)</f>
        <v>143.21</v>
      </c>
      <c r="Q2034" s="6" t="s">
        <v>8317</v>
      </c>
      <c r="R2034" t="s">
        <v>8347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48" x14ac:dyDescent="0.2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>ROUND(E2035/D2035*100,0)</f>
        <v>179</v>
      </c>
      <c r="P2035">
        <f>IFERROR(ROUND(E2035/L2035,2),0)</f>
        <v>282.72000000000003</v>
      </c>
      <c r="Q2035" s="6" t="s">
        <v>8317</v>
      </c>
      <c r="R2035" t="s">
        <v>8347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48" x14ac:dyDescent="0.2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>ROUND(E2036/D2036*100,0)</f>
        <v>387</v>
      </c>
      <c r="P2036">
        <f>IFERROR(ROUND(E2036/L2036,2),0)</f>
        <v>593.94000000000005</v>
      </c>
      <c r="Q2036" s="6" t="s">
        <v>8317</v>
      </c>
      <c r="R2036" t="s">
        <v>8347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48" x14ac:dyDescent="0.2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>ROUND(E2037/D2037*100,0)</f>
        <v>211</v>
      </c>
      <c r="P2037">
        <f>IFERROR(ROUND(E2037/L2037,2),0)</f>
        <v>262.16000000000003</v>
      </c>
      <c r="Q2037" s="6" t="s">
        <v>8317</v>
      </c>
      <c r="R2037" t="s">
        <v>8347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8" x14ac:dyDescent="0.2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>ROUND(E2038/D2038*100,0)</f>
        <v>132</v>
      </c>
      <c r="P2038">
        <f>IFERROR(ROUND(E2038/L2038,2),0)</f>
        <v>46.58</v>
      </c>
      <c r="Q2038" s="6" t="s">
        <v>8317</v>
      </c>
      <c r="R2038" t="s">
        <v>8347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48" x14ac:dyDescent="0.2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>ROUND(E2039/D2039*100,0)</f>
        <v>300</v>
      </c>
      <c r="P2039">
        <f>IFERROR(ROUND(E2039/L2039,2),0)</f>
        <v>70.040000000000006</v>
      </c>
      <c r="Q2039" s="6" t="s">
        <v>8317</v>
      </c>
      <c r="R2039" t="s">
        <v>8347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48" x14ac:dyDescent="0.2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>ROUND(E2040/D2040*100,0)</f>
        <v>421</v>
      </c>
      <c r="P2040">
        <f>IFERROR(ROUND(E2040/L2040,2),0)</f>
        <v>164.91</v>
      </c>
      <c r="Q2040" s="6" t="s">
        <v>8317</v>
      </c>
      <c r="R2040" t="s">
        <v>8347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32" x14ac:dyDescent="0.2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>ROUND(E2041/D2041*100,0)</f>
        <v>136</v>
      </c>
      <c r="P2041">
        <f>IFERROR(ROUND(E2041/L2041,2),0)</f>
        <v>449.26</v>
      </c>
      <c r="Q2041" s="6" t="s">
        <v>8317</v>
      </c>
      <c r="R2041" t="s">
        <v>8347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32" x14ac:dyDescent="0.2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>ROUND(E2042/D2042*100,0)</f>
        <v>248</v>
      </c>
      <c r="P2042">
        <f>IFERROR(ROUND(E2042/L2042,2),0)</f>
        <v>27.47</v>
      </c>
      <c r="Q2042" s="6" t="s">
        <v>8317</v>
      </c>
      <c r="R2042" t="s">
        <v>8347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8" x14ac:dyDescent="0.2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>ROUND(E2043/D2043*100,0)</f>
        <v>182</v>
      </c>
      <c r="P2043">
        <f>IFERROR(ROUND(E2043/L2043,2),0)</f>
        <v>143.97999999999999</v>
      </c>
      <c r="Q2043" s="6" t="s">
        <v>8317</v>
      </c>
      <c r="R2043" t="s">
        <v>8347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48" x14ac:dyDescent="0.2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>ROUND(E2044/D2044*100,0)</f>
        <v>124</v>
      </c>
      <c r="P2044">
        <f>IFERROR(ROUND(E2044/L2044,2),0)</f>
        <v>88.24</v>
      </c>
      <c r="Q2044" s="6" t="s">
        <v>8317</v>
      </c>
      <c r="R2044" t="s">
        <v>8347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48" x14ac:dyDescent="0.2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>ROUND(E2045/D2045*100,0)</f>
        <v>506</v>
      </c>
      <c r="P2045">
        <f>IFERROR(ROUND(E2045/L2045,2),0)</f>
        <v>36.33</v>
      </c>
      <c r="Q2045" s="6" t="s">
        <v>8317</v>
      </c>
      <c r="R2045" t="s">
        <v>8347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8" x14ac:dyDescent="0.2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>ROUND(E2046/D2046*100,0)</f>
        <v>108</v>
      </c>
      <c r="P2046">
        <f>IFERROR(ROUND(E2046/L2046,2),0)</f>
        <v>90.18</v>
      </c>
      <c r="Q2046" s="6" t="s">
        <v>8317</v>
      </c>
      <c r="R2046" t="s">
        <v>8347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48" x14ac:dyDescent="0.2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>ROUND(E2047/D2047*100,0)</f>
        <v>819</v>
      </c>
      <c r="P2047">
        <f>IFERROR(ROUND(E2047/L2047,2),0)</f>
        <v>152.62</v>
      </c>
      <c r="Q2047" s="6" t="s">
        <v>8317</v>
      </c>
      <c r="R2047" t="s">
        <v>8347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8" x14ac:dyDescent="0.2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>ROUND(E2048/D2048*100,0)</f>
        <v>121</v>
      </c>
      <c r="P2048">
        <f>IFERROR(ROUND(E2048/L2048,2),0)</f>
        <v>55.81</v>
      </c>
      <c r="Q2048" s="6" t="s">
        <v>8317</v>
      </c>
      <c r="R2048" t="s">
        <v>8347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8" x14ac:dyDescent="0.2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>ROUND(E2049/D2049*100,0)</f>
        <v>103</v>
      </c>
      <c r="P2049">
        <f>IFERROR(ROUND(E2049/L2049,2),0)</f>
        <v>227.85</v>
      </c>
      <c r="Q2049" s="6" t="s">
        <v>8317</v>
      </c>
      <c r="R2049" t="s">
        <v>8347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8" x14ac:dyDescent="0.2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>ROUND(E2050/D2050*100,0)</f>
        <v>148</v>
      </c>
      <c r="P2050">
        <f>IFERROR(ROUND(E2050/L2050,2),0)</f>
        <v>91.83</v>
      </c>
      <c r="Q2050" s="6" t="s">
        <v>8317</v>
      </c>
      <c r="R2050" t="s">
        <v>8347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ht="16" x14ac:dyDescent="0.2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>ROUND(E2051/D2051*100,0)</f>
        <v>120</v>
      </c>
      <c r="P2051">
        <f>IFERROR(ROUND(E2051/L2051,2),0)</f>
        <v>80.989999999999995</v>
      </c>
      <c r="Q2051" s="6" t="s">
        <v>8317</v>
      </c>
      <c r="R2051" t="s">
        <v>8347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8" x14ac:dyDescent="0.2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>ROUND(E2052/D2052*100,0)</f>
        <v>473</v>
      </c>
      <c r="P2052">
        <f>IFERROR(ROUND(E2052/L2052,2),0)</f>
        <v>278.39</v>
      </c>
      <c r="Q2052" s="6" t="s">
        <v>8317</v>
      </c>
      <c r="R2052" t="s">
        <v>8347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48" x14ac:dyDescent="0.2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>ROUND(E2053/D2053*100,0)</f>
        <v>130</v>
      </c>
      <c r="P2053">
        <f>IFERROR(ROUND(E2053/L2053,2),0)</f>
        <v>43.1</v>
      </c>
      <c r="Q2053" s="6" t="s">
        <v>8317</v>
      </c>
      <c r="R2053" t="s">
        <v>8347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8" x14ac:dyDescent="0.2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>ROUND(E2054/D2054*100,0)</f>
        <v>353</v>
      </c>
      <c r="P2054">
        <f>IFERROR(ROUND(E2054/L2054,2),0)</f>
        <v>326.29000000000002</v>
      </c>
      <c r="Q2054" s="6" t="s">
        <v>8317</v>
      </c>
      <c r="R2054" t="s">
        <v>8347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8" x14ac:dyDescent="0.2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>ROUND(E2055/D2055*100,0)</f>
        <v>101</v>
      </c>
      <c r="P2055">
        <f>IFERROR(ROUND(E2055/L2055,2),0)</f>
        <v>41.74</v>
      </c>
      <c r="Q2055" s="6" t="s">
        <v>8317</v>
      </c>
      <c r="R2055" t="s">
        <v>8347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8" x14ac:dyDescent="0.2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>ROUND(E2056/D2056*100,0)</f>
        <v>114</v>
      </c>
      <c r="P2056">
        <f>IFERROR(ROUND(E2056/L2056,2),0)</f>
        <v>64.02</v>
      </c>
      <c r="Q2056" s="6" t="s">
        <v>8317</v>
      </c>
      <c r="R2056" t="s">
        <v>8347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8" x14ac:dyDescent="0.2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>ROUND(E2057/D2057*100,0)</f>
        <v>167</v>
      </c>
      <c r="P2057">
        <f>IFERROR(ROUND(E2057/L2057,2),0)</f>
        <v>99.46</v>
      </c>
      <c r="Q2057" s="6" t="s">
        <v>8317</v>
      </c>
      <c r="R2057" t="s">
        <v>8347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48" x14ac:dyDescent="0.2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>ROUND(E2058/D2058*100,0)</f>
        <v>153</v>
      </c>
      <c r="P2058">
        <f>IFERROR(ROUND(E2058/L2058,2),0)</f>
        <v>138.49</v>
      </c>
      <c r="Q2058" s="6" t="s">
        <v>8317</v>
      </c>
      <c r="R2058" t="s">
        <v>8347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48" x14ac:dyDescent="0.2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>ROUND(E2059/D2059*100,0)</f>
        <v>202</v>
      </c>
      <c r="P2059">
        <f>IFERROR(ROUND(E2059/L2059,2),0)</f>
        <v>45.55</v>
      </c>
      <c r="Q2059" s="6" t="s">
        <v>8317</v>
      </c>
      <c r="R2059" t="s">
        <v>8347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32" x14ac:dyDescent="0.2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>ROUND(E2060/D2060*100,0)</f>
        <v>168</v>
      </c>
      <c r="P2060">
        <f>IFERROR(ROUND(E2060/L2060,2),0)</f>
        <v>10.51</v>
      </c>
      <c r="Q2060" s="6" t="s">
        <v>8317</v>
      </c>
      <c r="R2060" t="s">
        <v>8347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8" x14ac:dyDescent="0.2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>ROUND(E2061/D2061*100,0)</f>
        <v>143</v>
      </c>
      <c r="P2061">
        <f>IFERROR(ROUND(E2061/L2061,2),0)</f>
        <v>114.77</v>
      </c>
      <c r="Q2061" s="6" t="s">
        <v>8317</v>
      </c>
      <c r="R2061" t="s">
        <v>8347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8" x14ac:dyDescent="0.2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>ROUND(E2062/D2062*100,0)</f>
        <v>196</v>
      </c>
      <c r="P2062">
        <f>IFERROR(ROUND(E2062/L2062,2),0)</f>
        <v>36</v>
      </c>
      <c r="Q2062" s="6" t="s">
        <v>8317</v>
      </c>
      <c r="R2062" t="s">
        <v>8347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8" x14ac:dyDescent="0.2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>ROUND(E2063/D2063*100,0)</f>
        <v>108</v>
      </c>
      <c r="P2063">
        <f>IFERROR(ROUND(E2063/L2063,2),0)</f>
        <v>154.16999999999999</v>
      </c>
      <c r="Q2063" s="6" t="s">
        <v>8317</v>
      </c>
      <c r="R2063" t="s">
        <v>8347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48" x14ac:dyDescent="0.2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>ROUND(E2064/D2064*100,0)</f>
        <v>115</v>
      </c>
      <c r="P2064">
        <f>IFERROR(ROUND(E2064/L2064,2),0)</f>
        <v>566.39</v>
      </c>
      <c r="Q2064" s="6" t="s">
        <v>8317</v>
      </c>
      <c r="R2064" t="s">
        <v>8347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32" x14ac:dyDescent="0.2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>ROUND(E2065/D2065*100,0)</f>
        <v>148</v>
      </c>
      <c r="P2065">
        <f>IFERROR(ROUND(E2065/L2065,2),0)</f>
        <v>120.86</v>
      </c>
      <c r="Q2065" s="6" t="s">
        <v>8317</v>
      </c>
      <c r="R2065" t="s">
        <v>8347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48" x14ac:dyDescent="0.2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>ROUND(E2066/D2066*100,0)</f>
        <v>191</v>
      </c>
      <c r="P2066">
        <f>IFERROR(ROUND(E2066/L2066,2),0)</f>
        <v>86.16</v>
      </c>
      <c r="Q2066" s="6" t="s">
        <v>8317</v>
      </c>
      <c r="R2066" t="s">
        <v>8347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8" x14ac:dyDescent="0.2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>ROUND(E2067/D2067*100,0)</f>
        <v>199</v>
      </c>
      <c r="P2067">
        <f>IFERROR(ROUND(E2067/L2067,2),0)</f>
        <v>51.21</v>
      </c>
      <c r="Q2067" s="6" t="s">
        <v>8317</v>
      </c>
      <c r="R2067" t="s">
        <v>8347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48" x14ac:dyDescent="0.2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>ROUND(E2068/D2068*100,0)</f>
        <v>219</v>
      </c>
      <c r="P2068">
        <f>IFERROR(ROUND(E2068/L2068,2),0)</f>
        <v>67.260000000000005</v>
      </c>
      <c r="Q2068" s="6" t="s">
        <v>8317</v>
      </c>
      <c r="R2068" t="s">
        <v>8347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48" x14ac:dyDescent="0.2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>ROUND(E2069/D2069*100,0)</f>
        <v>127</v>
      </c>
      <c r="P2069">
        <f>IFERROR(ROUND(E2069/L2069,2),0)</f>
        <v>62.8</v>
      </c>
      <c r="Q2069" s="6" t="s">
        <v>8317</v>
      </c>
      <c r="R2069" t="s">
        <v>8347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8" x14ac:dyDescent="0.2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>ROUND(E2070/D2070*100,0)</f>
        <v>105</v>
      </c>
      <c r="P2070">
        <f>IFERROR(ROUND(E2070/L2070,2),0)</f>
        <v>346.13</v>
      </c>
      <c r="Q2070" s="6" t="s">
        <v>8317</v>
      </c>
      <c r="R2070" t="s">
        <v>8347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48" x14ac:dyDescent="0.2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>ROUND(E2071/D2071*100,0)</f>
        <v>128</v>
      </c>
      <c r="P2071">
        <f>IFERROR(ROUND(E2071/L2071,2),0)</f>
        <v>244.12</v>
      </c>
      <c r="Q2071" s="6" t="s">
        <v>8317</v>
      </c>
      <c r="R2071" t="s">
        <v>8347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8" x14ac:dyDescent="0.2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>ROUND(E2072/D2072*100,0)</f>
        <v>317</v>
      </c>
      <c r="P2072">
        <f>IFERROR(ROUND(E2072/L2072,2),0)</f>
        <v>259.25</v>
      </c>
      <c r="Q2072" s="6" t="s">
        <v>8317</v>
      </c>
      <c r="R2072" t="s">
        <v>8347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8" x14ac:dyDescent="0.2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>ROUND(E2073/D2073*100,0)</f>
        <v>281</v>
      </c>
      <c r="P2073">
        <f>IFERROR(ROUND(E2073/L2073,2),0)</f>
        <v>201.96</v>
      </c>
      <c r="Q2073" s="6" t="s">
        <v>8317</v>
      </c>
      <c r="R2073" t="s">
        <v>8347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48" x14ac:dyDescent="0.2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>ROUND(E2074/D2074*100,0)</f>
        <v>111</v>
      </c>
      <c r="P2074">
        <f>IFERROR(ROUND(E2074/L2074,2),0)</f>
        <v>226.21</v>
      </c>
      <c r="Q2074" s="6" t="s">
        <v>8317</v>
      </c>
      <c r="R2074" t="s">
        <v>8347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8" x14ac:dyDescent="0.2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>ROUND(E2075/D2075*100,0)</f>
        <v>153</v>
      </c>
      <c r="P2075">
        <f>IFERROR(ROUND(E2075/L2075,2),0)</f>
        <v>324.69</v>
      </c>
      <c r="Q2075" s="6" t="s">
        <v>8317</v>
      </c>
      <c r="R2075" t="s">
        <v>8347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32" x14ac:dyDescent="0.2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>ROUND(E2076/D2076*100,0)</f>
        <v>103</v>
      </c>
      <c r="P2076">
        <f>IFERROR(ROUND(E2076/L2076,2),0)</f>
        <v>205</v>
      </c>
      <c r="Q2076" s="6" t="s">
        <v>8317</v>
      </c>
      <c r="R2076" t="s">
        <v>8347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48" x14ac:dyDescent="0.2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>ROUND(E2077/D2077*100,0)</f>
        <v>1678</v>
      </c>
      <c r="P2077">
        <f>IFERROR(ROUND(E2077/L2077,2),0)</f>
        <v>20.47</v>
      </c>
      <c r="Q2077" s="6" t="s">
        <v>8317</v>
      </c>
      <c r="R2077" t="s">
        <v>8347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32" x14ac:dyDescent="0.2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>ROUND(E2078/D2078*100,0)</f>
        <v>543</v>
      </c>
      <c r="P2078">
        <f>IFERROR(ROUND(E2078/L2078,2),0)</f>
        <v>116.35</v>
      </c>
      <c r="Q2078" s="6" t="s">
        <v>8317</v>
      </c>
      <c r="R2078" t="s">
        <v>8347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48" x14ac:dyDescent="0.2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>ROUND(E2079/D2079*100,0)</f>
        <v>116</v>
      </c>
      <c r="P2079">
        <f>IFERROR(ROUND(E2079/L2079,2),0)</f>
        <v>307.2</v>
      </c>
      <c r="Q2079" s="6" t="s">
        <v>8317</v>
      </c>
      <c r="R2079" t="s">
        <v>8347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8" x14ac:dyDescent="0.2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>ROUND(E2080/D2080*100,0)</f>
        <v>131</v>
      </c>
      <c r="P2080">
        <f>IFERROR(ROUND(E2080/L2080,2),0)</f>
        <v>546.69000000000005</v>
      </c>
      <c r="Q2080" s="6" t="s">
        <v>8317</v>
      </c>
      <c r="R2080" t="s">
        <v>8347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48" x14ac:dyDescent="0.2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>ROUND(E2081/D2081*100,0)</f>
        <v>288</v>
      </c>
      <c r="P2081">
        <f>IFERROR(ROUND(E2081/L2081,2),0)</f>
        <v>47.47</v>
      </c>
      <c r="Q2081" s="6" t="s">
        <v>8317</v>
      </c>
      <c r="R2081" t="s">
        <v>8347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8" x14ac:dyDescent="0.2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>ROUND(E2082/D2082*100,0)</f>
        <v>508</v>
      </c>
      <c r="P2082">
        <f>IFERROR(ROUND(E2082/L2082,2),0)</f>
        <v>101.56</v>
      </c>
      <c r="Q2082" s="6" t="s">
        <v>8317</v>
      </c>
      <c r="R2082" t="s">
        <v>8347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8" x14ac:dyDescent="0.2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>ROUND(E2083/D2083*100,0)</f>
        <v>115</v>
      </c>
      <c r="P2083">
        <f>IFERROR(ROUND(E2083/L2083,2),0)</f>
        <v>72.91</v>
      </c>
      <c r="Q2083" s="6" t="s">
        <v>8323</v>
      </c>
      <c r="R2083" t="s">
        <v>8327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48" x14ac:dyDescent="0.2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>ROUND(E2084/D2084*100,0)</f>
        <v>111</v>
      </c>
      <c r="P2084">
        <f>IFERROR(ROUND(E2084/L2084,2),0)</f>
        <v>43.71</v>
      </c>
      <c r="Q2084" s="6" t="s">
        <v>8323</v>
      </c>
      <c r="R2084" t="s">
        <v>8327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8" x14ac:dyDescent="0.2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>ROUND(E2085/D2085*100,0)</f>
        <v>113</v>
      </c>
      <c r="P2085">
        <f>IFERROR(ROUND(E2085/L2085,2),0)</f>
        <v>34</v>
      </c>
      <c r="Q2085" s="6" t="s">
        <v>8323</v>
      </c>
      <c r="R2085" t="s">
        <v>8327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48" x14ac:dyDescent="0.2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>ROUND(E2086/D2086*100,0)</f>
        <v>108</v>
      </c>
      <c r="P2086">
        <f>IFERROR(ROUND(E2086/L2086,2),0)</f>
        <v>70.650000000000006</v>
      </c>
      <c r="Q2086" s="6" t="s">
        <v>8323</v>
      </c>
      <c r="R2086" t="s">
        <v>8327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48" x14ac:dyDescent="0.2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>ROUND(E2087/D2087*100,0)</f>
        <v>124</v>
      </c>
      <c r="P2087">
        <f>IFERROR(ROUND(E2087/L2087,2),0)</f>
        <v>89.3</v>
      </c>
      <c r="Q2087" s="6" t="s">
        <v>8323</v>
      </c>
      <c r="R2087" t="s">
        <v>8327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48" x14ac:dyDescent="0.2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>ROUND(E2088/D2088*100,0)</f>
        <v>101</v>
      </c>
      <c r="P2088">
        <f>IFERROR(ROUND(E2088/L2088,2),0)</f>
        <v>115.09</v>
      </c>
      <c r="Q2088" s="6" t="s">
        <v>8323</v>
      </c>
      <c r="R2088" t="s">
        <v>8327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48" x14ac:dyDescent="0.2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>ROUND(E2089/D2089*100,0)</f>
        <v>104</v>
      </c>
      <c r="P2089">
        <f>IFERROR(ROUND(E2089/L2089,2),0)</f>
        <v>62.12</v>
      </c>
      <c r="Q2089" s="6" t="s">
        <v>8323</v>
      </c>
      <c r="R2089" t="s">
        <v>8327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8" x14ac:dyDescent="0.2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>ROUND(E2090/D2090*100,0)</f>
        <v>116</v>
      </c>
      <c r="P2090">
        <f>IFERROR(ROUND(E2090/L2090,2),0)</f>
        <v>46.2</v>
      </c>
      <c r="Q2090" s="6" t="s">
        <v>8323</v>
      </c>
      <c r="R2090" t="s">
        <v>8327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32" x14ac:dyDescent="0.2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>ROUND(E2091/D2091*100,0)</f>
        <v>120</v>
      </c>
      <c r="P2091">
        <f>IFERROR(ROUND(E2091/L2091,2),0)</f>
        <v>48.55</v>
      </c>
      <c r="Q2091" s="6" t="s">
        <v>8323</v>
      </c>
      <c r="R2091" t="s">
        <v>8327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8" x14ac:dyDescent="0.2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>ROUND(E2092/D2092*100,0)</f>
        <v>115</v>
      </c>
      <c r="P2092">
        <f>IFERROR(ROUND(E2092/L2092,2),0)</f>
        <v>57.52</v>
      </c>
      <c r="Q2092" s="6" t="s">
        <v>8323</v>
      </c>
      <c r="R2092" t="s">
        <v>8327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48" x14ac:dyDescent="0.2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>ROUND(E2093/D2093*100,0)</f>
        <v>120</v>
      </c>
      <c r="P2093">
        <f>IFERROR(ROUND(E2093/L2093,2),0)</f>
        <v>88.15</v>
      </c>
      <c r="Q2093" s="6" t="s">
        <v>8323</v>
      </c>
      <c r="R2093" t="s">
        <v>8327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8" x14ac:dyDescent="0.2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>ROUND(E2094/D2094*100,0)</f>
        <v>101</v>
      </c>
      <c r="P2094">
        <f>IFERROR(ROUND(E2094/L2094,2),0)</f>
        <v>110.49</v>
      </c>
      <c r="Q2094" s="6" t="s">
        <v>8323</v>
      </c>
      <c r="R2094" t="s">
        <v>8327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48" x14ac:dyDescent="0.2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>ROUND(E2095/D2095*100,0)</f>
        <v>102</v>
      </c>
      <c r="P2095">
        <f>IFERROR(ROUND(E2095/L2095,2),0)</f>
        <v>66.83</v>
      </c>
      <c r="Q2095" s="6" t="s">
        <v>8323</v>
      </c>
      <c r="R2095" t="s">
        <v>8327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48" x14ac:dyDescent="0.2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>ROUND(E2096/D2096*100,0)</f>
        <v>121</v>
      </c>
      <c r="P2096">
        <f>IFERROR(ROUND(E2096/L2096,2),0)</f>
        <v>58.6</v>
      </c>
      <c r="Q2096" s="6" t="s">
        <v>8323</v>
      </c>
      <c r="R2096" t="s">
        <v>8327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8" x14ac:dyDescent="0.2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>ROUND(E2097/D2097*100,0)</f>
        <v>100</v>
      </c>
      <c r="P2097">
        <f>IFERROR(ROUND(E2097/L2097,2),0)</f>
        <v>113.64</v>
      </c>
      <c r="Q2097" s="6" t="s">
        <v>8323</v>
      </c>
      <c r="R2097" t="s">
        <v>8327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48" x14ac:dyDescent="0.2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>ROUND(E2098/D2098*100,0)</f>
        <v>102</v>
      </c>
      <c r="P2098">
        <f>IFERROR(ROUND(E2098/L2098,2),0)</f>
        <v>43.57</v>
      </c>
      <c r="Q2098" s="6" t="s">
        <v>8323</v>
      </c>
      <c r="R2098" t="s">
        <v>8327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8" x14ac:dyDescent="0.2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>ROUND(E2099/D2099*100,0)</f>
        <v>100</v>
      </c>
      <c r="P2099">
        <f>IFERROR(ROUND(E2099/L2099,2),0)</f>
        <v>78.95</v>
      </c>
      <c r="Q2099" s="6" t="s">
        <v>8323</v>
      </c>
      <c r="R2099" t="s">
        <v>8327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8" x14ac:dyDescent="0.2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>ROUND(E2100/D2100*100,0)</f>
        <v>100</v>
      </c>
      <c r="P2100">
        <f>IFERROR(ROUND(E2100/L2100,2),0)</f>
        <v>188.13</v>
      </c>
      <c r="Q2100" s="6" t="s">
        <v>8323</v>
      </c>
      <c r="R2100" t="s">
        <v>8327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ht="16" x14ac:dyDescent="0.2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>ROUND(E2101/D2101*100,0)</f>
        <v>132</v>
      </c>
      <c r="P2101">
        <f>IFERROR(ROUND(E2101/L2101,2),0)</f>
        <v>63.03</v>
      </c>
      <c r="Q2101" s="6" t="s">
        <v>8323</v>
      </c>
      <c r="R2101" t="s">
        <v>8327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48" x14ac:dyDescent="0.2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>ROUND(E2102/D2102*100,0)</f>
        <v>137</v>
      </c>
      <c r="P2102">
        <f>IFERROR(ROUND(E2102/L2102,2),0)</f>
        <v>30.37</v>
      </c>
      <c r="Q2102" s="6" t="s">
        <v>8323</v>
      </c>
      <c r="R2102" t="s">
        <v>8327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8" x14ac:dyDescent="0.2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>ROUND(E2103/D2103*100,0)</f>
        <v>113</v>
      </c>
      <c r="P2103">
        <f>IFERROR(ROUND(E2103/L2103,2),0)</f>
        <v>51.48</v>
      </c>
      <c r="Q2103" s="6" t="s">
        <v>8323</v>
      </c>
      <c r="R2103" t="s">
        <v>8327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8" x14ac:dyDescent="0.2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>ROUND(E2104/D2104*100,0)</f>
        <v>136</v>
      </c>
      <c r="P2104">
        <f>IFERROR(ROUND(E2104/L2104,2),0)</f>
        <v>35.79</v>
      </c>
      <c r="Q2104" s="6" t="s">
        <v>8323</v>
      </c>
      <c r="R2104" t="s">
        <v>8327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32" x14ac:dyDescent="0.2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>ROUND(E2105/D2105*100,0)</f>
        <v>146</v>
      </c>
      <c r="P2105">
        <f>IFERROR(ROUND(E2105/L2105,2),0)</f>
        <v>98.82</v>
      </c>
      <c r="Q2105" s="6" t="s">
        <v>8323</v>
      </c>
      <c r="R2105" t="s">
        <v>8327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48" x14ac:dyDescent="0.2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>ROUND(E2106/D2106*100,0)</f>
        <v>130</v>
      </c>
      <c r="P2106">
        <f>IFERROR(ROUND(E2106/L2106,2),0)</f>
        <v>28</v>
      </c>
      <c r="Q2106" s="6" t="s">
        <v>8323</v>
      </c>
      <c r="R2106" t="s">
        <v>8327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32" x14ac:dyDescent="0.2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>ROUND(E2107/D2107*100,0)</f>
        <v>254</v>
      </c>
      <c r="P2107">
        <f>IFERROR(ROUND(E2107/L2107,2),0)</f>
        <v>51.31</v>
      </c>
      <c r="Q2107" s="6" t="s">
        <v>8323</v>
      </c>
      <c r="R2107" t="s">
        <v>8327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8" x14ac:dyDescent="0.2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>ROUND(E2108/D2108*100,0)</f>
        <v>107</v>
      </c>
      <c r="P2108">
        <f>IFERROR(ROUND(E2108/L2108,2),0)</f>
        <v>53.52</v>
      </c>
      <c r="Q2108" s="6" t="s">
        <v>8323</v>
      </c>
      <c r="R2108" t="s">
        <v>8327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48" x14ac:dyDescent="0.2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>ROUND(E2109/D2109*100,0)</f>
        <v>108</v>
      </c>
      <c r="P2109">
        <f>IFERROR(ROUND(E2109/L2109,2),0)</f>
        <v>37.15</v>
      </c>
      <c r="Q2109" s="6" t="s">
        <v>8323</v>
      </c>
      <c r="R2109" t="s">
        <v>8327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48" x14ac:dyDescent="0.2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>ROUND(E2110/D2110*100,0)</f>
        <v>107</v>
      </c>
      <c r="P2110">
        <f>IFERROR(ROUND(E2110/L2110,2),0)</f>
        <v>89.9</v>
      </c>
      <c r="Q2110" s="6" t="s">
        <v>8323</v>
      </c>
      <c r="R2110" t="s">
        <v>8327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32" x14ac:dyDescent="0.2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>ROUND(E2111/D2111*100,0)</f>
        <v>107</v>
      </c>
      <c r="P2111">
        <f>IFERROR(ROUND(E2111/L2111,2),0)</f>
        <v>106.53</v>
      </c>
      <c r="Q2111" s="6" t="s">
        <v>8323</v>
      </c>
      <c r="R2111" t="s">
        <v>8327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32" x14ac:dyDescent="0.2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>ROUND(E2112/D2112*100,0)</f>
        <v>100</v>
      </c>
      <c r="P2112">
        <f>IFERROR(ROUND(E2112/L2112,2),0)</f>
        <v>52.82</v>
      </c>
      <c r="Q2112" s="6" t="s">
        <v>8323</v>
      </c>
      <c r="R2112" t="s">
        <v>8327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8" x14ac:dyDescent="0.2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>ROUND(E2113/D2113*100,0)</f>
        <v>107</v>
      </c>
      <c r="P2113">
        <f>IFERROR(ROUND(E2113/L2113,2),0)</f>
        <v>54.62</v>
      </c>
      <c r="Q2113" s="6" t="s">
        <v>8323</v>
      </c>
      <c r="R2113" t="s">
        <v>8327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48" x14ac:dyDescent="0.2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>ROUND(E2114/D2114*100,0)</f>
        <v>100</v>
      </c>
      <c r="P2114">
        <f>IFERROR(ROUND(E2114/L2114,2),0)</f>
        <v>27.27</v>
      </c>
      <c r="Q2114" s="6" t="s">
        <v>8323</v>
      </c>
      <c r="R2114" t="s">
        <v>8327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ht="32" x14ac:dyDescent="0.2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>ROUND(E2115/D2115*100,0)</f>
        <v>105</v>
      </c>
      <c r="P2115">
        <f>IFERROR(ROUND(E2115/L2115,2),0)</f>
        <v>68.599999999999994</v>
      </c>
      <c r="Q2115" s="6" t="s">
        <v>8323</v>
      </c>
      <c r="R2115" t="s">
        <v>8327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8" x14ac:dyDescent="0.2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>ROUND(E2116/D2116*100,0)</f>
        <v>105</v>
      </c>
      <c r="P2116">
        <f>IFERROR(ROUND(E2116/L2116,2),0)</f>
        <v>35.61</v>
      </c>
      <c r="Q2116" s="6" t="s">
        <v>8323</v>
      </c>
      <c r="R2116" t="s">
        <v>8327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48" x14ac:dyDescent="0.2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>ROUND(E2117/D2117*100,0)</f>
        <v>226</v>
      </c>
      <c r="P2117">
        <f>IFERROR(ROUND(E2117/L2117,2),0)</f>
        <v>94.03</v>
      </c>
      <c r="Q2117" s="6" t="s">
        <v>8323</v>
      </c>
      <c r="R2117" t="s">
        <v>8327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8" x14ac:dyDescent="0.2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>ROUND(E2118/D2118*100,0)</f>
        <v>101</v>
      </c>
      <c r="P2118">
        <f>IFERROR(ROUND(E2118/L2118,2),0)</f>
        <v>526.46</v>
      </c>
      <c r="Q2118" s="6" t="s">
        <v>8323</v>
      </c>
      <c r="R2118" t="s">
        <v>8327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48" x14ac:dyDescent="0.2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>ROUND(E2119/D2119*100,0)</f>
        <v>148</v>
      </c>
      <c r="P2119">
        <f>IFERROR(ROUND(E2119/L2119,2),0)</f>
        <v>50.66</v>
      </c>
      <c r="Q2119" s="6" t="s">
        <v>8323</v>
      </c>
      <c r="R2119" t="s">
        <v>8327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32" x14ac:dyDescent="0.2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>ROUND(E2120/D2120*100,0)</f>
        <v>135</v>
      </c>
      <c r="P2120">
        <f>IFERROR(ROUND(E2120/L2120,2),0)</f>
        <v>79.180000000000007</v>
      </c>
      <c r="Q2120" s="6" t="s">
        <v>8323</v>
      </c>
      <c r="R2120" t="s">
        <v>8327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48" x14ac:dyDescent="0.2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>ROUND(E2121/D2121*100,0)</f>
        <v>101</v>
      </c>
      <c r="P2121">
        <f>IFERROR(ROUND(E2121/L2121,2),0)</f>
        <v>91.59</v>
      </c>
      <c r="Q2121" s="6" t="s">
        <v>8323</v>
      </c>
      <c r="R2121" t="s">
        <v>8327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8" x14ac:dyDescent="0.2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>ROUND(E2122/D2122*100,0)</f>
        <v>101</v>
      </c>
      <c r="P2122">
        <f>IFERROR(ROUND(E2122/L2122,2),0)</f>
        <v>116.96</v>
      </c>
      <c r="Q2122" s="6" t="s">
        <v>8323</v>
      </c>
      <c r="R2122" t="s">
        <v>8327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48" x14ac:dyDescent="0.2">
      <c r="A2123">
        <v>1806</v>
      </c>
      <c r="B2123" s="4" t="s">
        <v>1807</v>
      </c>
      <c r="C2123" s="1" t="s">
        <v>5916</v>
      </c>
      <c r="D2123" s="2">
        <v>20000</v>
      </c>
      <c r="E2123" s="3">
        <v>591</v>
      </c>
      <c r="F2123" t="s">
        <v>8220</v>
      </c>
      <c r="G2123" t="s">
        <v>8224</v>
      </c>
      <c r="H2123" t="s">
        <v>8246</v>
      </c>
      <c r="I2123">
        <v>1412090349</v>
      </c>
      <c r="J2123">
        <v>1409066349</v>
      </c>
      <c r="K2123" t="b">
        <v>1</v>
      </c>
      <c r="L2123">
        <v>8</v>
      </c>
      <c r="M2123" t="b">
        <v>0</v>
      </c>
      <c r="N2123" t="s">
        <v>8283</v>
      </c>
      <c r="O2123" s="5">
        <f>ROUND(E2123/D2123*100,0)</f>
        <v>3</v>
      </c>
      <c r="P2123">
        <f>IFERROR(ROUND(E2123/L2123,2),0)</f>
        <v>73.88</v>
      </c>
      <c r="Q2123" s="6" t="s">
        <v>8336</v>
      </c>
      <c r="R2123" t="s">
        <v>8337</v>
      </c>
      <c r="S2123" s="9">
        <f>(((J2123/60)/60)/24)+DATE(1970,1,1)</f>
        <v>41877.638298611113</v>
      </c>
      <c r="T2123" s="9">
        <f>(((I2123/60)/60)/24)+DATE(1970,1,1)</f>
        <v>41912.638298611113</v>
      </c>
    </row>
    <row r="2124" spans="1:20" ht="32" x14ac:dyDescent="0.2">
      <c r="A2124">
        <v>1807</v>
      </c>
      <c r="B2124" s="4" t="s">
        <v>1808</v>
      </c>
      <c r="C2124" s="1" t="s">
        <v>5917</v>
      </c>
      <c r="D2124" s="2">
        <v>5000</v>
      </c>
      <c r="E2124" s="3">
        <v>553</v>
      </c>
      <c r="F2124" t="s">
        <v>8220</v>
      </c>
      <c r="G2124" t="s">
        <v>8223</v>
      </c>
      <c r="H2124" t="s">
        <v>8245</v>
      </c>
      <c r="I2124">
        <v>1411868313</v>
      </c>
      <c r="J2124">
        <v>1409276313</v>
      </c>
      <c r="K2124" t="b">
        <v>1</v>
      </c>
      <c r="L2124">
        <v>8</v>
      </c>
      <c r="M2124" t="b">
        <v>0</v>
      </c>
      <c r="N2124" t="s">
        <v>8283</v>
      </c>
      <c r="O2124" s="5">
        <f>ROUND(E2124/D2124*100,0)</f>
        <v>11</v>
      </c>
      <c r="P2124">
        <f>IFERROR(ROUND(E2124/L2124,2),0)</f>
        <v>69.13</v>
      </c>
      <c r="Q2124" s="6" t="s">
        <v>8336</v>
      </c>
      <c r="R2124" t="s">
        <v>8337</v>
      </c>
      <c r="S2124" s="9">
        <f>(((J2124/60)/60)/24)+DATE(1970,1,1)</f>
        <v>41880.068437499998</v>
      </c>
      <c r="T2124" s="9">
        <f>(((I2124/60)/60)/24)+DATE(1970,1,1)</f>
        <v>41910.068437499998</v>
      </c>
    </row>
    <row r="2125" spans="1:20" ht="48" x14ac:dyDescent="0.2">
      <c r="A2125">
        <v>1808</v>
      </c>
      <c r="B2125" s="4" t="s">
        <v>1809</v>
      </c>
      <c r="C2125" s="1" t="s">
        <v>5918</v>
      </c>
      <c r="D2125" s="2">
        <v>28000</v>
      </c>
      <c r="E2125" s="3">
        <v>11594</v>
      </c>
      <c r="F2125" t="s">
        <v>8220</v>
      </c>
      <c r="G2125" t="s">
        <v>8223</v>
      </c>
      <c r="H2125" t="s">
        <v>8245</v>
      </c>
      <c r="I2125">
        <v>1486830030</v>
      </c>
      <c r="J2125">
        <v>1483806030</v>
      </c>
      <c r="K2125" t="b">
        <v>1</v>
      </c>
      <c r="L2125">
        <v>96</v>
      </c>
      <c r="M2125" t="b">
        <v>0</v>
      </c>
      <c r="N2125" t="s">
        <v>8283</v>
      </c>
      <c r="O2125" s="5">
        <f>ROUND(E2125/D2125*100,0)</f>
        <v>41</v>
      </c>
      <c r="P2125">
        <f>IFERROR(ROUND(E2125/L2125,2),0)</f>
        <v>120.77</v>
      </c>
      <c r="Q2125" s="6" t="s">
        <v>8336</v>
      </c>
      <c r="R2125" t="s">
        <v>8337</v>
      </c>
      <c r="S2125" s="9">
        <f>(((J2125/60)/60)/24)+DATE(1970,1,1)</f>
        <v>42742.680902777778</v>
      </c>
      <c r="T2125" s="9">
        <f>(((I2125/60)/60)/24)+DATE(1970,1,1)</f>
        <v>42777.680902777778</v>
      </c>
    </row>
    <row r="2126" spans="1:20" ht="48" x14ac:dyDescent="0.2">
      <c r="A2126">
        <v>1809</v>
      </c>
      <c r="B2126" s="4" t="s">
        <v>1810</v>
      </c>
      <c r="C2126" s="1" t="s">
        <v>5919</v>
      </c>
      <c r="D2126" s="2">
        <v>3500</v>
      </c>
      <c r="E2126" s="3">
        <v>380</v>
      </c>
      <c r="F2126" t="s">
        <v>8220</v>
      </c>
      <c r="G2126" t="s">
        <v>8228</v>
      </c>
      <c r="H2126" t="s">
        <v>8250</v>
      </c>
      <c r="I2126">
        <v>1425246439</v>
      </c>
      <c r="J2126">
        <v>1422222439</v>
      </c>
      <c r="K2126" t="b">
        <v>1</v>
      </c>
      <c r="L2126">
        <v>9</v>
      </c>
      <c r="M2126" t="b">
        <v>0</v>
      </c>
      <c r="N2126" t="s">
        <v>8283</v>
      </c>
      <c r="O2126" s="5">
        <f>ROUND(E2126/D2126*100,0)</f>
        <v>11</v>
      </c>
      <c r="P2126">
        <f>IFERROR(ROUND(E2126/L2126,2),0)</f>
        <v>42.22</v>
      </c>
      <c r="Q2126" s="6" t="s">
        <v>8336</v>
      </c>
      <c r="R2126" t="s">
        <v>8337</v>
      </c>
      <c r="S2126" s="9">
        <f>(((J2126/60)/60)/24)+DATE(1970,1,1)</f>
        <v>42029.907858796301</v>
      </c>
      <c r="T2126" s="9">
        <f>(((I2126/60)/60)/24)+DATE(1970,1,1)</f>
        <v>42064.907858796301</v>
      </c>
    </row>
    <row r="2127" spans="1:20" ht="48" x14ac:dyDescent="0.2">
      <c r="A2127">
        <v>1810</v>
      </c>
      <c r="B2127" s="4" t="s">
        <v>1811</v>
      </c>
      <c r="C2127" s="1" t="s">
        <v>5920</v>
      </c>
      <c r="D2127" s="2">
        <v>450</v>
      </c>
      <c r="E2127" s="3">
        <v>15</v>
      </c>
      <c r="F2127" t="s">
        <v>8220</v>
      </c>
      <c r="G2127" t="s">
        <v>8223</v>
      </c>
      <c r="H2127" t="s">
        <v>8245</v>
      </c>
      <c r="I2127">
        <v>1408657826</v>
      </c>
      <c r="J2127">
        <v>1407621026</v>
      </c>
      <c r="K2127" t="b">
        <v>0</v>
      </c>
      <c r="L2127">
        <v>2</v>
      </c>
      <c r="M2127" t="b">
        <v>0</v>
      </c>
      <c r="N2127" t="s">
        <v>8283</v>
      </c>
      <c r="O2127" s="5">
        <f>ROUND(E2127/D2127*100,0)</f>
        <v>3</v>
      </c>
      <c r="P2127">
        <f>IFERROR(ROUND(E2127/L2127,2),0)</f>
        <v>7.5</v>
      </c>
      <c r="Q2127" s="6" t="s">
        <v>8336</v>
      </c>
      <c r="R2127" t="s">
        <v>8337</v>
      </c>
      <c r="S2127" s="9">
        <f>(((J2127/60)/60)/24)+DATE(1970,1,1)</f>
        <v>41860.91002314815</v>
      </c>
      <c r="T2127" s="9">
        <f>(((I2127/60)/60)/24)+DATE(1970,1,1)</f>
        <v>41872.91002314815</v>
      </c>
    </row>
    <row r="2128" spans="1:20" ht="32" x14ac:dyDescent="0.2">
      <c r="A2128">
        <v>1811</v>
      </c>
      <c r="B2128" s="4" t="s">
        <v>1812</v>
      </c>
      <c r="C2128" s="1" t="s">
        <v>5921</v>
      </c>
      <c r="D2128" s="2">
        <v>54000</v>
      </c>
      <c r="E2128" s="3">
        <v>40</v>
      </c>
      <c r="F2128" t="s">
        <v>8220</v>
      </c>
      <c r="G2128" t="s">
        <v>8223</v>
      </c>
      <c r="H2128" t="s">
        <v>8245</v>
      </c>
      <c r="I2128">
        <v>1414123200</v>
      </c>
      <c r="J2128">
        <v>1408962270</v>
      </c>
      <c r="K2128" t="b">
        <v>0</v>
      </c>
      <c r="L2128">
        <v>26</v>
      </c>
      <c r="M2128" t="b">
        <v>0</v>
      </c>
      <c r="N2128" t="s">
        <v>8283</v>
      </c>
      <c r="O2128" s="5">
        <f>ROUND(E2128/D2128*100,0)</f>
        <v>0</v>
      </c>
      <c r="P2128">
        <f>IFERROR(ROUND(E2128/L2128,2),0)</f>
        <v>1.54</v>
      </c>
      <c r="Q2128" s="6" t="s">
        <v>8336</v>
      </c>
      <c r="R2128" t="s">
        <v>8337</v>
      </c>
      <c r="S2128" s="9">
        <f>(((J2128/60)/60)/24)+DATE(1970,1,1)</f>
        <v>41876.433680555558</v>
      </c>
      <c r="T2128" s="9">
        <f>(((I2128/60)/60)/24)+DATE(1970,1,1)</f>
        <v>41936.166666666664</v>
      </c>
    </row>
    <row r="2129" spans="1:20" ht="48" x14ac:dyDescent="0.2">
      <c r="A2129">
        <v>1812</v>
      </c>
      <c r="B2129" s="4" t="s">
        <v>1813</v>
      </c>
      <c r="C2129" s="1" t="s">
        <v>5922</v>
      </c>
      <c r="D2129" s="2">
        <v>6500</v>
      </c>
      <c r="E2129" s="3">
        <v>865</v>
      </c>
      <c r="F2129" t="s">
        <v>8220</v>
      </c>
      <c r="G2129" t="s">
        <v>8224</v>
      </c>
      <c r="H2129" t="s">
        <v>8246</v>
      </c>
      <c r="I2129">
        <v>1467531536</v>
      </c>
      <c r="J2129">
        <v>1464939536</v>
      </c>
      <c r="K2129" t="b">
        <v>0</v>
      </c>
      <c r="L2129">
        <v>23</v>
      </c>
      <c r="M2129" t="b">
        <v>0</v>
      </c>
      <c r="N2129" t="s">
        <v>8283</v>
      </c>
      <c r="O2129" s="5">
        <f>ROUND(E2129/D2129*100,0)</f>
        <v>13</v>
      </c>
      <c r="P2129">
        <f>IFERROR(ROUND(E2129/L2129,2),0)</f>
        <v>37.61</v>
      </c>
      <c r="Q2129" s="6" t="s">
        <v>8336</v>
      </c>
      <c r="R2129" t="s">
        <v>8337</v>
      </c>
      <c r="S2129" s="9">
        <f>(((J2129/60)/60)/24)+DATE(1970,1,1)</f>
        <v>42524.318703703699</v>
      </c>
      <c r="T2129" s="9">
        <f>(((I2129/60)/60)/24)+DATE(1970,1,1)</f>
        <v>42554.318703703699</v>
      </c>
    </row>
    <row r="2130" spans="1:20" ht="48" x14ac:dyDescent="0.2">
      <c r="A2130">
        <v>1813</v>
      </c>
      <c r="B2130" s="4" t="s">
        <v>1814</v>
      </c>
      <c r="C2130" s="1" t="s">
        <v>5923</v>
      </c>
      <c r="D2130" s="2">
        <v>8750</v>
      </c>
      <c r="E2130" s="3">
        <v>0</v>
      </c>
      <c r="F2130" t="s">
        <v>8220</v>
      </c>
      <c r="G2130" t="s">
        <v>8224</v>
      </c>
      <c r="H2130" t="s">
        <v>8246</v>
      </c>
      <c r="I2130">
        <v>1407532812</v>
      </c>
      <c r="J2130">
        <v>1404940812</v>
      </c>
      <c r="K2130" t="b">
        <v>0</v>
      </c>
      <c r="L2130">
        <v>0</v>
      </c>
      <c r="M2130" t="b">
        <v>0</v>
      </c>
      <c r="N2130" t="s">
        <v>8283</v>
      </c>
      <c r="O2130" s="5">
        <f>ROUND(E2130/D2130*100,0)</f>
        <v>0</v>
      </c>
      <c r="P2130">
        <f>IFERROR(ROUND(E2130/L2130,2),0)</f>
        <v>0</v>
      </c>
      <c r="Q2130" s="6" t="s">
        <v>8336</v>
      </c>
      <c r="R2130" t="s">
        <v>8337</v>
      </c>
      <c r="S2130" s="9">
        <f>(((J2130/60)/60)/24)+DATE(1970,1,1)</f>
        <v>41829.889027777775</v>
      </c>
      <c r="T2130" s="9">
        <f>(((I2130/60)/60)/24)+DATE(1970,1,1)</f>
        <v>41859.889027777775</v>
      </c>
    </row>
    <row r="2131" spans="1:20" ht="48" x14ac:dyDescent="0.2">
      <c r="A2131">
        <v>1814</v>
      </c>
      <c r="B2131" s="4" t="s">
        <v>1815</v>
      </c>
      <c r="C2131" s="1" t="s">
        <v>5924</v>
      </c>
      <c r="D2131" s="2">
        <v>12000</v>
      </c>
      <c r="E2131" s="3">
        <v>5902</v>
      </c>
      <c r="F2131" t="s">
        <v>8220</v>
      </c>
      <c r="G2131" t="s">
        <v>8224</v>
      </c>
      <c r="H2131" t="s">
        <v>8246</v>
      </c>
      <c r="I2131">
        <v>1425108736</v>
      </c>
      <c r="J2131">
        <v>1422516736</v>
      </c>
      <c r="K2131" t="b">
        <v>0</v>
      </c>
      <c r="L2131">
        <v>140</v>
      </c>
      <c r="M2131" t="b">
        <v>0</v>
      </c>
      <c r="N2131" t="s">
        <v>8283</v>
      </c>
      <c r="O2131" s="5">
        <f>ROUND(E2131/D2131*100,0)</f>
        <v>49</v>
      </c>
      <c r="P2131">
        <f>IFERROR(ROUND(E2131/L2131,2),0)</f>
        <v>42.16</v>
      </c>
      <c r="Q2131" s="6" t="s">
        <v>8336</v>
      </c>
      <c r="R2131" t="s">
        <v>8337</v>
      </c>
      <c r="S2131" s="9">
        <f>(((J2131/60)/60)/24)+DATE(1970,1,1)</f>
        <v>42033.314074074078</v>
      </c>
      <c r="T2131" s="9">
        <f>(((I2131/60)/60)/24)+DATE(1970,1,1)</f>
        <v>42063.314074074078</v>
      </c>
    </row>
    <row r="2132" spans="1:20" ht="48" x14ac:dyDescent="0.2">
      <c r="A2132">
        <v>1815</v>
      </c>
      <c r="B2132" s="4" t="s">
        <v>1816</v>
      </c>
      <c r="C2132" s="1" t="s">
        <v>5925</v>
      </c>
      <c r="D2132" s="2">
        <v>3000</v>
      </c>
      <c r="E2132" s="3">
        <v>0</v>
      </c>
      <c r="F2132" t="s">
        <v>8220</v>
      </c>
      <c r="G2132" t="s">
        <v>8223</v>
      </c>
      <c r="H2132" t="s">
        <v>8245</v>
      </c>
      <c r="I2132">
        <v>1435787137</v>
      </c>
      <c r="J2132">
        <v>1434577537</v>
      </c>
      <c r="K2132" t="b">
        <v>0</v>
      </c>
      <c r="L2132">
        <v>0</v>
      </c>
      <c r="M2132" t="b">
        <v>0</v>
      </c>
      <c r="N2132" t="s">
        <v>8283</v>
      </c>
      <c r="O2132" s="5">
        <f>ROUND(E2132/D2132*100,0)</f>
        <v>0</v>
      </c>
      <c r="P2132">
        <f>IFERROR(ROUND(E2132/L2132,2),0)</f>
        <v>0</v>
      </c>
      <c r="Q2132" s="6" t="s">
        <v>8336</v>
      </c>
      <c r="R2132" t="s">
        <v>8337</v>
      </c>
      <c r="S2132" s="9">
        <f>(((J2132/60)/60)/24)+DATE(1970,1,1)</f>
        <v>42172.906678240746</v>
      </c>
      <c r="T2132" s="9">
        <f>(((I2132/60)/60)/24)+DATE(1970,1,1)</f>
        <v>42186.906678240746</v>
      </c>
    </row>
    <row r="2133" spans="1:20" ht="48" x14ac:dyDescent="0.2">
      <c r="A2133">
        <v>1816</v>
      </c>
      <c r="B2133" s="4" t="s">
        <v>1817</v>
      </c>
      <c r="C2133" s="1" t="s">
        <v>5926</v>
      </c>
      <c r="D2133" s="2">
        <v>25000</v>
      </c>
      <c r="E2133" s="3">
        <v>509</v>
      </c>
      <c r="F2133" t="s">
        <v>8220</v>
      </c>
      <c r="G2133" t="s">
        <v>8239</v>
      </c>
      <c r="H2133" t="s">
        <v>8256</v>
      </c>
      <c r="I2133">
        <v>1469473200</v>
      </c>
      <c r="J2133">
        <v>1467061303</v>
      </c>
      <c r="K2133" t="b">
        <v>0</v>
      </c>
      <c r="L2133">
        <v>6</v>
      </c>
      <c r="M2133" t="b">
        <v>0</v>
      </c>
      <c r="N2133" t="s">
        <v>8283</v>
      </c>
      <c r="O2133" s="5">
        <f>ROUND(E2133/D2133*100,0)</f>
        <v>2</v>
      </c>
      <c r="P2133">
        <f>IFERROR(ROUND(E2133/L2133,2),0)</f>
        <v>84.83</v>
      </c>
      <c r="Q2133" s="6" t="s">
        <v>8336</v>
      </c>
      <c r="R2133" t="s">
        <v>8337</v>
      </c>
      <c r="S2133" s="9">
        <f>(((J2133/60)/60)/24)+DATE(1970,1,1)</f>
        <v>42548.876192129625</v>
      </c>
      <c r="T2133" s="9">
        <f>(((I2133/60)/60)/24)+DATE(1970,1,1)</f>
        <v>42576.791666666672</v>
      </c>
    </row>
    <row r="2134" spans="1:20" ht="32" x14ac:dyDescent="0.2">
      <c r="A2134">
        <v>1817</v>
      </c>
      <c r="B2134" s="4" t="s">
        <v>1818</v>
      </c>
      <c r="C2134" s="1" t="s">
        <v>5927</v>
      </c>
      <c r="D2134" s="2">
        <v>18000</v>
      </c>
      <c r="E2134" s="3">
        <v>9419</v>
      </c>
      <c r="F2134" t="s">
        <v>8220</v>
      </c>
      <c r="G2134" t="s">
        <v>8223</v>
      </c>
      <c r="H2134" t="s">
        <v>8245</v>
      </c>
      <c r="I2134">
        <v>1485759540</v>
      </c>
      <c r="J2134">
        <v>1480607607</v>
      </c>
      <c r="K2134" t="b">
        <v>0</v>
      </c>
      <c r="L2134">
        <v>100</v>
      </c>
      <c r="M2134" t="b">
        <v>0</v>
      </c>
      <c r="N2134" t="s">
        <v>8283</v>
      </c>
      <c r="O2134" s="5">
        <f>ROUND(E2134/D2134*100,0)</f>
        <v>52</v>
      </c>
      <c r="P2134">
        <f>IFERROR(ROUND(E2134/L2134,2),0)</f>
        <v>94.19</v>
      </c>
      <c r="Q2134" s="6" t="s">
        <v>8336</v>
      </c>
      <c r="R2134" t="s">
        <v>8337</v>
      </c>
      <c r="S2134" s="9">
        <f>(((J2134/60)/60)/24)+DATE(1970,1,1)</f>
        <v>42705.662118055552</v>
      </c>
      <c r="T2134" s="9">
        <f>(((I2134/60)/60)/24)+DATE(1970,1,1)</f>
        <v>42765.290972222225</v>
      </c>
    </row>
    <row r="2135" spans="1:20" ht="32" x14ac:dyDescent="0.2">
      <c r="A2135">
        <v>1818</v>
      </c>
      <c r="B2135" s="4" t="s">
        <v>1819</v>
      </c>
      <c r="C2135" s="1" t="s">
        <v>5928</v>
      </c>
      <c r="D2135" s="2">
        <v>15000</v>
      </c>
      <c r="E2135" s="3">
        <v>0</v>
      </c>
      <c r="F2135" t="s">
        <v>8220</v>
      </c>
      <c r="G2135" t="s">
        <v>8223</v>
      </c>
      <c r="H2135" t="s">
        <v>8245</v>
      </c>
      <c r="I2135">
        <v>1428035850</v>
      </c>
      <c r="J2135">
        <v>1425447450</v>
      </c>
      <c r="K2135" t="b">
        <v>0</v>
      </c>
      <c r="L2135">
        <v>0</v>
      </c>
      <c r="M2135" t="b">
        <v>0</v>
      </c>
      <c r="N2135" t="s">
        <v>8283</v>
      </c>
      <c r="O2135" s="5">
        <f>ROUND(E2135/D2135*100,0)</f>
        <v>0</v>
      </c>
      <c r="P2135">
        <f>IFERROR(ROUND(E2135/L2135,2),0)</f>
        <v>0</v>
      </c>
      <c r="Q2135" s="6" t="s">
        <v>8336</v>
      </c>
      <c r="R2135" t="s">
        <v>8337</v>
      </c>
      <c r="S2135" s="9">
        <f>(((J2135/60)/60)/24)+DATE(1970,1,1)</f>
        <v>42067.234375</v>
      </c>
      <c r="T2135" s="9">
        <f>(((I2135/60)/60)/24)+DATE(1970,1,1)</f>
        <v>42097.192708333328</v>
      </c>
    </row>
    <row r="2136" spans="1:20" ht="48" x14ac:dyDescent="0.2">
      <c r="A2136">
        <v>1819</v>
      </c>
      <c r="B2136" s="4" t="s">
        <v>1820</v>
      </c>
      <c r="C2136" s="1" t="s">
        <v>5929</v>
      </c>
      <c r="D2136" s="2">
        <v>1200</v>
      </c>
      <c r="E2136" s="3">
        <v>25</v>
      </c>
      <c r="F2136" t="s">
        <v>8220</v>
      </c>
      <c r="G2136" t="s">
        <v>8223</v>
      </c>
      <c r="H2136" t="s">
        <v>8245</v>
      </c>
      <c r="I2136">
        <v>1406743396</v>
      </c>
      <c r="J2136">
        <v>1404151396</v>
      </c>
      <c r="K2136" t="b">
        <v>0</v>
      </c>
      <c r="L2136">
        <v>4</v>
      </c>
      <c r="M2136" t="b">
        <v>0</v>
      </c>
      <c r="N2136" t="s">
        <v>8283</v>
      </c>
      <c r="O2136" s="5">
        <f>ROUND(E2136/D2136*100,0)</f>
        <v>2</v>
      </c>
      <c r="P2136">
        <f>IFERROR(ROUND(E2136/L2136,2),0)</f>
        <v>6.25</v>
      </c>
      <c r="Q2136" s="6" t="s">
        <v>8336</v>
      </c>
      <c r="R2136" t="s">
        <v>8337</v>
      </c>
      <c r="S2136" s="9">
        <f>(((J2136/60)/60)/24)+DATE(1970,1,1)</f>
        <v>41820.752268518518</v>
      </c>
      <c r="T2136" s="9">
        <f>(((I2136/60)/60)/24)+DATE(1970,1,1)</f>
        <v>41850.752268518518</v>
      </c>
    </row>
    <row r="2137" spans="1:20" ht="48" x14ac:dyDescent="0.2">
      <c r="A2137">
        <v>1820</v>
      </c>
      <c r="B2137" s="4" t="s">
        <v>1821</v>
      </c>
      <c r="C2137" s="1" t="s">
        <v>5930</v>
      </c>
      <c r="D2137" s="2">
        <v>26000</v>
      </c>
      <c r="E2137" s="3">
        <v>1707</v>
      </c>
      <c r="F2137" t="s">
        <v>8220</v>
      </c>
      <c r="G2137" t="s">
        <v>8223</v>
      </c>
      <c r="H2137" t="s">
        <v>8245</v>
      </c>
      <c r="I2137">
        <v>1427850090</v>
      </c>
      <c r="J2137">
        <v>1425261690</v>
      </c>
      <c r="K2137" t="b">
        <v>0</v>
      </c>
      <c r="L2137">
        <v>8</v>
      </c>
      <c r="M2137" t="b">
        <v>0</v>
      </c>
      <c r="N2137" t="s">
        <v>8283</v>
      </c>
      <c r="O2137" s="5">
        <f>ROUND(E2137/D2137*100,0)</f>
        <v>7</v>
      </c>
      <c r="P2137">
        <f>IFERROR(ROUND(E2137/L2137,2),0)</f>
        <v>213.38</v>
      </c>
      <c r="Q2137" s="6" t="s">
        <v>8336</v>
      </c>
      <c r="R2137" t="s">
        <v>8337</v>
      </c>
      <c r="S2137" s="9">
        <f>(((J2137/60)/60)/24)+DATE(1970,1,1)</f>
        <v>42065.084375000006</v>
      </c>
      <c r="T2137" s="9">
        <f>(((I2137/60)/60)/24)+DATE(1970,1,1)</f>
        <v>42095.042708333334</v>
      </c>
    </row>
    <row r="2138" spans="1:20" ht="48" x14ac:dyDescent="0.2">
      <c r="A2138">
        <v>1981</v>
      </c>
      <c r="B2138" s="4" t="s">
        <v>1982</v>
      </c>
      <c r="C2138" s="1" t="s">
        <v>6091</v>
      </c>
      <c r="D2138" s="2">
        <v>7500</v>
      </c>
      <c r="E2138" s="3">
        <v>381</v>
      </c>
      <c r="F2138" t="s">
        <v>8220</v>
      </c>
      <c r="G2138" t="s">
        <v>8228</v>
      </c>
      <c r="H2138" t="s">
        <v>8250</v>
      </c>
      <c r="I2138">
        <v>1404926665</v>
      </c>
      <c r="J2138">
        <v>1402334665</v>
      </c>
      <c r="K2138" t="b">
        <v>0</v>
      </c>
      <c r="L2138">
        <v>12</v>
      </c>
      <c r="M2138" t="b">
        <v>0</v>
      </c>
      <c r="N2138" t="s">
        <v>8294</v>
      </c>
      <c r="O2138" s="5">
        <f>ROUND(E2138/D2138*100,0)</f>
        <v>5</v>
      </c>
      <c r="P2138">
        <f>IFERROR(ROUND(E2138/L2138,2),0)</f>
        <v>31.75</v>
      </c>
      <c r="Q2138" s="6" t="s">
        <v>8336</v>
      </c>
      <c r="R2138" t="s">
        <v>8348</v>
      </c>
      <c r="S2138" s="9">
        <f>(((J2138/60)/60)/24)+DATE(1970,1,1)</f>
        <v>41799.725289351853</v>
      </c>
      <c r="T2138" s="9">
        <f>(((I2138/60)/60)/24)+DATE(1970,1,1)</f>
        <v>41829.725289351853</v>
      </c>
    </row>
    <row r="2139" spans="1:20" ht="48" x14ac:dyDescent="0.2">
      <c r="A2139">
        <v>1982</v>
      </c>
      <c r="B2139" s="4" t="s">
        <v>1983</v>
      </c>
      <c r="C2139" s="1" t="s">
        <v>6092</v>
      </c>
      <c r="D2139" s="2">
        <v>180000</v>
      </c>
      <c r="E2139" s="3">
        <v>0</v>
      </c>
      <c r="F2139" t="s">
        <v>8220</v>
      </c>
      <c r="G2139" t="s">
        <v>8230</v>
      </c>
      <c r="H2139" t="s">
        <v>8251</v>
      </c>
      <c r="I2139">
        <v>1480863887</v>
      </c>
      <c r="J2139">
        <v>1478268287</v>
      </c>
      <c r="K2139" t="b">
        <v>0</v>
      </c>
      <c r="L2139">
        <v>0</v>
      </c>
      <c r="M2139" t="b">
        <v>0</v>
      </c>
      <c r="N2139" t="s">
        <v>8294</v>
      </c>
      <c r="O2139" s="5">
        <f>ROUND(E2139/D2139*100,0)</f>
        <v>0</v>
      </c>
      <c r="P2139">
        <f>IFERROR(ROUND(E2139/L2139,2),0)</f>
        <v>0</v>
      </c>
      <c r="Q2139" s="6" t="s">
        <v>8336</v>
      </c>
      <c r="R2139" t="s">
        <v>8348</v>
      </c>
      <c r="S2139" s="9">
        <f>(((J2139/60)/60)/24)+DATE(1970,1,1)</f>
        <v>42678.586655092593</v>
      </c>
      <c r="T2139" s="9">
        <f>(((I2139/60)/60)/24)+DATE(1970,1,1)</f>
        <v>42708.628321759257</v>
      </c>
    </row>
    <row r="2140" spans="1:20" ht="48" x14ac:dyDescent="0.2">
      <c r="A2140">
        <v>1983</v>
      </c>
      <c r="B2140" s="4" t="s">
        <v>1984</v>
      </c>
      <c r="C2140" s="1" t="s">
        <v>6093</v>
      </c>
      <c r="D2140" s="2">
        <v>33000</v>
      </c>
      <c r="E2140" s="3">
        <v>1419</v>
      </c>
      <c r="F2140" t="s">
        <v>8220</v>
      </c>
      <c r="G2140" t="s">
        <v>8223</v>
      </c>
      <c r="H2140" t="s">
        <v>8245</v>
      </c>
      <c r="I2140">
        <v>1472799600</v>
      </c>
      <c r="J2140">
        <v>1470874618</v>
      </c>
      <c r="K2140" t="b">
        <v>0</v>
      </c>
      <c r="L2140">
        <v>16</v>
      </c>
      <c r="M2140" t="b">
        <v>0</v>
      </c>
      <c r="N2140" t="s">
        <v>8294</v>
      </c>
      <c r="O2140" s="5">
        <f>ROUND(E2140/D2140*100,0)</f>
        <v>4</v>
      </c>
      <c r="P2140">
        <f>IFERROR(ROUND(E2140/L2140,2),0)</f>
        <v>88.69</v>
      </c>
      <c r="Q2140" s="6" t="s">
        <v>8336</v>
      </c>
      <c r="R2140" t="s">
        <v>8348</v>
      </c>
      <c r="S2140" s="9">
        <f>(((J2140/60)/60)/24)+DATE(1970,1,1)</f>
        <v>42593.011782407411</v>
      </c>
      <c r="T2140" s="9">
        <f>(((I2140/60)/60)/24)+DATE(1970,1,1)</f>
        <v>42615.291666666672</v>
      </c>
    </row>
    <row r="2141" spans="1:20" ht="64" x14ac:dyDescent="0.2">
      <c r="A2141">
        <v>1984</v>
      </c>
      <c r="B2141" s="4" t="s">
        <v>1985</v>
      </c>
      <c r="C2141" s="1" t="s">
        <v>6094</v>
      </c>
      <c r="D2141" s="2">
        <v>15000</v>
      </c>
      <c r="E2141" s="3">
        <v>3172</v>
      </c>
      <c r="F2141" t="s">
        <v>8220</v>
      </c>
      <c r="G2141" t="s">
        <v>8223</v>
      </c>
      <c r="H2141" t="s">
        <v>8245</v>
      </c>
      <c r="I2141">
        <v>1417377481</v>
      </c>
      <c r="J2141">
        <v>1412189881</v>
      </c>
      <c r="K2141" t="b">
        <v>0</v>
      </c>
      <c r="L2141">
        <v>7</v>
      </c>
      <c r="M2141" t="b">
        <v>0</v>
      </c>
      <c r="N2141" t="s">
        <v>8294</v>
      </c>
      <c r="O2141" s="5">
        <f>ROUND(E2141/D2141*100,0)</f>
        <v>21</v>
      </c>
      <c r="P2141">
        <f>IFERROR(ROUND(E2141/L2141,2),0)</f>
        <v>453.14</v>
      </c>
      <c r="Q2141" s="6" t="s">
        <v>8336</v>
      </c>
      <c r="R2141" t="s">
        <v>8348</v>
      </c>
      <c r="S2141" s="9">
        <f>(((J2141/60)/60)/24)+DATE(1970,1,1)</f>
        <v>41913.790289351848</v>
      </c>
      <c r="T2141" s="9">
        <f>(((I2141/60)/60)/24)+DATE(1970,1,1)</f>
        <v>41973.831956018519</v>
      </c>
    </row>
    <row r="2142" spans="1:20" ht="48" x14ac:dyDescent="0.2">
      <c r="A2142">
        <v>1985</v>
      </c>
      <c r="B2142" s="4" t="s">
        <v>1986</v>
      </c>
      <c r="C2142" s="1" t="s">
        <v>6095</v>
      </c>
      <c r="D2142" s="2">
        <v>1600</v>
      </c>
      <c r="E2142" s="3">
        <v>51</v>
      </c>
      <c r="F2142" t="s">
        <v>8220</v>
      </c>
      <c r="G2142" t="s">
        <v>8224</v>
      </c>
      <c r="H2142" t="s">
        <v>8246</v>
      </c>
      <c r="I2142">
        <v>1470178800</v>
      </c>
      <c r="J2142">
        <v>1467650771</v>
      </c>
      <c r="K2142" t="b">
        <v>0</v>
      </c>
      <c r="L2142">
        <v>4</v>
      </c>
      <c r="M2142" t="b">
        <v>0</v>
      </c>
      <c r="N2142" t="s">
        <v>8294</v>
      </c>
      <c r="O2142" s="5">
        <f>ROUND(E2142/D2142*100,0)</f>
        <v>3</v>
      </c>
      <c r="P2142">
        <f>IFERROR(ROUND(E2142/L2142,2),0)</f>
        <v>12.75</v>
      </c>
      <c r="Q2142" s="6" t="s">
        <v>8336</v>
      </c>
      <c r="R2142" t="s">
        <v>8348</v>
      </c>
      <c r="S2142" s="9">
        <f>(((J2142/60)/60)/24)+DATE(1970,1,1)</f>
        <v>42555.698738425926</v>
      </c>
      <c r="T2142" s="9">
        <f>(((I2142/60)/60)/24)+DATE(1970,1,1)</f>
        <v>42584.958333333328</v>
      </c>
    </row>
    <row r="2143" spans="1:20" ht="48" x14ac:dyDescent="0.2">
      <c r="A2143">
        <v>1986</v>
      </c>
      <c r="B2143" s="4" t="s">
        <v>1987</v>
      </c>
      <c r="C2143" s="1" t="s">
        <v>6096</v>
      </c>
      <c r="D2143" s="2">
        <v>2000</v>
      </c>
      <c r="E2143" s="3">
        <v>1</v>
      </c>
      <c r="F2143" t="s">
        <v>8220</v>
      </c>
      <c r="G2143" t="s">
        <v>8224</v>
      </c>
      <c r="H2143" t="s">
        <v>8246</v>
      </c>
      <c r="I2143">
        <v>1457947483</v>
      </c>
      <c r="J2143">
        <v>1455359083</v>
      </c>
      <c r="K2143" t="b">
        <v>0</v>
      </c>
      <c r="L2143">
        <v>1</v>
      </c>
      <c r="M2143" t="b">
        <v>0</v>
      </c>
      <c r="N2143" t="s">
        <v>8294</v>
      </c>
      <c r="O2143" s="5">
        <f>ROUND(E2143/D2143*100,0)</f>
        <v>0</v>
      </c>
      <c r="P2143">
        <f>IFERROR(ROUND(E2143/L2143,2),0)</f>
        <v>1</v>
      </c>
      <c r="Q2143" s="6" t="s">
        <v>8336</v>
      </c>
      <c r="R2143" t="s">
        <v>8348</v>
      </c>
      <c r="S2143" s="9">
        <f>(((J2143/60)/60)/24)+DATE(1970,1,1)</f>
        <v>42413.433831018512</v>
      </c>
      <c r="T2143" s="9">
        <f>(((I2143/60)/60)/24)+DATE(1970,1,1)</f>
        <v>42443.392164351855</v>
      </c>
    </row>
    <row r="2144" spans="1:20" ht="32" x14ac:dyDescent="0.2">
      <c r="A2144">
        <v>1987</v>
      </c>
      <c r="B2144" s="4" t="s">
        <v>1988</v>
      </c>
      <c r="C2144" s="1" t="s">
        <v>6097</v>
      </c>
      <c r="D2144" s="2">
        <v>5500</v>
      </c>
      <c r="E2144" s="3">
        <v>2336</v>
      </c>
      <c r="F2144" t="s">
        <v>8220</v>
      </c>
      <c r="G2144" t="s">
        <v>8224</v>
      </c>
      <c r="H2144" t="s">
        <v>8246</v>
      </c>
      <c r="I2144">
        <v>1425223276</v>
      </c>
      <c r="J2144">
        <v>1422631276</v>
      </c>
      <c r="K2144" t="b">
        <v>0</v>
      </c>
      <c r="L2144">
        <v>28</v>
      </c>
      <c r="M2144" t="b">
        <v>0</v>
      </c>
      <c r="N2144" t="s">
        <v>8294</v>
      </c>
      <c r="O2144" s="5">
        <f>ROUND(E2144/D2144*100,0)</f>
        <v>42</v>
      </c>
      <c r="P2144">
        <f>IFERROR(ROUND(E2144/L2144,2),0)</f>
        <v>83.43</v>
      </c>
      <c r="Q2144" s="6" t="s">
        <v>8336</v>
      </c>
      <c r="R2144" t="s">
        <v>8348</v>
      </c>
      <c r="S2144" s="9">
        <f>(((J2144/60)/60)/24)+DATE(1970,1,1)</f>
        <v>42034.639768518522</v>
      </c>
      <c r="T2144" s="9">
        <f>(((I2144/60)/60)/24)+DATE(1970,1,1)</f>
        <v>42064.639768518522</v>
      </c>
    </row>
    <row r="2145" spans="1:20" ht="16" x14ac:dyDescent="0.2">
      <c r="A2145">
        <v>1988</v>
      </c>
      <c r="B2145" s="4" t="s">
        <v>1989</v>
      </c>
      <c r="C2145" s="1" t="s">
        <v>6098</v>
      </c>
      <c r="D2145" s="2">
        <v>6000</v>
      </c>
      <c r="E2145" s="3">
        <v>25</v>
      </c>
      <c r="F2145" t="s">
        <v>8220</v>
      </c>
      <c r="G2145" t="s">
        <v>8223</v>
      </c>
      <c r="H2145" t="s">
        <v>8245</v>
      </c>
      <c r="I2145">
        <v>1440094742</v>
      </c>
      <c r="J2145">
        <v>1437502742</v>
      </c>
      <c r="K2145" t="b">
        <v>0</v>
      </c>
      <c r="L2145">
        <v>1</v>
      </c>
      <c r="M2145" t="b">
        <v>0</v>
      </c>
      <c r="N2145" t="s">
        <v>8294</v>
      </c>
      <c r="O2145" s="5">
        <f>ROUND(E2145/D2145*100,0)</f>
        <v>0</v>
      </c>
      <c r="P2145">
        <f>IFERROR(ROUND(E2145/L2145,2),0)</f>
        <v>25</v>
      </c>
      <c r="Q2145" s="6" t="s">
        <v>8336</v>
      </c>
      <c r="R2145" t="s">
        <v>8348</v>
      </c>
      <c r="S2145" s="9">
        <f>(((J2145/60)/60)/24)+DATE(1970,1,1)</f>
        <v>42206.763217592597</v>
      </c>
      <c r="T2145" s="9">
        <f>(((I2145/60)/60)/24)+DATE(1970,1,1)</f>
        <v>42236.763217592597</v>
      </c>
    </row>
    <row r="2146" spans="1:20" ht="48" x14ac:dyDescent="0.2">
      <c r="A2146">
        <v>1989</v>
      </c>
      <c r="B2146" s="4" t="s">
        <v>1990</v>
      </c>
      <c r="C2146" s="1" t="s">
        <v>6099</v>
      </c>
      <c r="D2146" s="2">
        <v>5000</v>
      </c>
      <c r="E2146" s="3">
        <v>50</v>
      </c>
      <c r="F2146" t="s">
        <v>8220</v>
      </c>
      <c r="G2146" t="s">
        <v>8223</v>
      </c>
      <c r="H2146" t="s">
        <v>8245</v>
      </c>
      <c r="I2146">
        <v>1481473208</v>
      </c>
      <c r="J2146">
        <v>1478881208</v>
      </c>
      <c r="K2146" t="b">
        <v>0</v>
      </c>
      <c r="L2146">
        <v>1</v>
      </c>
      <c r="M2146" t="b">
        <v>0</v>
      </c>
      <c r="N2146" t="s">
        <v>8294</v>
      </c>
      <c r="O2146" s="5">
        <f>ROUND(E2146/D2146*100,0)</f>
        <v>1</v>
      </c>
      <c r="P2146">
        <f>IFERROR(ROUND(E2146/L2146,2),0)</f>
        <v>50</v>
      </c>
      <c r="Q2146" s="6" t="s">
        <v>8336</v>
      </c>
      <c r="R2146" t="s">
        <v>8348</v>
      </c>
      <c r="S2146" s="9">
        <f>(((J2146/60)/60)/24)+DATE(1970,1,1)</f>
        <v>42685.680648148147</v>
      </c>
      <c r="T2146" s="9">
        <f>(((I2146/60)/60)/24)+DATE(1970,1,1)</f>
        <v>42715.680648148147</v>
      </c>
    </row>
    <row r="2147" spans="1:20" ht="48" x14ac:dyDescent="0.2">
      <c r="A2147">
        <v>1990</v>
      </c>
      <c r="B2147" s="4" t="s">
        <v>1991</v>
      </c>
      <c r="C2147" s="1" t="s">
        <v>6100</v>
      </c>
      <c r="D2147" s="2">
        <v>3000</v>
      </c>
      <c r="E2147" s="3">
        <v>509</v>
      </c>
      <c r="F2147" t="s">
        <v>8220</v>
      </c>
      <c r="G2147" t="s">
        <v>8223</v>
      </c>
      <c r="H2147" t="s">
        <v>8245</v>
      </c>
      <c r="I2147">
        <v>1455338532</v>
      </c>
      <c r="J2147">
        <v>1454042532</v>
      </c>
      <c r="K2147" t="b">
        <v>0</v>
      </c>
      <c r="L2147">
        <v>5</v>
      </c>
      <c r="M2147" t="b">
        <v>0</v>
      </c>
      <c r="N2147" t="s">
        <v>8294</v>
      </c>
      <c r="O2147" s="5">
        <f>ROUND(E2147/D2147*100,0)</f>
        <v>17</v>
      </c>
      <c r="P2147">
        <f>IFERROR(ROUND(E2147/L2147,2),0)</f>
        <v>101.8</v>
      </c>
      <c r="Q2147" s="6" t="s">
        <v>8336</v>
      </c>
      <c r="R2147" t="s">
        <v>8348</v>
      </c>
      <c r="S2147" s="9">
        <f>(((J2147/60)/60)/24)+DATE(1970,1,1)</f>
        <v>42398.195972222224</v>
      </c>
      <c r="T2147" s="9">
        <f>(((I2147/60)/60)/24)+DATE(1970,1,1)</f>
        <v>42413.195972222224</v>
      </c>
    </row>
    <row r="2148" spans="1:20" ht="32" x14ac:dyDescent="0.2">
      <c r="A2148">
        <v>1991</v>
      </c>
      <c r="B2148" s="4" t="s">
        <v>1992</v>
      </c>
      <c r="C2148" s="1" t="s">
        <v>6101</v>
      </c>
      <c r="D2148" s="2">
        <v>2000</v>
      </c>
      <c r="E2148" s="3">
        <v>140</v>
      </c>
      <c r="F2148" t="s">
        <v>8220</v>
      </c>
      <c r="G2148" t="s">
        <v>8223</v>
      </c>
      <c r="H2148" t="s">
        <v>8245</v>
      </c>
      <c r="I2148">
        <v>1435958786</v>
      </c>
      <c r="J2148">
        <v>1434144386</v>
      </c>
      <c r="K2148" t="b">
        <v>0</v>
      </c>
      <c r="L2148">
        <v>3</v>
      </c>
      <c r="M2148" t="b">
        <v>0</v>
      </c>
      <c r="N2148" t="s">
        <v>8294</v>
      </c>
      <c r="O2148" s="5">
        <f>ROUND(E2148/D2148*100,0)</f>
        <v>7</v>
      </c>
      <c r="P2148">
        <f>IFERROR(ROUND(E2148/L2148,2),0)</f>
        <v>46.67</v>
      </c>
      <c r="Q2148" s="6" t="s">
        <v>8336</v>
      </c>
      <c r="R2148" t="s">
        <v>8348</v>
      </c>
      <c r="S2148" s="9">
        <f>(((J2148/60)/60)/24)+DATE(1970,1,1)</f>
        <v>42167.89335648148</v>
      </c>
      <c r="T2148" s="9">
        <f>(((I2148/60)/60)/24)+DATE(1970,1,1)</f>
        <v>42188.89335648148</v>
      </c>
    </row>
    <row r="2149" spans="1:20" ht="32" x14ac:dyDescent="0.2">
      <c r="A2149">
        <v>1992</v>
      </c>
      <c r="B2149" s="4" t="s">
        <v>1993</v>
      </c>
      <c r="C2149" s="1" t="s">
        <v>6102</v>
      </c>
      <c r="D2149" s="2">
        <v>1500</v>
      </c>
      <c r="E2149" s="3">
        <v>2</v>
      </c>
      <c r="F2149" t="s">
        <v>8220</v>
      </c>
      <c r="G2149" t="s">
        <v>8223</v>
      </c>
      <c r="H2149" t="s">
        <v>8245</v>
      </c>
      <c r="I2149">
        <v>1424229991</v>
      </c>
      <c r="J2149">
        <v>1421637991</v>
      </c>
      <c r="K2149" t="b">
        <v>0</v>
      </c>
      <c r="L2149">
        <v>2</v>
      </c>
      <c r="M2149" t="b">
        <v>0</v>
      </c>
      <c r="N2149" t="s">
        <v>8294</v>
      </c>
      <c r="O2149" s="5">
        <f>ROUND(E2149/D2149*100,0)</f>
        <v>0</v>
      </c>
      <c r="P2149">
        <f>IFERROR(ROUND(E2149/L2149,2),0)</f>
        <v>1</v>
      </c>
      <c r="Q2149" s="6" t="s">
        <v>8336</v>
      </c>
      <c r="R2149" t="s">
        <v>8348</v>
      </c>
      <c r="S2149" s="9">
        <f>(((J2149/60)/60)/24)+DATE(1970,1,1)</f>
        <v>42023.143414351856</v>
      </c>
      <c r="T2149" s="9">
        <f>(((I2149/60)/60)/24)+DATE(1970,1,1)</f>
        <v>42053.143414351856</v>
      </c>
    </row>
    <row r="2150" spans="1:20" ht="48" x14ac:dyDescent="0.2">
      <c r="A2150">
        <v>1993</v>
      </c>
      <c r="B2150" s="4" t="s">
        <v>1994</v>
      </c>
      <c r="C2150" s="1" t="s">
        <v>6103</v>
      </c>
      <c r="D2150" s="2">
        <v>2000</v>
      </c>
      <c r="E2150" s="3">
        <v>0</v>
      </c>
      <c r="F2150" t="s">
        <v>8220</v>
      </c>
      <c r="G2150" t="s">
        <v>8224</v>
      </c>
      <c r="H2150" t="s">
        <v>8246</v>
      </c>
      <c r="I2150">
        <v>1450706837</v>
      </c>
      <c r="J2150">
        <v>1448114837</v>
      </c>
      <c r="K2150" t="b">
        <v>0</v>
      </c>
      <c r="L2150">
        <v>0</v>
      </c>
      <c r="M2150" t="b">
        <v>0</v>
      </c>
      <c r="N2150" t="s">
        <v>8294</v>
      </c>
      <c r="O2150" s="5">
        <f>ROUND(E2150/D2150*100,0)</f>
        <v>0</v>
      </c>
      <c r="P2150">
        <f>IFERROR(ROUND(E2150/L2150,2),0)</f>
        <v>0</v>
      </c>
      <c r="Q2150" s="6" t="s">
        <v>8336</v>
      </c>
      <c r="R2150" t="s">
        <v>8348</v>
      </c>
      <c r="S2150" s="9">
        <f>(((J2150/60)/60)/24)+DATE(1970,1,1)</f>
        <v>42329.58839120371</v>
      </c>
      <c r="T2150" s="9">
        <f>(((I2150/60)/60)/24)+DATE(1970,1,1)</f>
        <v>42359.58839120371</v>
      </c>
    </row>
    <row r="2151" spans="1:20" ht="48" x14ac:dyDescent="0.2">
      <c r="A2151">
        <v>1994</v>
      </c>
      <c r="B2151" s="4" t="s">
        <v>1995</v>
      </c>
      <c r="C2151" s="1" t="s">
        <v>6104</v>
      </c>
      <c r="D2151" s="2">
        <v>3200</v>
      </c>
      <c r="E2151" s="3">
        <v>0</v>
      </c>
      <c r="F2151" t="s">
        <v>8220</v>
      </c>
      <c r="G2151" t="s">
        <v>8223</v>
      </c>
      <c r="H2151" t="s">
        <v>8245</v>
      </c>
      <c r="I2151">
        <v>1481072942</v>
      </c>
      <c r="J2151">
        <v>1475885342</v>
      </c>
      <c r="K2151" t="b">
        <v>0</v>
      </c>
      <c r="L2151">
        <v>0</v>
      </c>
      <c r="M2151" t="b">
        <v>0</v>
      </c>
      <c r="N2151" t="s">
        <v>8294</v>
      </c>
      <c r="O2151" s="5">
        <f>ROUND(E2151/D2151*100,0)</f>
        <v>0</v>
      </c>
      <c r="P2151">
        <f>IFERROR(ROUND(E2151/L2151,2),0)</f>
        <v>0</v>
      </c>
      <c r="Q2151" s="6" t="s">
        <v>8336</v>
      </c>
      <c r="R2151" t="s">
        <v>8348</v>
      </c>
      <c r="S2151" s="9">
        <f>(((J2151/60)/60)/24)+DATE(1970,1,1)</f>
        <v>42651.006273148145</v>
      </c>
      <c r="T2151" s="9">
        <f>(((I2151/60)/60)/24)+DATE(1970,1,1)</f>
        <v>42711.047939814816</v>
      </c>
    </row>
    <row r="2152" spans="1:20" ht="48" x14ac:dyDescent="0.2">
      <c r="A2152">
        <v>1995</v>
      </c>
      <c r="B2152" s="4" t="s">
        <v>1996</v>
      </c>
      <c r="C2152" s="1" t="s">
        <v>6105</v>
      </c>
      <c r="D2152" s="2">
        <v>1000</v>
      </c>
      <c r="E2152" s="3">
        <v>78</v>
      </c>
      <c r="F2152" t="s">
        <v>8220</v>
      </c>
      <c r="G2152" t="s">
        <v>8228</v>
      </c>
      <c r="H2152" t="s">
        <v>8250</v>
      </c>
      <c r="I2152">
        <v>1437082736</v>
      </c>
      <c r="J2152">
        <v>1435354736</v>
      </c>
      <c r="K2152" t="b">
        <v>0</v>
      </c>
      <c r="L2152">
        <v>3</v>
      </c>
      <c r="M2152" t="b">
        <v>0</v>
      </c>
      <c r="N2152" t="s">
        <v>8294</v>
      </c>
      <c r="O2152" s="5">
        <f>ROUND(E2152/D2152*100,0)</f>
        <v>8</v>
      </c>
      <c r="P2152">
        <f>IFERROR(ROUND(E2152/L2152,2),0)</f>
        <v>26</v>
      </c>
      <c r="Q2152" s="6" t="s">
        <v>8336</v>
      </c>
      <c r="R2152" t="s">
        <v>8348</v>
      </c>
      <c r="S2152" s="9">
        <f>(((J2152/60)/60)/24)+DATE(1970,1,1)</f>
        <v>42181.902037037042</v>
      </c>
      <c r="T2152" s="9">
        <f>(((I2152/60)/60)/24)+DATE(1970,1,1)</f>
        <v>42201.902037037042</v>
      </c>
    </row>
    <row r="2153" spans="1:20" ht="48" x14ac:dyDescent="0.2">
      <c r="A2153">
        <v>1996</v>
      </c>
      <c r="B2153" s="4" t="s">
        <v>1997</v>
      </c>
      <c r="C2153" s="1" t="s">
        <v>6106</v>
      </c>
      <c r="D2153" s="2">
        <v>133800</v>
      </c>
      <c r="E2153" s="3">
        <v>0</v>
      </c>
      <c r="F2153" t="s">
        <v>8220</v>
      </c>
      <c r="G2153" t="s">
        <v>8223</v>
      </c>
      <c r="H2153" t="s">
        <v>8245</v>
      </c>
      <c r="I2153">
        <v>1405021211</v>
      </c>
      <c r="J2153">
        <v>1402429211</v>
      </c>
      <c r="K2153" t="b">
        <v>0</v>
      </c>
      <c r="L2153">
        <v>0</v>
      </c>
      <c r="M2153" t="b">
        <v>0</v>
      </c>
      <c r="N2153" t="s">
        <v>8294</v>
      </c>
      <c r="O2153" s="5">
        <f>ROUND(E2153/D2153*100,0)</f>
        <v>0</v>
      </c>
      <c r="P2153">
        <f>IFERROR(ROUND(E2153/L2153,2),0)</f>
        <v>0</v>
      </c>
      <c r="Q2153" s="6" t="s">
        <v>8336</v>
      </c>
      <c r="R2153" t="s">
        <v>8348</v>
      </c>
      <c r="S2153" s="9">
        <f>(((J2153/60)/60)/24)+DATE(1970,1,1)</f>
        <v>41800.819571759261</v>
      </c>
      <c r="T2153" s="9">
        <f>(((I2153/60)/60)/24)+DATE(1970,1,1)</f>
        <v>41830.819571759261</v>
      </c>
    </row>
    <row r="2154" spans="1:20" ht="48" x14ac:dyDescent="0.2">
      <c r="A2154">
        <v>1997</v>
      </c>
      <c r="B2154" s="4" t="s">
        <v>1998</v>
      </c>
      <c r="C2154" s="1" t="s">
        <v>6107</v>
      </c>
      <c r="D2154" s="2">
        <v>6500</v>
      </c>
      <c r="E2154" s="3">
        <v>0</v>
      </c>
      <c r="F2154" t="s">
        <v>8220</v>
      </c>
      <c r="G2154" t="s">
        <v>8223</v>
      </c>
      <c r="H2154" t="s">
        <v>8245</v>
      </c>
      <c r="I2154">
        <v>1409091612</v>
      </c>
      <c r="J2154">
        <v>1406499612</v>
      </c>
      <c r="K2154" t="b">
        <v>0</v>
      </c>
      <c r="L2154">
        <v>0</v>
      </c>
      <c r="M2154" t="b">
        <v>0</v>
      </c>
      <c r="N2154" t="s">
        <v>8294</v>
      </c>
      <c r="O2154" s="5">
        <f>ROUND(E2154/D2154*100,0)</f>
        <v>0</v>
      </c>
      <c r="P2154">
        <f>IFERROR(ROUND(E2154/L2154,2),0)</f>
        <v>0</v>
      </c>
      <c r="Q2154" s="6" t="s">
        <v>8336</v>
      </c>
      <c r="R2154" t="s">
        <v>8348</v>
      </c>
      <c r="S2154" s="9">
        <f>(((J2154/60)/60)/24)+DATE(1970,1,1)</f>
        <v>41847.930694444447</v>
      </c>
      <c r="T2154" s="9">
        <f>(((I2154/60)/60)/24)+DATE(1970,1,1)</f>
        <v>41877.930694444447</v>
      </c>
    </row>
    <row r="2155" spans="1:20" ht="48" x14ac:dyDescent="0.2">
      <c r="A2155">
        <v>1998</v>
      </c>
      <c r="B2155" s="4" t="s">
        <v>1999</v>
      </c>
      <c r="C2155" s="1" t="s">
        <v>6108</v>
      </c>
      <c r="D2155" s="2">
        <v>2500</v>
      </c>
      <c r="E2155" s="3">
        <v>655</v>
      </c>
      <c r="F2155" t="s">
        <v>8220</v>
      </c>
      <c r="G2155" t="s">
        <v>8223</v>
      </c>
      <c r="H2155" t="s">
        <v>8245</v>
      </c>
      <c r="I2155">
        <v>1406861438</v>
      </c>
      <c r="J2155">
        <v>1402973438</v>
      </c>
      <c r="K2155" t="b">
        <v>0</v>
      </c>
      <c r="L2155">
        <v>3</v>
      </c>
      <c r="M2155" t="b">
        <v>0</v>
      </c>
      <c r="N2155" t="s">
        <v>8294</v>
      </c>
      <c r="O2155" s="5">
        <f>ROUND(E2155/D2155*100,0)</f>
        <v>26</v>
      </c>
      <c r="P2155">
        <f>IFERROR(ROUND(E2155/L2155,2),0)</f>
        <v>218.33</v>
      </c>
      <c r="Q2155" s="6" t="s">
        <v>8336</v>
      </c>
      <c r="R2155" t="s">
        <v>8348</v>
      </c>
      <c r="S2155" s="9">
        <f>(((J2155/60)/60)/24)+DATE(1970,1,1)</f>
        <v>41807.118495370371</v>
      </c>
      <c r="T2155" s="9">
        <f>(((I2155/60)/60)/24)+DATE(1970,1,1)</f>
        <v>41852.118495370371</v>
      </c>
    </row>
    <row r="2156" spans="1:20" ht="48" x14ac:dyDescent="0.2">
      <c r="A2156">
        <v>1999</v>
      </c>
      <c r="B2156" s="4" t="s">
        <v>2000</v>
      </c>
      <c r="C2156" s="1" t="s">
        <v>6109</v>
      </c>
      <c r="D2156" s="2">
        <v>31000</v>
      </c>
      <c r="E2156" s="3">
        <v>236</v>
      </c>
      <c r="F2156" t="s">
        <v>8220</v>
      </c>
      <c r="G2156" t="s">
        <v>8224</v>
      </c>
      <c r="H2156" t="s">
        <v>8246</v>
      </c>
      <c r="I2156">
        <v>1415882108</v>
      </c>
      <c r="J2156">
        <v>1413286508</v>
      </c>
      <c r="K2156" t="b">
        <v>0</v>
      </c>
      <c r="L2156">
        <v>7</v>
      </c>
      <c r="M2156" t="b">
        <v>0</v>
      </c>
      <c r="N2156" t="s">
        <v>8294</v>
      </c>
      <c r="O2156" s="5">
        <f>ROUND(E2156/D2156*100,0)</f>
        <v>1</v>
      </c>
      <c r="P2156">
        <f>IFERROR(ROUND(E2156/L2156,2),0)</f>
        <v>33.71</v>
      </c>
      <c r="Q2156" s="6" t="s">
        <v>8336</v>
      </c>
      <c r="R2156" t="s">
        <v>8348</v>
      </c>
      <c r="S2156" s="9">
        <f>(((J2156/60)/60)/24)+DATE(1970,1,1)</f>
        <v>41926.482731481483</v>
      </c>
      <c r="T2156" s="9">
        <f>(((I2156/60)/60)/24)+DATE(1970,1,1)</f>
        <v>41956.524398148147</v>
      </c>
    </row>
    <row r="2157" spans="1:20" ht="48" x14ac:dyDescent="0.2">
      <c r="A2157">
        <v>2000</v>
      </c>
      <c r="B2157" s="4" t="s">
        <v>2001</v>
      </c>
      <c r="C2157" s="1" t="s">
        <v>6110</v>
      </c>
      <c r="D2157" s="2">
        <v>5000</v>
      </c>
      <c r="E2157" s="3">
        <v>625</v>
      </c>
      <c r="F2157" t="s">
        <v>8220</v>
      </c>
      <c r="G2157" t="s">
        <v>8228</v>
      </c>
      <c r="H2157" t="s">
        <v>8250</v>
      </c>
      <c r="I2157">
        <v>1452120613</v>
      </c>
      <c r="J2157">
        <v>1449528613</v>
      </c>
      <c r="K2157" t="b">
        <v>0</v>
      </c>
      <c r="L2157">
        <v>25</v>
      </c>
      <c r="M2157" t="b">
        <v>0</v>
      </c>
      <c r="N2157" t="s">
        <v>8294</v>
      </c>
      <c r="O2157" s="5">
        <f>ROUND(E2157/D2157*100,0)</f>
        <v>13</v>
      </c>
      <c r="P2157">
        <f>IFERROR(ROUND(E2157/L2157,2),0)</f>
        <v>25</v>
      </c>
      <c r="Q2157" s="6" t="s">
        <v>8336</v>
      </c>
      <c r="R2157" t="s">
        <v>8348</v>
      </c>
      <c r="S2157" s="9">
        <f>(((J2157/60)/60)/24)+DATE(1970,1,1)</f>
        <v>42345.951539351852</v>
      </c>
      <c r="T2157" s="9">
        <f>(((I2157/60)/60)/24)+DATE(1970,1,1)</f>
        <v>42375.951539351852</v>
      </c>
    </row>
    <row r="2158" spans="1:20" ht="48" x14ac:dyDescent="0.2">
      <c r="A2158">
        <v>1541</v>
      </c>
      <c r="B2158" s="4" t="s">
        <v>1542</v>
      </c>
      <c r="C2158" s="1" t="s">
        <v>5651</v>
      </c>
      <c r="D2158" s="2">
        <v>18000</v>
      </c>
      <c r="E2158" s="3">
        <v>6</v>
      </c>
      <c r="F2158" t="s">
        <v>8220</v>
      </c>
      <c r="G2158" t="s">
        <v>8223</v>
      </c>
      <c r="H2158" t="s">
        <v>8245</v>
      </c>
      <c r="I2158">
        <v>1420045538</v>
      </c>
      <c r="J2158">
        <v>1417453538</v>
      </c>
      <c r="K2158" t="b">
        <v>0</v>
      </c>
      <c r="L2158">
        <v>2</v>
      </c>
      <c r="M2158" t="b">
        <v>0</v>
      </c>
      <c r="N2158" t="s">
        <v>8287</v>
      </c>
      <c r="O2158" s="5">
        <f>ROUND(E2158/D2158*100,0)</f>
        <v>0</v>
      </c>
      <c r="P2158">
        <f>IFERROR(ROUND(E2158/L2158,2),0)</f>
        <v>3</v>
      </c>
      <c r="Q2158" s="6" t="s">
        <v>8336</v>
      </c>
      <c r="R2158" t="s">
        <v>8341</v>
      </c>
      <c r="S2158" s="9">
        <f>(((J2158/60)/60)/24)+DATE(1970,1,1)</f>
        <v>41974.712245370371</v>
      </c>
      <c r="T2158" s="9">
        <f>(((I2158/60)/60)/24)+DATE(1970,1,1)</f>
        <v>42004.712245370371</v>
      </c>
    </row>
    <row r="2159" spans="1:20" ht="48" x14ac:dyDescent="0.2">
      <c r="A2159">
        <v>1542</v>
      </c>
      <c r="B2159" s="4" t="s">
        <v>1543</v>
      </c>
      <c r="C2159" s="1" t="s">
        <v>5652</v>
      </c>
      <c r="D2159" s="2">
        <v>500</v>
      </c>
      <c r="E2159" s="3">
        <v>20</v>
      </c>
      <c r="F2159" t="s">
        <v>8220</v>
      </c>
      <c r="G2159" t="s">
        <v>8228</v>
      </c>
      <c r="H2159" t="s">
        <v>8250</v>
      </c>
      <c r="I2159">
        <v>1435708500</v>
      </c>
      <c r="J2159">
        <v>1434412500</v>
      </c>
      <c r="K2159" t="b">
        <v>0</v>
      </c>
      <c r="L2159">
        <v>1</v>
      </c>
      <c r="M2159" t="b">
        <v>0</v>
      </c>
      <c r="N2159" t="s">
        <v>8287</v>
      </c>
      <c r="O2159" s="5">
        <f>ROUND(E2159/D2159*100,0)</f>
        <v>4</v>
      </c>
      <c r="P2159">
        <f>IFERROR(ROUND(E2159/L2159,2),0)</f>
        <v>20</v>
      </c>
      <c r="Q2159" s="6" t="s">
        <v>8336</v>
      </c>
      <c r="R2159" t="s">
        <v>8341</v>
      </c>
      <c r="S2159" s="9">
        <f>(((J2159/60)/60)/24)+DATE(1970,1,1)</f>
        <v>42170.996527777781</v>
      </c>
      <c r="T2159" s="9">
        <f>(((I2159/60)/60)/24)+DATE(1970,1,1)</f>
        <v>42185.996527777781</v>
      </c>
    </row>
    <row r="2160" spans="1:20" ht="48" x14ac:dyDescent="0.2">
      <c r="A2160">
        <v>1543</v>
      </c>
      <c r="B2160" s="4" t="s">
        <v>1544</v>
      </c>
      <c r="C2160" s="1" t="s">
        <v>5653</v>
      </c>
      <c r="D2160" s="2">
        <v>2250</v>
      </c>
      <c r="E2160" s="3">
        <v>10</v>
      </c>
      <c r="F2160" t="s">
        <v>8220</v>
      </c>
      <c r="G2160" t="s">
        <v>8223</v>
      </c>
      <c r="H2160" t="s">
        <v>8245</v>
      </c>
      <c r="I2160">
        <v>1416662034</v>
      </c>
      <c r="J2160">
        <v>1414066434</v>
      </c>
      <c r="K2160" t="b">
        <v>0</v>
      </c>
      <c r="L2160">
        <v>1</v>
      </c>
      <c r="M2160" t="b">
        <v>0</v>
      </c>
      <c r="N2160" t="s">
        <v>8287</v>
      </c>
      <c r="O2160" s="5">
        <f>ROUND(E2160/D2160*100,0)</f>
        <v>0</v>
      </c>
      <c r="P2160">
        <f>IFERROR(ROUND(E2160/L2160,2),0)</f>
        <v>10</v>
      </c>
      <c r="Q2160" s="6" t="s">
        <v>8336</v>
      </c>
      <c r="R2160" t="s">
        <v>8341</v>
      </c>
      <c r="S2160" s="9">
        <f>(((J2160/60)/60)/24)+DATE(1970,1,1)</f>
        <v>41935.509652777779</v>
      </c>
      <c r="T2160" s="9">
        <f>(((I2160/60)/60)/24)+DATE(1970,1,1)</f>
        <v>41965.551319444443</v>
      </c>
    </row>
    <row r="2161" spans="1:20" ht="48" x14ac:dyDescent="0.2">
      <c r="A2161">
        <v>1544</v>
      </c>
      <c r="B2161" s="4" t="s">
        <v>1545</v>
      </c>
      <c r="C2161" s="1" t="s">
        <v>5654</v>
      </c>
      <c r="D2161" s="2">
        <v>1000</v>
      </c>
      <c r="E2161" s="3">
        <v>0</v>
      </c>
      <c r="F2161" t="s">
        <v>8220</v>
      </c>
      <c r="G2161" t="s">
        <v>8223</v>
      </c>
      <c r="H2161" t="s">
        <v>8245</v>
      </c>
      <c r="I2161">
        <v>1427847480</v>
      </c>
      <c r="J2161">
        <v>1424222024</v>
      </c>
      <c r="K2161" t="b">
        <v>0</v>
      </c>
      <c r="L2161">
        <v>0</v>
      </c>
      <c r="M2161" t="b">
        <v>0</v>
      </c>
      <c r="N2161" t="s">
        <v>8287</v>
      </c>
      <c r="O2161" s="5">
        <f>ROUND(E2161/D2161*100,0)</f>
        <v>0</v>
      </c>
      <c r="P2161">
        <f>IFERROR(ROUND(E2161/L2161,2),0)</f>
        <v>0</v>
      </c>
      <c r="Q2161" s="6" t="s">
        <v>8336</v>
      </c>
      <c r="R2161" t="s">
        <v>8341</v>
      </c>
      <c r="S2161" s="9">
        <f>(((J2161/60)/60)/24)+DATE(1970,1,1)</f>
        <v>42053.051203703704</v>
      </c>
      <c r="T2161" s="9">
        <f>(((I2161/60)/60)/24)+DATE(1970,1,1)</f>
        <v>42095.012499999997</v>
      </c>
    </row>
    <row r="2162" spans="1:20" ht="48" x14ac:dyDescent="0.2">
      <c r="A2162">
        <v>1545</v>
      </c>
      <c r="B2162" s="4" t="s">
        <v>1546</v>
      </c>
      <c r="C2162" s="1" t="s">
        <v>5655</v>
      </c>
      <c r="D2162" s="2">
        <v>3000</v>
      </c>
      <c r="E2162" s="3">
        <v>1</v>
      </c>
      <c r="F2162" t="s">
        <v>8220</v>
      </c>
      <c r="G2162" t="s">
        <v>8223</v>
      </c>
      <c r="H2162" t="s">
        <v>8245</v>
      </c>
      <c r="I2162">
        <v>1425330960</v>
      </c>
      <c r="J2162">
        <v>1422393234</v>
      </c>
      <c r="K2162" t="b">
        <v>0</v>
      </c>
      <c r="L2162">
        <v>1</v>
      </c>
      <c r="M2162" t="b">
        <v>0</v>
      </c>
      <c r="N2162" t="s">
        <v>8287</v>
      </c>
      <c r="O2162" s="5">
        <f>ROUND(E2162/D2162*100,0)</f>
        <v>0</v>
      </c>
      <c r="P2162">
        <f>IFERROR(ROUND(E2162/L2162,2),0)</f>
        <v>1</v>
      </c>
      <c r="Q2162" s="6" t="s">
        <v>8336</v>
      </c>
      <c r="R2162" t="s">
        <v>8341</v>
      </c>
      <c r="S2162" s="9">
        <f>(((J2162/60)/60)/24)+DATE(1970,1,1)</f>
        <v>42031.884652777779</v>
      </c>
      <c r="T2162" s="9">
        <f>(((I2162/60)/60)/24)+DATE(1970,1,1)</f>
        <v>42065.886111111111</v>
      </c>
    </row>
    <row r="2163" spans="1:20" ht="32" x14ac:dyDescent="0.2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>ROUND(E2163/D2163*100,0)</f>
        <v>116</v>
      </c>
      <c r="P2163">
        <f>IFERROR(ROUND(E2163/L2163,2),0)</f>
        <v>35.619999999999997</v>
      </c>
      <c r="Q2163" s="6" t="s">
        <v>8323</v>
      </c>
      <c r="R2163" t="s">
        <v>8324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8" x14ac:dyDescent="0.2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>ROUND(E2164/D2164*100,0)</f>
        <v>112</v>
      </c>
      <c r="P2164">
        <f>IFERROR(ROUND(E2164/L2164,2),0)</f>
        <v>87.1</v>
      </c>
      <c r="Q2164" s="6" t="s">
        <v>8323</v>
      </c>
      <c r="R2164" t="s">
        <v>8324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48" x14ac:dyDescent="0.2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>ROUND(E2165/D2165*100,0)</f>
        <v>132</v>
      </c>
      <c r="P2165">
        <f>IFERROR(ROUND(E2165/L2165,2),0)</f>
        <v>75.11</v>
      </c>
      <c r="Q2165" s="6" t="s">
        <v>8323</v>
      </c>
      <c r="R2165" t="s">
        <v>8324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32" x14ac:dyDescent="0.2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>ROUND(E2166/D2166*100,0)</f>
        <v>103</v>
      </c>
      <c r="P2166">
        <f>IFERROR(ROUND(E2166/L2166,2),0)</f>
        <v>68.010000000000005</v>
      </c>
      <c r="Q2166" s="6" t="s">
        <v>8323</v>
      </c>
      <c r="R2166" t="s">
        <v>8324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8" x14ac:dyDescent="0.2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>ROUND(E2167/D2167*100,0)</f>
        <v>139</v>
      </c>
      <c r="P2167">
        <f>IFERROR(ROUND(E2167/L2167,2),0)</f>
        <v>29.62</v>
      </c>
      <c r="Q2167" s="6" t="s">
        <v>8323</v>
      </c>
      <c r="R2167" t="s">
        <v>8324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48" x14ac:dyDescent="0.2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>ROUND(E2168/D2168*100,0)</f>
        <v>147</v>
      </c>
      <c r="P2168">
        <f>IFERROR(ROUND(E2168/L2168,2),0)</f>
        <v>91.63</v>
      </c>
      <c r="Q2168" s="6" t="s">
        <v>8323</v>
      </c>
      <c r="R2168" t="s">
        <v>8324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32" x14ac:dyDescent="0.2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>ROUND(E2169/D2169*100,0)</f>
        <v>120</v>
      </c>
      <c r="P2169">
        <f>IFERROR(ROUND(E2169/L2169,2),0)</f>
        <v>22.5</v>
      </c>
      <c r="Q2169" s="6" t="s">
        <v>8323</v>
      </c>
      <c r="R2169" t="s">
        <v>8324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32" x14ac:dyDescent="0.2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>ROUND(E2170/D2170*100,0)</f>
        <v>122</v>
      </c>
      <c r="P2170">
        <f>IFERROR(ROUND(E2170/L2170,2),0)</f>
        <v>64.37</v>
      </c>
      <c r="Q2170" s="6" t="s">
        <v>8323</v>
      </c>
      <c r="R2170" t="s">
        <v>8324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48" x14ac:dyDescent="0.2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>ROUND(E2171/D2171*100,0)</f>
        <v>100</v>
      </c>
      <c r="P2171">
        <f>IFERROR(ROUND(E2171/L2171,2),0)</f>
        <v>21.86</v>
      </c>
      <c r="Q2171" s="6" t="s">
        <v>8323</v>
      </c>
      <c r="R2171" t="s">
        <v>8324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48" x14ac:dyDescent="0.2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>ROUND(E2172/D2172*100,0)</f>
        <v>181</v>
      </c>
      <c r="P2172">
        <f>IFERROR(ROUND(E2172/L2172,2),0)</f>
        <v>33.32</v>
      </c>
      <c r="Q2172" s="6" t="s">
        <v>8323</v>
      </c>
      <c r="R2172" t="s">
        <v>8324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48" x14ac:dyDescent="0.2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>ROUND(E2173/D2173*100,0)</f>
        <v>106</v>
      </c>
      <c r="P2173">
        <f>IFERROR(ROUND(E2173/L2173,2),0)</f>
        <v>90.28</v>
      </c>
      <c r="Q2173" s="6" t="s">
        <v>8323</v>
      </c>
      <c r="R2173" t="s">
        <v>8324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8" x14ac:dyDescent="0.2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>ROUND(E2174/D2174*100,0)</f>
        <v>100</v>
      </c>
      <c r="P2174">
        <f>IFERROR(ROUND(E2174/L2174,2),0)</f>
        <v>76.92</v>
      </c>
      <c r="Q2174" s="6" t="s">
        <v>8323</v>
      </c>
      <c r="R2174" t="s">
        <v>8324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8" x14ac:dyDescent="0.2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>ROUND(E2175/D2175*100,0)</f>
        <v>127</v>
      </c>
      <c r="P2175">
        <f>IFERROR(ROUND(E2175/L2175,2),0)</f>
        <v>59.23</v>
      </c>
      <c r="Q2175" s="6" t="s">
        <v>8323</v>
      </c>
      <c r="R2175" t="s">
        <v>8324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48" x14ac:dyDescent="0.2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>ROUND(E2176/D2176*100,0)</f>
        <v>103</v>
      </c>
      <c r="P2176">
        <f>IFERROR(ROUND(E2176/L2176,2),0)</f>
        <v>65.38</v>
      </c>
      <c r="Q2176" s="6" t="s">
        <v>8323</v>
      </c>
      <c r="R2176" t="s">
        <v>8324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8" x14ac:dyDescent="0.2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>ROUND(E2177/D2177*100,0)</f>
        <v>250</v>
      </c>
      <c r="P2177">
        <f>IFERROR(ROUND(E2177/L2177,2),0)</f>
        <v>67.31</v>
      </c>
      <c r="Q2177" s="6" t="s">
        <v>8323</v>
      </c>
      <c r="R2177" t="s">
        <v>8324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48" x14ac:dyDescent="0.2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>ROUND(E2178/D2178*100,0)</f>
        <v>126</v>
      </c>
      <c r="P2178">
        <f>IFERROR(ROUND(E2178/L2178,2),0)</f>
        <v>88.75</v>
      </c>
      <c r="Q2178" s="6" t="s">
        <v>8323</v>
      </c>
      <c r="R2178" t="s">
        <v>8324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64" x14ac:dyDescent="0.2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>ROUND(E2179/D2179*100,0)</f>
        <v>100</v>
      </c>
      <c r="P2179">
        <f>IFERROR(ROUND(E2179/L2179,2),0)</f>
        <v>65.87</v>
      </c>
      <c r="Q2179" s="6" t="s">
        <v>8323</v>
      </c>
      <c r="R2179" t="s">
        <v>8324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8" x14ac:dyDescent="0.2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>ROUND(E2180/D2180*100,0)</f>
        <v>139</v>
      </c>
      <c r="P2180">
        <f>IFERROR(ROUND(E2180/L2180,2),0)</f>
        <v>40.35</v>
      </c>
      <c r="Q2180" s="6" t="s">
        <v>8323</v>
      </c>
      <c r="R2180" t="s">
        <v>8324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32" x14ac:dyDescent="0.2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>ROUND(E2181/D2181*100,0)</f>
        <v>161</v>
      </c>
      <c r="P2181">
        <f>IFERROR(ROUND(E2181/L2181,2),0)</f>
        <v>76.86</v>
      </c>
      <c r="Q2181" s="6" t="s">
        <v>8323</v>
      </c>
      <c r="R2181" t="s">
        <v>8324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32" x14ac:dyDescent="0.2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>ROUND(E2182/D2182*100,0)</f>
        <v>107</v>
      </c>
      <c r="P2182">
        <f>IFERROR(ROUND(E2182/L2182,2),0)</f>
        <v>68.709999999999994</v>
      </c>
      <c r="Q2182" s="6" t="s">
        <v>8323</v>
      </c>
      <c r="R2182" t="s">
        <v>8324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48" x14ac:dyDescent="0.2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>ROUND(E2183/D2183*100,0)</f>
        <v>153</v>
      </c>
      <c r="P2183">
        <f>IFERROR(ROUND(E2183/L2183,2),0)</f>
        <v>57.77</v>
      </c>
      <c r="Q2183" s="6" t="s">
        <v>8331</v>
      </c>
      <c r="R2183" t="s">
        <v>8349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32" x14ac:dyDescent="0.2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>ROUND(E2184/D2184*100,0)</f>
        <v>524</v>
      </c>
      <c r="P2184">
        <f>IFERROR(ROUND(E2184/L2184,2),0)</f>
        <v>44.17</v>
      </c>
      <c r="Q2184" s="6" t="s">
        <v>8331</v>
      </c>
      <c r="R2184" t="s">
        <v>8349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8" x14ac:dyDescent="0.2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>ROUND(E2185/D2185*100,0)</f>
        <v>489</v>
      </c>
      <c r="P2185">
        <f>IFERROR(ROUND(E2185/L2185,2),0)</f>
        <v>31.57</v>
      </c>
      <c r="Q2185" s="6" t="s">
        <v>8331</v>
      </c>
      <c r="R2185" t="s">
        <v>8349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48" x14ac:dyDescent="0.2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>ROUND(E2186/D2186*100,0)</f>
        <v>285</v>
      </c>
      <c r="P2186">
        <f>IFERROR(ROUND(E2186/L2186,2),0)</f>
        <v>107.05</v>
      </c>
      <c r="Q2186" s="6" t="s">
        <v>8331</v>
      </c>
      <c r="R2186" t="s">
        <v>8349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8" x14ac:dyDescent="0.2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>ROUND(E2187/D2187*100,0)</f>
        <v>1857</v>
      </c>
      <c r="P2187">
        <f>IFERROR(ROUND(E2187/L2187,2),0)</f>
        <v>149.03</v>
      </c>
      <c r="Q2187" s="6" t="s">
        <v>8331</v>
      </c>
      <c r="R2187" t="s">
        <v>8349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32" x14ac:dyDescent="0.2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>ROUND(E2188/D2188*100,0)</f>
        <v>110</v>
      </c>
      <c r="P2188">
        <f>IFERROR(ROUND(E2188/L2188,2),0)</f>
        <v>55.96</v>
      </c>
      <c r="Q2188" s="6" t="s">
        <v>8331</v>
      </c>
      <c r="R2188" t="s">
        <v>8349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8" x14ac:dyDescent="0.2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>ROUND(E2189/D2189*100,0)</f>
        <v>1015</v>
      </c>
      <c r="P2189">
        <f>IFERROR(ROUND(E2189/L2189,2),0)</f>
        <v>56.97</v>
      </c>
      <c r="Q2189" s="6" t="s">
        <v>8331</v>
      </c>
      <c r="R2189" t="s">
        <v>8349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48" x14ac:dyDescent="0.2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>ROUND(E2190/D2190*100,0)</f>
        <v>412</v>
      </c>
      <c r="P2190">
        <f>IFERROR(ROUND(E2190/L2190,2),0)</f>
        <v>44.06</v>
      </c>
      <c r="Q2190" s="6" t="s">
        <v>8331</v>
      </c>
      <c r="R2190" t="s">
        <v>8349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8" x14ac:dyDescent="0.2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>ROUND(E2191/D2191*100,0)</f>
        <v>503</v>
      </c>
      <c r="P2191">
        <f>IFERROR(ROUND(E2191/L2191,2),0)</f>
        <v>68.63</v>
      </c>
      <c r="Q2191" s="6" t="s">
        <v>8331</v>
      </c>
      <c r="R2191" t="s">
        <v>8349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48" x14ac:dyDescent="0.2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>ROUND(E2192/D2192*100,0)</f>
        <v>185</v>
      </c>
      <c r="P2192">
        <f>IFERROR(ROUND(E2192/L2192,2),0)</f>
        <v>65.319999999999993</v>
      </c>
      <c r="Q2192" s="6" t="s">
        <v>8331</v>
      </c>
      <c r="R2192" t="s">
        <v>8349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48" x14ac:dyDescent="0.2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>ROUND(E2193/D2193*100,0)</f>
        <v>120</v>
      </c>
      <c r="P2193">
        <f>IFERROR(ROUND(E2193/L2193,2),0)</f>
        <v>35.92</v>
      </c>
      <c r="Q2193" s="6" t="s">
        <v>8331</v>
      </c>
      <c r="R2193" t="s">
        <v>8349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48" x14ac:dyDescent="0.2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>ROUND(E2194/D2194*100,0)</f>
        <v>1081</v>
      </c>
      <c r="P2194">
        <f>IFERROR(ROUND(E2194/L2194,2),0)</f>
        <v>40.07</v>
      </c>
      <c r="Q2194" s="6" t="s">
        <v>8331</v>
      </c>
      <c r="R2194" t="s">
        <v>8349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48" x14ac:dyDescent="0.2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>ROUND(E2195/D2195*100,0)</f>
        <v>452</v>
      </c>
      <c r="P2195">
        <f>IFERROR(ROUND(E2195/L2195,2),0)</f>
        <v>75.650000000000006</v>
      </c>
      <c r="Q2195" s="6" t="s">
        <v>8331</v>
      </c>
      <c r="R2195" t="s">
        <v>8349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48" x14ac:dyDescent="0.2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>ROUND(E2196/D2196*100,0)</f>
        <v>537</v>
      </c>
      <c r="P2196">
        <f>IFERROR(ROUND(E2196/L2196,2),0)</f>
        <v>61.2</v>
      </c>
      <c r="Q2196" s="6" t="s">
        <v>8331</v>
      </c>
      <c r="R2196" t="s">
        <v>8349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32" x14ac:dyDescent="0.2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>ROUND(E2197/D2197*100,0)</f>
        <v>120</v>
      </c>
      <c r="P2197">
        <f>IFERROR(ROUND(E2197/L2197,2),0)</f>
        <v>48.13</v>
      </c>
      <c r="Q2197" s="6" t="s">
        <v>8331</v>
      </c>
      <c r="R2197" t="s">
        <v>8349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32" x14ac:dyDescent="0.2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>ROUND(E2198/D2198*100,0)</f>
        <v>114</v>
      </c>
      <c r="P2198">
        <f>IFERROR(ROUND(E2198/L2198,2),0)</f>
        <v>68.11</v>
      </c>
      <c r="Q2198" s="6" t="s">
        <v>8331</v>
      </c>
      <c r="R2198" t="s">
        <v>8349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48" x14ac:dyDescent="0.2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>ROUND(E2199/D2199*100,0)</f>
        <v>951</v>
      </c>
      <c r="P2199">
        <f>IFERROR(ROUND(E2199/L2199,2),0)</f>
        <v>65.89</v>
      </c>
      <c r="Q2199" s="6" t="s">
        <v>8331</v>
      </c>
      <c r="R2199" t="s">
        <v>8349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8" x14ac:dyDescent="0.2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>ROUND(E2200/D2200*100,0)</f>
        <v>133</v>
      </c>
      <c r="P2200">
        <f>IFERROR(ROUND(E2200/L2200,2),0)</f>
        <v>81.650000000000006</v>
      </c>
      <c r="Q2200" s="6" t="s">
        <v>8331</v>
      </c>
      <c r="R2200" t="s">
        <v>8349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32" x14ac:dyDescent="0.2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>ROUND(E2201/D2201*100,0)</f>
        <v>147</v>
      </c>
      <c r="P2201">
        <f>IFERROR(ROUND(E2201/L2201,2),0)</f>
        <v>52.7</v>
      </c>
      <c r="Q2201" s="6" t="s">
        <v>8331</v>
      </c>
      <c r="R2201" t="s">
        <v>8349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8" x14ac:dyDescent="0.2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>ROUND(E2202/D2202*100,0)</f>
        <v>542</v>
      </c>
      <c r="P2202">
        <f>IFERROR(ROUND(E2202/L2202,2),0)</f>
        <v>41.23</v>
      </c>
      <c r="Q2202" s="6" t="s">
        <v>8331</v>
      </c>
      <c r="R2202" t="s">
        <v>8349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8" x14ac:dyDescent="0.2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>ROUND(E2203/D2203*100,0)</f>
        <v>383</v>
      </c>
      <c r="P2203">
        <f>IFERROR(ROUND(E2203/L2203,2),0)</f>
        <v>15.04</v>
      </c>
      <c r="Q2203" s="6" t="s">
        <v>8323</v>
      </c>
      <c r="R2203" t="s">
        <v>8328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32" x14ac:dyDescent="0.2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>ROUND(E2204/D2204*100,0)</f>
        <v>704</v>
      </c>
      <c r="P2204">
        <f>IFERROR(ROUND(E2204/L2204,2),0)</f>
        <v>39.07</v>
      </c>
      <c r="Q2204" s="6" t="s">
        <v>8323</v>
      </c>
      <c r="R2204" t="s">
        <v>8328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8" x14ac:dyDescent="0.2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>ROUND(E2205/D2205*100,0)</f>
        <v>110</v>
      </c>
      <c r="P2205">
        <f>IFERROR(ROUND(E2205/L2205,2),0)</f>
        <v>43.82</v>
      </c>
      <c r="Q2205" s="6" t="s">
        <v>8323</v>
      </c>
      <c r="R2205" t="s">
        <v>8328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48" x14ac:dyDescent="0.2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>ROUND(E2206/D2206*100,0)</f>
        <v>133</v>
      </c>
      <c r="P2206">
        <f>IFERROR(ROUND(E2206/L2206,2),0)</f>
        <v>27.3</v>
      </c>
      <c r="Q2206" s="6" t="s">
        <v>8323</v>
      </c>
      <c r="R2206" t="s">
        <v>8328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8" x14ac:dyDescent="0.2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>ROUND(E2207/D2207*100,0)</f>
        <v>152</v>
      </c>
      <c r="P2207">
        <f>IFERROR(ROUND(E2207/L2207,2),0)</f>
        <v>42.22</v>
      </c>
      <c r="Q2207" s="6" t="s">
        <v>8323</v>
      </c>
      <c r="R2207" t="s">
        <v>8328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8" x14ac:dyDescent="0.2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>ROUND(E2208/D2208*100,0)</f>
        <v>103</v>
      </c>
      <c r="P2208">
        <f>IFERROR(ROUND(E2208/L2208,2),0)</f>
        <v>33.24</v>
      </c>
      <c r="Q2208" s="6" t="s">
        <v>8323</v>
      </c>
      <c r="R2208" t="s">
        <v>8328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48" x14ac:dyDescent="0.2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>ROUND(E2209/D2209*100,0)</f>
        <v>100</v>
      </c>
      <c r="P2209">
        <f>IFERROR(ROUND(E2209/L2209,2),0)</f>
        <v>285.70999999999998</v>
      </c>
      <c r="Q2209" s="6" t="s">
        <v>8323</v>
      </c>
      <c r="R2209" t="s">
        <v>8328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8" x14ac:dyDescent="0.2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>ROUND(E2210/D2210*100,0)</f>
        <v>102</v>
      </c>
      <c r="P2210">
        <f>IFERROR(ROUND(E2210/L2210,2),0)</f>
        <v>42.33</v>
      </c>
      <c r="Q2210" s="6" t="s">
        <v>8323</v>
      </c>
      <c r="R2210" t="s">
        <v>8328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32" x14ac:dyDescent="0.2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>ROUND(E2211/D2211*100,0)</f>
        <v>151</v>
      </c>
      <c r="P2211">
        <f>IFERROR(ROUND(E2211/L2211,2),0)</f>
        <v>50.27</v>
      </c>
      <c r="Q2211" s="6" t="s">
        <v>8323</v>
      </c>
      <c r="R2211" t="s">
        <v>8328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48" x14ac:dyDescent="0.2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>ROUND(E2212/D2212*100,0)</f>
        <v>111</v>
      </c>
      <c r="P2212">
        <f>IFERROR(ROUND(E2212/L2212,2),0)</f>
        <v>61.9</v>
      </c>
      <c r="Q2212" s="6" t="s">
        <v>8323</v>
      </c>
      <c r="R2212" t="s">
        <v>8328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48" x14ac:dyDescent="0.2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>ROUND(E2213/D2213*100,0)</f>
        <v>196</v>
      </c>
      <c r="P2213">
        <f>IFERROR(ROUND(E2213/L2213,2),0)</f>
        <v>40.75</v>
      </c>
      <c r="Q2213" s="6" t="s">
        <v>8323</v>
      </c>
      <c r="R2213" t="s">
        <v>8328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48" x14ac:dyDescent="0.2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>ROUND(E2214/D2214*100,0)</f>
        <v>114</v>
      </c>
      <c r="P2214">
        <f>IFERROR(ROUND(E2214/L2214,2),0)</f>
        <v>55.8</v>
      </c>
      <c r="Q2214" s="6" t="s">
        <v>8323</v>
      </c>
      <c r="R2214" t="s">
        <v>8328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48" x14ac:dyDescent="0.2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>ROUND(E2215/D2215*100,0)</f>
        <v>200</v>
      </c>
      <c r="P2215">
        <f>IFERROR(ROUND(E2215/L2215,2),0)</f>
        <v>10</v>
      </c>
      <c r="Q2215" s="6" t="s">
        <v>8323</v>
      </c>
      <c r="R2215" t="s">
        <v>8328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48" x14ac:dyDescent="0.2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>ROUND(E2216/D2216*100,0)</f>
        <v>293</v>
      </c>
      <c r="P2216">
        <f>IFERROR(ROUND(E2216/L2216,2),0)</f>
        <v>73.13</v>
      </c>
      <c r="Q2216" s="6" t="s">
        <v>8323</v>
      </c>
      <c r="R2216" t="s">
        <v>8328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32" x14ac:dyDescent="0.2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>ROUND(E2217/D2217*100,0)</f>
        <v>156</v>
      </c>
      <c r="P2217">
        <f>IFERROR(ROUND(E2217/L2217,2),0)</f>
        <v>26.06</v>
      </c>
      <c r="Q2217" s="6" t="s">
        <v>8323</v>
      </c>
      <c r="R2217" t="s">
        <v>8328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8" x14ac:dyDescent="0.2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>ROUND(E2218/D2218*100,0)</f>
        <v>106</v>
      </c>
      <c r="P2218">
        <f>IFERROR(ROUND(E2218/L2218,2),0)</f>
        <v>22.64</v>
      </c>
      <c r="Q2218" s="6" t="s">
        <v>8323</v>
      </c>
      <c r="R2218" t="s">
        <v>8328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8" x14ac:dyDescent="0.2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>ROUND(E2219/D2219*100,0)</f>
        <v>101</v>
      </c>
      <c r="P2219">
        <f>IFERROR(ROUND(E2219/L2219,2),0)</f>
        <v>47.22</v>
      </c>
      <c r="Q2219" s="6" t="s">
        <v>8323</v>
      </c>
      <c r="R2219" t="s">
        <v>8328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48" x14ac:dyDescent="0.2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>ROUND(E2220/D2220*100,0)</f>
        <v>123</v>
      </c>
      <c r="P2220">
        <f>IFERROR(ROUND(E2220/L2220,2),0)</f>
        <v>32.32</v>
      </c>
      <c r="Q2220" s="6" t="s">
        <v>8323</v>
      </c>
      <c r="R2220" t="s">
        <v>8328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48" x14ac:dyDescent="0.2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>ROUND(E2221/D2221*100,0)</f>
        <v>102</v>
      </c>
      <c r="P2221">
        <f>IFERROR(ROUND(E2221/L2221,2),0)</f>
        <v>53.42</v>
      </c>
      <c r="Q2221" s="6" t="s">
        <v>8323</v>
      </c>
      <c r="R2221" t="s">
        <v>8328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48" x14ac:dyDescent="0.2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>ROUND(E2222/D2222*100,0)</f>
        <v>101</v>
      </c>
      <c r="P2222">
        <f>IFERROR(ROUND(E2222/L2222,2),0)</f>
        <v>51.3</v>
      </c>
      <c r="Q2222" s="6" t="s">
        <v>8323</v>
      </c>
      <c r="R2222" t="s">
        <v>8328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8" x14ac:dyDescent="0.2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>ROUND(E2223/D2223*100,0)</f>
        <v>108</v>
      </c>
      <c r="P2223">
        <f>IFERROR(ROUND(E2223/L2223,2),0)</f>
        <v>37.200000000000003</v>
      </c>
      <c r="Q2223" s="6" t="s">
        <v>8331</v>
      </c>
      <c r="R2223" t="s">
        <v>8349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8" x14ac:dyDescent="0.2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>ROUND(E2224/D2224*100,0)</f>
        <v>163</v>
      </c>
      <c r="P2224">
        <f>IFERROR(ROUND(E2224/L2224,2),0)</f>
        <v>27.1</v>
      </c>
      <c r="Q2224" s="6" t="s">
        <v>8331</v>
      </c>
      <c r="R2224" t="s">
        <v>8349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48" x14ac:dyDescent="0.2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>ROUND(E2225/D2225*100,0)</f>
        <v>106</v>
      </c>
      <c r="P2225">
        <f>IFERROR(ROUND(E2225/L2225,2),0)</f>
        <v>206.31</v>
      </c>
      <c r="Q2225" s="6" t="s">
        <v>8331</v>
      </c>
      <c r="R2225" t="s">
        <v>8349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8" x14ac:dyDescent="0.2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>ROUND(E2226/D2226*100,0)</f>
        <v>243</v>
      </c>
      <c r="P2226">
        <f>IFERROR(ROUND(E2226/L2226,2),0)</f>
        <v>82.15</v>
      </c>
      <c r="Q2226" s="6" t="s">
        <v>8331</v>
      </c>
      <c r="R2226" t="s">
        <v>8349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8" x14ac:dyDescent="0.2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>ROUND(E2227/D2227*100,0)</f>
        <v>945</v>
      </c>
      <c r="P2227">
        <f>IFERROR(ROUND(E2227/L2227,2),0)</f>
        <v>164.8</v>
      </c>
      <c r="Q2227" s="6" t="s">
        <v>8331</v>
      </c>
      <c r="R2227" t="s">
        <v>8349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8" x14ac:dyDescent="0.2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>ROUND(E2228/D2228*100,0)</f>
        <v>108</v>
      </c>
      <c r="P2228">
        <f>IFERROR(ROUND(E2228/L2228,2),0)</f>
        <v>60.82</v>
      </c>
      <c r="Q2228" s="6" t="s">
        <v>8331</v>
      </c>
      <c r="R2228" t="s">
        <v>8349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8" x14ac:dyDescent="0.2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>ROUND(E2229/D2229*100,0)</f>
        <v>157</v>
      </c>
      <c r="P2229">
        <f>IFERROR(ROUND(E2229/L2229,2),0)</f>
        <v>67.97</v>
      </c>
      <c r="Q2229" s="6" t="s">
        <v>8331</v>
      </c>
      <c r="R2229" t="s">
        <v>8349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48" x14ac:dyDescent="0.2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>ROUND(E2230/D2230*100,0)</f>
        <v>1174</v>
      </c>
      <c r="P2230">
        <f>IFERROR(ROUND(E2230/L2230,2),0)</f>
        <v>81.56</v>
      </c>
      <c r="Q2230" s="6" t="s">
        <v>8331</v>
      </c>
      <c r="R2230" t="s">
        <v>8349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48" x14ac:dyDescent="0.2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>ROUND(E2231/D2231*100,0)</f>
        <v>171</v>
      </c>
      <c r="P2231">
        <f>IFERROR(ROUND(E2231/L2231,2),0)</f>
        <v>25.43</v>
      </c>
      <c r="Q2231" s="6" t="s">
        <v>8331</v>
      </c>
      <c r="R2231" t="s">
        <v>8349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8" x14ac:dyDescent="0.2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>ROUND(E2232/D2232*100,0)</f>
        <v>126</v>
      </c>
      <c r="P2232">
        <f>IFERROR(ROUND(E2232/L2232,2),0)</f>
        <v>21.5</v>
      </c>
      <c r="Q2232" s="6" t="s">
        <v>8331</v>
      </c>
      <c r="R2232" t="s">
        <v>8349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8" x14ac:dyDescent="0.2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>ROUND(E2233/D2233*100,0)</f>
        <v>1212</v>
      </c>
      <c r="P2233">
        <f>IFERROR(ROUND(E2233/L2233,2),0)</f>
        <v>27.23</v>
      </c>
      <c r="Q2233" s="6" t="s">
        <v>8331</v>
      </c>
      <c r="R2233" t="s">
        <v>8349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8" x14ac:dyDescent="0.2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>ROUND(E2234/D2234*100,0)</f>
        <v>496</v>
      </c>
      <c r="P2234">
        <f>IFERROR(ROUND(E2234/L2234,2),0)</f>
        <v>25.09</v>
      </c>
      <c r="Q2234" s="6" t="s">
        <v>8331</v>
      </c>
      <c r="R2234" t="s">
        <v>8349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48" x14ac:dyDescent="0.2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>ROUND(E2235/D2235*100,0)</f>
        <v>332</v>
      </c>
      <c r="P2235">
        <f>IFERROR(ROUND(E2235/L2235,2),0)</f>
        <v>21.23</v>
      </c>
      <c r="Q2235" s="6" t="s">
        <v>8331</v>
      </c>
      <c r="R2235" t="s">
        <v>8349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8" x14ac:dyDescent="0.2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>ROUND(E2236/D2236*100,0)</f>
        <v>1165</v>
      </c>
      <c r="P2236">
        <f>IFERROR(ROUND(E2236/L2236,2),0)</f>
        <v>41.61</v>
      </c>
      <c r="Q2236" s="6" t="s">
        <v>8331</v>
      </c>
      <c r="R2236" t="s">
        <v>8349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32" x14ac:dyDescent="0.2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>ROUND(E2237/D2237*100,0)</f>
        <v>153</v>
      </c>
      <c r="P2237">
        <f>IFERROR(ROUND(E2237/L2237,2),0)</f>
        <v>135.59</v>
      </c>
      <c r="Q2237" s="6" t="s">
        <v>8331</v>
      </c>
      <c r="R2237" t="s">
        <v>8349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32" x14ac:dyDescent="0.2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>ROUND(E2238/D2238*100,0)</f>
        <v>537</v>
      </c>
      <c r="P2238">
        <f>IFERROR(ROUND(E2238/L2238,2),0)</f>
        <v>22.12</v>
      </c>
      <c r="Q2238" s="6" t="s">
        <v>8331</v>
      </c>
      <c r="R2238" t="s">
        <v>8349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8" x14ac:dyDescent="0.2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>ROUND(E2239/D2239*100,0)</f>
        <v>353</v>
      </c>
      <c r="P2239">
        <f>IFERROR(ROUND(E2239/L2239,2),0)</f>
        <v>64.63</v>
      </c>
      <c r="Q2239" s="6" t="s">
        <v>8331</v>
      </c>
      <c r="R2239" t="s">
        <v>8349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32" x14ac:dyDescent="0.2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>ROUND(E2240/D2240*100,0)</f>
        <v>137</v>
      </c>
      <c r="P2240">
        <f>IFERROR(ROUND(E2240/L2240,2),0)</f>
        <v>69.569999999999993</v>
      </c>
      <c r="Q2240" s="6" t="s">
        <v>8331</v>
      </c>
      <c r="R2240" t="s">
        <v>8349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32" x14ac:dyDescent="0.2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>ROUND(E2241/D2241*100,0)</f>
        <v>128</v>
      </c>
      <c r="P2241">
        <f>IFERROR(ROUND(E2241/L2241,2),0)</f>
        <v>75.13</v>
      </c>
      <c r="Q2241" s="6" t="s">
        <v>8331</v>
      </c>
      <c r="R2241" t="s">
        <v>8349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8" x14ac:dyDescent="0.2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>ROUND(E2242/D2242*100,0)</f>
        <v>271</v>
      </c>
      <c r="P2242">
        <f>IFERROR(ROUND(E2242/L2242,2),0)</f>
        <v>140.97999999999999</v>
      </c>
      <c r="Q2242" s="6" t="s">
        <v>8331</v>
      </c>
      <c r="R2242" t="s">
        <v>8349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8" x14ac:dyDescent="0.2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>ROUND(E2243/D2243*100,0)</f>
        <v>806</v>
      </c>
      <c r="P2243">
        <f>IFERROR(ROUND(E2243/L2243,2),0)</f>
        <v>49.47</v>
      </c>
      <c r="Q2243" s="6" t="s">
        <v>8331</v>
      </c>
      <c r="R2243" t="s">
        <v>8349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32" x14ac:dyDescent="0.2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>ROUND(E2244/D2244*100,0)</f>
        <v>1360</v>
      </c>
      <c r="P2244">
        <f>IFERROR(ROUND(E2244/L2244,2),0)</f>
        <v>53.87</v>
      </c>
      <c r="Q2244" s="6" t="s">
        <v>8331</v>
      </c>
      <c r="R2244" t="s">
        <v>8349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8" x14ac:dyDescent="0.2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>ROUND(E2245/D2245*100,0)</f>
        <v>930250</v>
      </c>
      <c r="P2245">
        <f>IFERROR(ROUND(E2245/L2245,2),0)</f>
        <v>4.57</v>
      </c>
      <c r="Q2245" s="6" t="s">
        <v>8331</v>
      </c>
      <c r="R2245" t="s">
        <v>8349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8" x14ac:dyDescent="0.2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>ROUND(E2246/D2246*100,0)</f>
        <v>377</v>
      </c>
      <c r="P2246">
        <f>IFERROR(ROUND(E2246/L2246,2),0)</f>
        <v>65</v>
      </c>
      <c r="Q2246" s="6" t="s">
        <v>8331</v>
      </c>
      <c r="R2246" t="s">
        <v>8349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48" x14ac:dyDescent="0.2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>ROUND(E2247/D2247*100,0)</f>
        <v>2647</v>
      </c>
      <c r="P2247">
        <f>IFERROR(ROUND(E2247/L2247,2),0)</f>
        <v>53.48</v>
      </c>
      <c r="Q2247" s="6" t="s">
        <v>8331</v>
      </c>
      <c r="R2247" t="s">
        <v>8349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8" x14ac:dyDescent="0.2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>ROUND(E2248/D2248*100,0)</f>
        <v>100</v>
      </c>
      <c r="P2248">
        <f>IFERROR(ROUND(E2248/L2248,2),0)</f>
        <v>43.91</v>
      </c>
      <c r="Q2248" s="6" t="s">
        <v>8331</v>
      </c>
      <c r="R2248" t="s">
        <v>8349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32" x14ac:dyDescent="0.2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>ROUND(E2249/D2249*100,0)</f>
        <v>104</v>
      </c>
      <c r="P2249">
        <f>IFERROR(ROUND(E2249/L2249,2),0)</f>
        <v>50.85</v>
      </c>
      <c r="Q2249" s="6" t="s">
        <v>8331</v>
      </c>
      <c r="R2249" t="s">
        <v>8349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8" x14ac:dyDescent="0.2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>ROUND(E2250/D2250*100,0)</f>
        <v>107</v>
      </c>
      <c r="P2250">
        <f>IFERROR(ROUND(E2250/L2250,2),0)</f>
        <v>58.63</v>
      </c>
      <c r="Q2250" s="6" t="s">
        <v>8331</v>
      </c>
      <c r="R2250" t="s">
        <v>8349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48" x14ac:dyDescent="0.2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>ROUND(E2251/D2251*100,0)</f>
        <v>169</v>
      </c>
      <c r="P2251">
        <f>IFERROR(ROUND(E2251/L2251,2),0)</f>
        <v>32.82</v>
      </c>
      <c r="Q2251" s="6" t="s">
        <v>8331</v>
      </c>
      <c r="R2251" t="s">
        <v>8349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8" x14ac:dyDescent="0.2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>ROUND(E2252/D2252*100,0)</f>
        <v>975</v>
      </c>
      <c r="P2252">
        <f>IFERROR(ROUND(E2252/L2252,2),0)</f>
        <v>426.93</v>
      </c>
      <c r="Q2252" s="6" t="s">
        <v>8331</v>
      </c>
      <c r="R2252" t="s">
        <v>8349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48" x14ac:dyDescent="0.2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>ROUND(E2253/D2253*100,0)</f>
        <v>134</v>
      </c>
      <c r="P2253">
        <f>IFERROR(ROUND(E2253/L2253,2),0)</f>
        <v>23.81</v>
      </c>
      <c r="Q2253" s="6" t="s">
        <v>8331</v>
      </c>
      <c r="R2253" t="s">
        <v>8349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8" x14ac:dyDescent="0.2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>ROUND(E2254/D2254*100,0)</f>
        <v>272</v>
      </c>
      <c r="P2254">
        <f>IFERROR(ROUND(E2254/L2254,2),0)</f>
        <v>98.41</v>
      </c>
      <c r="Q2254" s="6" t="s">
        <v>8331</v>
      </c>
      <c r="R2254" t="s">
        <v>8349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48" x14ac:dyDescent="0.2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>ROUND(E2255/D2255*100,0)</f>
        <v>113</v>
      </c>
      <c r="P2255">
        <f>IFERROR(ROUND(E2255/L2255,2),0)</f>
        <v>107.32</v>
      </c>
      <c r="Q2255" s="6" t="s">
        <v>8331</v>
      </c>
      <c r="R2255" t="s">
        <v>8349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32" x14ac:dyDescent="0.2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>ROUND(E2256/D2256*100,0)</f>
        <v>460</v>
      </c>
      <c r="P2256">
        <f>IFERROR(ROUND(E2256/L2256,2),0)</f>
        <v>11.67</v>
      </c>
      <c r="Q2256" s="6" t="s">
        <v>8331</v>
      </c>
      <c r="R2256" t="s">
        <v>8349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32" x14ac:dyDescent="0.2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>ROUND(E2257/D2257*100,0)</f>
        <v>287</v>
      </c>
      <c r="P2257">
        <f>IFERROR(ROUND(E2257/L2257,2),0)</f>
        <v>41.78</v>
      </c>
      <c r="Q2257" s="6" t="s">
        <v>8331</v>
      </c>
      <c r="R2257" t="s">
        <v>8349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8" x14ac:dyDescent="0.2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>ROUND(E2258/D2258*100,0)</f>
        <v>223</v>
      </c>
      <c r="P2258">
        <f>IFERROR(ROUND(E2258/L2258,2),0)</f>
        <v>21.38</v>
      </c>
      <c r="Q2258" s="6" t="s">
        <v>8331</v>
      </c>
      <c r="R2258" t="s">
        <v>8349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48" x14ac:dyDescent="0.2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>ROUND(E2259/D2259*100,0)</f>
        <v>636</v>
      </c>
      <c r="P2259">
        <f>IFERROR(ROUND(E2259/L2259,2),0)</f>
        <v>94.1</v>
      </c>
      <c r="Q2259" s="6" t="s">
        <v>8331</v>
      </c>
      <c r="R2259" t="s">
        <v>8349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32" x14ac:dyDescent="0.2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>ROUND(E2260/D2260*100,0)</f>
        <v>147</v>
      </c>
      <c r="P2260">
        <f>IFERROR(ROUND(E2260/L2260,2),0)</f>
        <v>15.72</v>
      </c>
      <c r="Q2260" s="6" t="s">
        <v>8331</v>
      </c>
      <c r="R2260" t="s">
        <v>8349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8" x14ac:dyDescent="0.2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>ROUND(E2261/D2261*100,0)</f>
        <v>1867</v>
      </c>
      <c r="P2261">
        <f>IFERROR(ROUND(E2261/L2261,2),0)</f>
        <v>90.64</v>
      </c>
      <c r="Q2261" s="6" t="s">
        <v>8331</v>
      </c>
      <c r="R2261" t="s">
        <v>8349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8" x14ac:dyDescent="0.2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>ROUND(E2262/D2262*100,0)</f>
        <v>327</v>
      </c>
      <c r="P2262">
        <f>IFERROR(ROUND(E2262/L2262,2),0)</f>
        <v>97.3</v>
      </c>
      <c r="Q2262" s="6" t="s">
        <v>8331</v>
      </c>
      <c r="R2262" t="s">
        <v>8349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8" x14ac:dyDescent="0.2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>ROUND(E2263/D2263*100,0)</f>
        <v>780</v>
      </c>
      <c r="P2263">
        <f>IFERROR(ROUND(E2263/L2263,2),0)</f>
        <v>37.119999999999997</v>
      </c>
      <c r="Q2263" s="6" t="s">
        <v>8331</v>
      </c>
      <c r="R2263" t="s">
        <v>8349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32" x14ac:dyDescent="0.2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>ROUND(E2264/D2264*100,0)</f>
        <v>154</v>
      </c>
      <c r="P2264">
        <f>IFERROR(ROUND(E2264/L2264,2),0)</f>
        <v>28.1</v>
      </c>
      <c r="Q2264" s="6" t="s">
        <v>8331</v>
      </c>
      <c r="R2264" t="s">
        <v>8349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48" x14ac:dyDescent="0.2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>ROUND(E2265/D2265*100,0)</f>
        <v>116</v>
      </c>
      <c r="P2265">
        <f>IFERROR(ROUND(E2265/L2265,2),0)</f>
        <v>144.43</v>
      </c>
      <c r="Q2265" s="6" t="s">
        <v>8331</v>
      </c>
      <c r="R2265" t="s">
        <v>8349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48" x14ac:dyDescent="0.2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>ROUND(E2266/D2266*100,0)</f>
        <v>180</v>
      </c>
      <c r="P2266">
        <f>IFERROR(ROUND(E2266/L2266,2),0)</f>
        <v>24.27</v>
      </c>
      <c r="Q2266" s="6" t="s">
        <v>8331</v>
      </c>
      <c r="R2266" t="s">
        <v>8349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8" x14ac:dyDescent="0.2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>ROUND(E2267/D2267*100,0)</f>
        <v>299</v>
      </c>
      <c r="P2267">
        <f>IFERROR(ROUND(E2267/L2267,2),0)</f>
        <v>35.119999999999997</v>
      </c>
      <c r="Q2267" s="6" t="s">
        <v>8331</v>
      </c>
      <c r="R2267" t="s">
        <v>8349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48" x14ac:dyDescent="0.2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>ROUND(E2268/D2268*100,0)</f>
        <v>320</v>
      </c>
      <c r="P2268">
        <f>IFERROR(ROUND(E2268/L2268,2),0)</f>
        <v>24.76</v>
      </c>
      <c r="Q2268" s="6" t="s">
        <v>8331</v>
      </c>
      <c r="R2268" t="s">
        <v>8349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48" x14ac:dyDescent="0.2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>ROUND(E2269/D2269*100,0)</f>
        <v>381</v>
      </c>
      <c r="P2269">
        <f>IFERROR(ROUND(E2269/L2269,2),0)</f>
        <v>188.38</v>
      </c>
      <c r="Q2269" s="6" t="s">
        <v>8331</v>
      </c>
      <c r="R2269" t="s">
        <v>8349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8" x14ac:dyDescent="0.2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>ROUND(E2270/D2270*100,0)</f>
        <v>103</v>
      </c>
      <c r="P2270">
        <f>IFERROR(ROUND(E2270/L2270,2),0)</f>
        <v>148.08000000000001</v>
      </c>
      <c r="Q2270" s="6" t="s">
        <v>8331</v>
      </c>
      <c r="R2270" t="s">
        <v>8349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8" x14ac:dyDescent="0.2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>ROUND(E2271/D2271*100,0)</f>
        <v>1802</v>
      </c>
      <c r="P2271">
        <f>IFERROR(ROUND(E2271/L2271,2),0)</f>
        <v>49.93</v>
      </c>
      <c r="Q2271" s="6" t="s">
        <v>8331</v>
      </c>
      <c r="R2271" t="s">
        <v>8349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8" x14ac:dyDescent="0.2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>ROUND(E2272/D2272*100,0)</f>
        <v>720</v>
      </c>
      <c r="P2272">
        <f>IFERROR(ROUND(E2272/L2272,2),0)</f>
        <v>107.82</v>
      </c>
      <c r="Q2272" s="6" t="s">
        <v>8331</v>
      </c>
      <c r="R2272" t="s">
        <v>8349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8" x14ac:dyDescent="0.2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>ROUND(E2273/D2273*100,0)</f>
        <v>283</v>
      </c>
      <c r="P2273">
        <f>IFERROR(ROUND(E2273/L2273,2),0)</f>
        <v>42.63</v>
      </c>
      <c r="Q2273" s="6" t="s">
        <v>8331</v>
      </c>
      <c r="R2273" t="s">
        <v>8349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48" x14ac:dyDescent="0.2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>ROUND(E2274/D2274*100,0)</f>
        <v>1357</v>
      </c>
      <c r="P2274">
        <f>IFERROR(ROUND(E2274/L2274,2),0)</f>
        <v>14.37</v>
      </c>
      <c r="Q2274" s="6" t="s">
        <v>8331</v>
      </c>
      <c r="R2274" t="s">
        <v>8349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8" x14ac:dyDescent="0.2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>ROUND(E2275/D2275*100,0)</f>
        <v>220</v>
      </c>
      <c r="P2275">
        <f>IFERROR(ROUND(E2275/L2275,2),0)</f>
        <v>37.479999999999997</v>
      </c>
      <c r="Q2275" s="6" t="s">
        <v>8331</v>
      </c>
      <c r="R2275" t="s">
        <v>8349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48" x14ac:dyDescent="0.2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>ROUND(E2276/D2276*100,0)</f>
        <v>120</v>
      </c>
      <c r="P2276">
        <f>IFERROR(ROUND(E2276/L2276,2),0)</f>
        <v>30.2</v>
      </c>
      <c r="Q2276" s="6" t="s">
        <v>8331</v>
      </c>
      <c r="R2276" t="s">
        <v>8349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8" x14ac:dyDescent="0.2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>ROUND(E2277/D2277*100,0)</f>
        <v>408</v>
      </c>
      <c r="P2277">
        <f>IFERROR(ROUND(E2277/L2277,2),0)</f>
        <v>33.549999999999997</v>
      </c>
      <c r="Q2277" s="6" t="s">
        <v>8331</v>
      </c>
      <c r="R2277" t="s">
        <v>8349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48" x14ac:dyDescent="0.2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>ROUND(E2278/D2278*100,0)</f>
        <v>106</v>
      </c>
      <c r="P2278">
        <f>IFERROR(ROUND(E2278/L2278,2),0)</f>
        <v>64.75</v>
      </c>
      <c r="Q2278" s="6" t="s">
        <v>8331</v>
      </c>
      <c r="R2278" t="s">
        <v>8349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8" x14ac:dyDescent="0.2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>ROUND(E2279/D2279*100,0)</f>
        <v>141</v>
      </c>
      <c r="P2279">
        <f>IFERROR(ROUND(E2279/L2279,2),0)</f>
        <v>57.93</v>
      </c>
      <c r="Q2279" s="6" t="s">
        <v>8331</v>
      </c>
      <c r="R2279" t="s">
        <v>8349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32" x14ac:dyDescent="0.2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>ROUND(E2280/D2280*100,0)</f>
        <v>271</v>
      </c>
      <c r="P2280">
        <f>IFERROR(ROUND(E2280/L2280,2),0)</f>
        <v>53.08</v>
      </c>
      <c r="Q2280" s="6" t="s">
        <v>8331</v>
      </c>
      <c r="R2280" t="s">
        <v>8349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48" x14ac:dyDescent="0.2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>ROUND(E2281/D2281*100,0)</f>
        <v>154</v>
      </c>
      <c r="P2281">
        <f>IFERROR(ROUND(E2281/L2281,2),0)</f>
        <v>48.06</v>
      </c>
      <c r="Q2281" s="6" t="s">
        <v>8331</v>
      </c>
      <c r="R2281" t="s">
        <v>8349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48" x14ac:dyDescent="0.2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>ROUND(E2282/D2282*100,0)</f>
        <v>404</v>
      </c>
      <c r="P2282">
        <f>IFERROR(ROUND(E2282/L2282,2),0)</f>
        <v>82.4</v>
      </c>
      <c r="Q2282" s="6" t="s">
        <v>8331</v>
      </c>
      <c r="R2282" t="s">
        <v>8349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8" x14ac:dyDescent="0.2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>ROUND(E2283/D2283*100,0)</f>
        <v>185</v>
      </c>
      <c r="P2283">
        <f>IFERROR(ROUND(E2283/L2283,2),0)</f>
        <v>50.45</v>
      </c>
      <c r="Q2283" s="6" t="s">
        <v>8323</v>
      </c>
      <c r="R2283" t="s">
        <v>8324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32" x14ac:dyDescent="0.2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>ROUND(E2284/D2284*100,0)</f>
        <v>185</v>
      </c>
      <c r="P2284">
        <f>IFERROR(ROUND(E2284/L2284,2),0)</f>
        <v>115.83</v>
      </c>
      <c r="Q2284" s="6" t="s">
        <v>8323</v>
      </c>
      <c r="R2284" t="s">
        <v>8324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8" x14ac:dyDescent="0.2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>ROUND(E2285/D2285*100,0)</f>
        <v>101</v>
      </c>
      <c r="P2285">
        <f>IFERROR(ROUND(E2285/L2285,2),0)</f>
        <v>63.03</v>
      </c>
      <c r="Q2285" s="6" t="s">
        <v>8323</v>
      </c>
      <c r="R2285" t="s">
        <v>8324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32" x14ac:dyDescent="0.2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>ROUND(E2286/D2286*100,0)</f>
        <v>106</v>
      </c>
      <c r="P2286">
        <f>IFERROR(ROUND(E2286/L2286,2),0)</f>
        <v>108.02</v>
      </c>
      <c r="Q2286" s="6" t="s">
        <v>8323</v>
      </c>
      <c r="R2286" t="s">
        <v>8324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8" x14ac:dyDescent="0.2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>ROUND(E2287/D2287*100,0)</f>
        <v>121</v>
      </c>
      <c r="P2287">
        <f>IFERROR(ROUND(E2287/L2287,2),0)</f>
        <v>46.09</v>
      </c>
      <c r="Q2287" s="6" t="s">
        <v>8323</v>
      </c>
      <c r="R2287" t="s">
        <v>8324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8" x14ac:dyDescent="0.2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>ROUND(E2288/D2288*100,0)</f>
        <v>100</v>
      </c>
      <c r="P2288">
        <f>IFERROR(ROUND(E2288/L2288,2),0)</f>
        <v>107.21</v>
      </c>
      <c r="Q2288" s="6" t="s">
        <v>8323</v>
      </c>
      <c r="R2288" t="s">
        <v>8324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48" x14ac:dyDescent="0.2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>ROUND(E2289/D2289*100,0)</f>
        <v>120</v>
      </c>
      <c r="P2289">
        <f>IFERROR(ROUND(E2289/L2289,2),0)</f>
        <v>50.93</v>
      </c>
      <c r="Q2289" s="6" t="s">
        <v>8323</v>
      </c>
      <c r="R2289" t="s">
        <v>8324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8" x14ac:dyDescent="0.2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>ROUND(E2290/D2290*100,0)</f>
        <v>100</v>
      </c>
      <c r="P2290">
        <f>IFERROR(ROUND(E2290/L2290,2),0)</f>
        <v>40.04</v>
      </c>
      <c r="Q2290" s="6" t="s">
        <v>8323</v>
      </c>
      <c r="R2290" t="s">
        <v>8324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8" x14ac:dyDescent="0.2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>ROUND(E2291/D2291*100,0)</f>
        <v>107</v>
      </c>
      <c r="P2291">
        <f>IFERROR(ROUND(E2291/L2291,2),0)</f>
        <v>64.44</v>
      </c>
      <c r="Q2291" s="6" t="s">
        <v>8323</v>
      </c>
      <c r="R2291" t="s">
        <v>8324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48" x14ac:dyDescent="0.2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>ROUND(E2292/D2292*100,0)</f>
        <v>104</v>
      </c>
      <c r="P2292">
        <f>IFERROR(ROUND(E2292/L2292,2),0)</f>
        <v>53.83</v>
      </c>
      <c r="Q2292" s="6" t="s">
        <v>8323</v>
      </c>
      <c r="R2292" t="s">
        <v>8324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8" x14ac:dyDescent="0.2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>ROUND(E2293/D2293*100,0)</f>
        <v>173</v>
      </c>
      <c r="P2293">
        <f>IFERROR(ROUND(E2293/L2293,2),0)</f>
        <v>100.47</v>
      </c>
      <c r="Q2293" s="6" t="s">
        <v>8323</v>
      </c>
      <c r="R2293" t="s">
        <v>8324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8" x14ac:dyDescent="0.2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>ROUND(E2294/D2294*100,0)</f>
        <v>107</v>
      </c>
      <c r="P2294">
        <f>IFERROR(ROUND(E2294/L2294,2),0)</f>
        <v>46.63</v>
      </c>
      <c r="Q2294" s="6" t="s">
        <v>8323</v>
      </c>
      <c r="R2294" t="s">
        <v>8324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32" x14ac:dyDescent="0.2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>ROUND(E2295/D2295*100,0)</f>
        <v>108</v>
      </c>
      <c r="P2295">
        <f>IFERROR(ROUND(E2295/L2295,2),0)</f>
        <v>34.07</v>
      </c>
      <c r="Q2295" s="6" t="s">
        <v>8323</v>
      </c>
      <c r="R2295" t="s">
        <v>8324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48" x14ac:dyDescent="0.2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>ROUND(E2296/D2296*100,0)</f>
        <v>146</v>
      </c>
      <c r="P2296">
        <f>IFERROR(ROUND(E2296/L2296,2),0)</f>
        <v>65.209999999999994</v>
      </c>
      <c r="Q2296" s="6" t="s">
        <v>8323</v>
      </c>
      <c r="R2296" t="s">
        <v>8324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48" x14ac:dyDescent="0.2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>ROUND(E2297/D2297*100,0)</f>
        <v>125</v>
      </c>
      <c r="P2297">
        <f>IFERROR(ROUND(E2297/L2297,2),0)</f>
        <v>44.21</v>
      </c>
      <c r="Q2297" s="6" t="s">
        <v>8323</v>
      </c>
      <c r="R2297" t="s">
        <v>8324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48" x14ac:dyDescent="0.2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>ROUND(E2298/D2298*100,0)</f>
        <v>149</v>
      </c>
      <c r="P2298">
        <f>IFERROR(ROUND(E2298/L2298,2),0)</f>
        <v>71.97</v>
      </c>
      <c r="Q2298" s="6" t="s">
        <v>8323</v>
      </c>
      <c r="R2298" t="s">
        <v>8324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32" x14ac:dyDescent="0.2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>ROUND(E2299/D2299*100,0)</f>
        <v>101</v>
      </c>
      <c r="P2299">
        <f>IFERROR(ROUND(E2299/L2299,2),0)</f>
        <v>52.95</v>
      </c>
      <c r="Q2299" s="6" t="s">
        <v>8323</v>
      </c>
      <c r="R2299" t="s">
        <v>8324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48" x14ac:dyDescent="0.2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>ROUND(E2300/D2300*100,0)</f>
        <v>105</v>
      </c>
      <c r="P2300">
        <f>IFERROR(ROUND(E2300/L2300,2),0)</f>
        <v>109.45</v>
      </c>
      <c r="Q2300" s="6" t="s">
        <v>8323</v>
      </c>
      <c r="R2300" t="s">
        <v>8324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48" x14ac:dyDescent="0.2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>ROUND(E2301/D2301*100,0)</f>
        <v>350</v>
      </c>
      <c r="P2301">
        <f>IFERROR(ROUND(E2301/L2301,2),0)</f>
        <v>75.040000000000006</v>
      </c>
      <c r="Q2301" s="6" t="s">
        <v>8323</v>
      </c>
      <c r="R2301" t="s">
        <v>8324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8" x14ac:dyDescent="0.2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>ROUND(E2302/D2302*100,0)</f>
        <v>101</v>
      </c>
      <c r="P2302">
        <f>IFERROR(ROUND(E2302/L2302,2),0)</f>
        <v>115.71</v>
      </c>
      <c r="Q2302" s="6" t="s">
        <v>8323</v>
      </c>
      <c r="R2302" t="s">
        <v>8324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32" x14ac:dyDescent="0.2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>ROUND(E2303/D2303*100,0)</f>
        <v>134</v>
      </c>
      <c r="P2303">
        <f>IFERROR(ROUND(E2303/L2303,2),0)</f>
        <v>31.66</v>
      </c>
      <c r="Q2303" s="6" t="s">
        <v>8323</v>
      </c>
      <c r="R2303" t="s">
        <v>8327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48" x14ac:dyDescent="0.2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>ROUND(E2304/D2304*100,0)</f>
        <v>171</v>
      </c>
      <c r="P2304">
        <f>IFERROR(ROUND(E2304/L2304,2),0)</f>
        <v>46.18</v>
      </c>
      <c r="Q2304" s="6" t="s">
        <v>8323</v>
      </c>
      <c r="R2304" t="s">
        <v>8327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48" x14ac:dyDescent="0.2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>ROUND(E2305/D2305*100,0)</f>
        <v>109</v>
      </c>
      <c r="P2305">
        <f>IFERROR(ROUND(E2305/L2305,2),0)</f>
        <v>68.48</v>
      </c>
      <c r="Q2305" s="6" t="s">
        <v>8323</v>
      </c>
      <c r="R2305" t="s">
        <v>8327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48" x14ac:dyDescent="0.2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>ROUND(E2306/D2306*100,0)</f>
        <v>101</v>
      </c>
      <c r="P2306">
        <f>IFERROR(ROUND(E2306/L2306,2),0)</f>
        <v>53.47</v>
      </c>
      <c r="Q2306" s="6" t="s">
        <v>8323</v>
      </c>
      <c r="R2306" t="s">
        <v>8327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8" x14ac:dyDescent="0.2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>ROUND(E2307/D2307*100,0)</f>
        <v>101</v>
      </c>
      <c r="P2307">
        <f>IFERROR(ROUND(E2307/L2307,2),0)</f>
        <v>109.11</v>
      </c>
      <c r="Q2307" s="6" t="s">
        <v>8323</v>
      </c>
      <c r="R2307" t="s">
        <v>8327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8" x14ac:dyDescent="0.2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>ROUND(E2308/D2308*100,0)</f>
        <v>107</v>
      </c>
      <c r="P2308">
        <f>IFERROR(ROUND(E2308/L2308,2),0)</f>
        <v>51.19</v>
      </c>
      <c r="Q2308" s="6" t="s">
        <v>8323</v>
      </c>
      <c r="R2308" t="s">
        <v>8327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8" x14ac:dyDescent="0.2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>ROUND(E2309/D2309*100,0)</f>
        <v>107</v>
      </c>
      <c r="P2309">
        <f>IFERROR(ROUND(E2309/L2309,2),0)</f>
        <v>27.94</v>
      </c>
      <c r="Q2309" s="6" t="s">
        <v>8323</v>
      </c>
      <c r="R2309" t="s">
        <v>8327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8" x14ac:dyDescent="0.2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>ROUND(E2310/D2310*100,0)</f>
        <v>101</v>
      </c>
      <c r="P2310">
        <f>IFERROR(ROUND(E2310/L2310,2),0)</f>
        <v>82.5</v>
      </c>
      <c r="Q2310" s="6" t="s">
        <v>8323</v>
      </c>
      <c r="R2310" t="s">
        <v>8327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48" x14ac:dyDescent="0.2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>ROUND(E2311/D2311*100,0)</f>
        <v>107</v>
      </c>
      <c r="P2311">
        <f>IFERROR(ROUND(E2311/L2311,2),0)</f>
        <v>59.82</v>
      </c>
      <c r="Q2311" s="6" t="s">
        <v>8323</v>
      </c>
      <c r="R2311" t="s">
        <v>8327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48" x14ac:dyDescent="0.2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>ROUND(E2312/D2312*100,0)</f>
        <v>429</v>
      </c>
      <c r="P2312">
        <f>IFERROR(ROUND(E2312/L2312,2),0)</f>
        <v>64.819999999999993</v>
      </c>
      <c r="Q2312" s="6" t="s">
        <v>8323</v>
      </c>
      <c r="R2312" t="s">
        <v>8327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48" x14ac:dyDescent="0.2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>ROUND(E2313/D2313*100,0)</f>
        <v>104</v>
      </c>
      <c r="P2313">
        <f>IFERROR(ROUND(E2313/L2313,2),0)</f>
        <v>90.1</v>
      </c>
      <c r="Q2313" s="6" t="s">
        <v>8323</v>
      </c>
      <c r="R2313" t="s">
        <v>8327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48" x14ac:dyDescent="0.2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>ROUND(E2314/D2314*100,0)</f>
        <v>108</v>
      </c>
      <c r="P2314">
        <f>IFERROR(ROUND(E2314/L2314,2),0)</f>
        <v>40.96</v>
      </c>
      <c r="Q2314" s="6" t="s">
        <v>8323</v>
      </c>
      <c r="R2314" t="s">
        <v>8327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32" x14ac:dyDescent="0.2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>ROUND(E2315/D2315*100,0)</f>
        <v>176</v>
      </c>
      <c r="P2315">
        <f>IFERROR(ROUND(E2315/L2315,2),0)</f>
        <v>56</v>
      </c>
      <c r="Q2315" s="6" t="s">
        <v>8323</v>
      </c>
      <c r="R2315" t="s">
        <v>8327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8" x14ac:dyDescent="0.2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>ROUND(E2316/D2316*100,0)</f>
        <v>157</v>
      </c>
      <c r="P2316">
        <f>IFERROR(ROUND(E2316/L2316,2),0)</f>
        <v>37.67</v>
      </c>
      <c r="Q2316" s="6" t="s">
        <v>8323</v>
      </c>
      <c r="R2316" t="s">
        <v>8327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32" x14ac:dyDescent="0.2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>ROUND(E2317/D2317*100,0)</f>
        <v>103</v>
      </c>
      <c r="P2317">
        <f>IFERROR(ROUND(E2317/L2317,2),0)</f>
        <v>40.08</v>
      </c>
      <c r="Q2317" s="6" t="s">
        <v>8323</v>
      </c>
      <c r="R2317" t="s">
        <v>8327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48" x14ac:dyDescent="0.2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>ROUND(E2318/D2318*100,0)</f>
        <v>104</v>
      </c>
      <c r="P2318">
        <f>IFERROR(ROUND(E2318/L2318,2),0)</f>
        <v>78.03</v>
      </c>
      <c r="Q2318" s="6" t="s">
        <v>8323</v>
      </c>
      <c r="R2318" t="s">
        <v>8327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8" x14ac:dyDescent="0.2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>ROUND(E2319/D2319*100,0)</f>
        <v>104</v>
      </c>
      <c r="P2319">
        <f>IFERROR(ROUND(E2319/L2319,2),0)</f>
        <v>18.91</v>
      </c>
      <c r="Q2319" s="6" t="s">
        <v>8323</v>
      </c>
      <c r="R2319" t="s">
        <v>8327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64" x14ac:dyDescent="0.2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>ROUND(E2320/D2320*100,0)</f>
        <v>121</v>
      </c>
      <c r="P2320">
        <f>IFERROR(ROUND(E2320/L2320,2),0)</f>
        <v>37.130000000000003</v>
      </c>
      <c r="Q2320" s="6" t="s">
        <v>8323</v>
      </c>
      <c r="R2320" t="s">
        <v>8327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48" x14ac:dyDescent="0.2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>ROUND(E2321/D2321*100,0)</f>
        <v>108</v>
      </c>
      <c r="P2321">
        <f>IFERROR(ROUND(E2321/L2321,2),0)</f>
        <v>41.96</v>
      </c>
      <c r="Q2321" s="6" t="s">
        <v>8323</v>
      </c>
      <c r="R2321" t="s">
        <v>8327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48" x14ac:dyDescent="0.2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>ROUND(E2322/D2322*100,0)</f>
        <v>109</v>
      </c>
      <c r="P2322">
        <f>IFERROR(ROUND(E2322/L2322,2),0)</f>
        <v>61.04</v>
      </c>
      <c r="Q2322" s="6" t="s">
        <v>8323</v>
      </c>
      <c r="R2322" t="s">
        <v>8327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48" x14ac:dyDescent="0.2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>ROUND(E2323/D2323*100,0)</f>
        <v>39</v>
      </c>
      <c r="P2323">
        <f>IFERROR(ROUND(E2323/L2323,2),0)</f>
        <v>64.53</v>
      </c>
      <c r="Q2323" s="6" t="s">
        <v>8334</v>
      </c>
      <c r="R2323" t="s">
        <v>8350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8" x14ac:dyDescent="0.2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>ROUND(E2324/D2324*100,0)</f>
        <v>3</v>
      </c>
      <c r="P2324">
        <f>IFERROR(ROUND(E2324/L2324,2),0)</f>
        <v>21.25</v>
      </c>
      <c r="Q2324" s="6" t="s">
        <v>8334</v>
      </c>
      <c r="R2324" t="s">
        <v>8350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48" x14ac:dyDescent="0.2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>ROUND(E2325/D2325*100,0)</f>
        <v>48</v>
      </c>
      <c r="P2325">
        <f>IFERROR(ROUND(E2325/L2325,2),0)</f>
        <v>30</v>
      </c>
      <c r="Q2325" s="6" t="s">
        <v>8334</v>
      </c>
      <c r="R2325" t="s">
        <v>8350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32" x14ac:dyDescent="0.2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>ROUND(E2326/D2326*100,0)</f>
        <v>21</v>
      </c>
      <c r="P2326">
        <f>IFERROR(ROUND(E2326/L2326,2),0)</f>
        <v>25.49</v>
      </c>
      <c r="Q2326" s="6" t="s">
        <v>8334</v>
      </c>
      <c r="R2326" t="s">
        <v>8350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8" x14ac:dyDescent="0.2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>ROUND(E2327/D2327*100,0)</f>
        <v>8</v>
      </c>
      <c r="P2327">
        <f>IFERROR(ROUND(E2327/L2327,2),0)</f>
        <v>11.43</v>
      </c>
      <c r="Q2327" s="6" t="s">
        <v>8334</v>
      </c>
      <c r="R2327" t="s">
        <v>8350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8" x14ac:dyDescent="0.2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>ROUND(E2328/D2328*100,0)</f>
        <v>1</v>
      </c>
      <c r="P2328">
        <f>IFERROR(ROUND(E2328/L2328,2),0)</f>
        <v>108</v>
      </c>
      <c r="Q2328" s="6" t="s">
        <v>8334</v>
      </c>
      <c r="R2328" t="s">
        <v>8350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32" x14ac:dyDescent="0.2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>ROUND(E2329/D2329*100,0)</f>
        <v>526</v>
      </c>
      <c r="P2329">
        <f>IFERROR(ROUND(E2329/L2329,2),0)</f>
        <v>54.88</v>
      </c>
      <c r="Q2329" s="6" t="s">
        <v>8334</v>
      </c>
      <c r="R2329" t="s">
        <v>8350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64" x14ac:dyDescent="0.2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>ROUND(E2330/D2330*100,0)</f>
        <v>254</v>
      </c>
      <c r="P2330">
        <f>IFERROR(ROUND(E2330/L2330,2),0)</f>
        <v>47.38</v>
      </c>
      <c r="Q2330" s="6" t="s">
        <v>8334</v>
      </c>
      <c r="R2330" t="s">
        <v>8350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48" x14ac:dyDescent="0.2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>ROUND(E2331/D2331*100,0)</f>
        <v>106</v>
      </c>
      <c r="P2331">
        <f>IFERROR(ROUND(E2331/L2331,2),0)</f>
        <v>211.84</v>
      </c>
      <c r="Q2331" s="6" t="s">
        <v>8334</v>
      </c>
      <c r="R2331" t="s">
        <v>8350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48" x14ac:dyDescent="0.2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>ROUND(E2332/D2332*100,0)</f>
        <v>102</v>
      </c>
      <c r="P2332">
        <f>IFERROR(ROUND(E2332/L2332,2),0)</f>
        <v>219.93</v>
      </c>
      <c r="Q2332" s="6" t="s">
        <v>8334</v>
      </c>
      <c r="R2332" t="s">
        <v>8350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48" x14ac:dyDescent="0.2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>ROUND(E2333/D2333*100,0)</f>
        <v>144</v>
      </c>
      <c r="P2333">
        <f>IFERROR(ROUND(E2333/L2333,2),0)</f>
        <v>40.799999999999997</v>
      </c>
      <c r="Q2333" s="6" t="s">
        <v>8334</v>
      </c>
      <c r="R2333" t="s">
        <v>8350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48" x14ac:dyDescent="0.2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>ROUND(E2334/D2334*100,0)</f>
        <v>106</v>
      </c>
      <c r="P2334">
        <f>IFERROR(ROUND(E2334/L2334,2),0)</f>
        <v>75.5</v>
      </c>
      <c r="Q2334" s="6" t="s">
        <v>8334</v>
      </c>
      <c r="R2334" t="s">
        <v>8350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8" x14ac:dyDescent="0.2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>ROUND(E2335/D2335*100,0)</f>
        <v>212</v>
      </c>
      <c r="P2335">
        <f>IFERROR(ROUND(E2335/L2335,2),0)</f>
        <v>13.54</v>
      </c>
      <c r="Q2335" s="6" t="s">
        <v>8334</v>
      </c>
      <c r="R2335" t="s">
        <v>8350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48" x14ac:dyDescent="0.2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>ROUND(E2336/D2336*100,0)</f>
        <v>102</v>
      </c>
      <c r="P2336">
        <f>IFERROR(ROUND(E2336/L2336,2),0)</f>
        <v>60.87</v>
      </c>
      <c r="Q2336" s="6" t="s">
        <v>8334</v>
      </c>
      <c r="R2336" t="s">
        <v>8350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8" x14ac:dyDescent="0.2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>ROUND(E2337/D2337*100,0)</f>
        <v>102</v>
      </c>
      <c r="P2337">
        <f>IFERROR(ROUND(E2337/L2337,2),0)</f>
        <v>115.69</v>
      </c>
      <c r="Q2337" s="6" t="s">
        <v>8334</v>
      </c>
      <c r="R2337" t="s">
        <v>8350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48" x14ac:dyDescent="0.2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>ROUND(E2338/D2338*100,0)</f>
        <v>521</v>
      </c>
      <c r="P2338">
        <f>IFERROR(ROUND(E2338/L2338,2),0)</f>
        <v>48.1</v>
      </c>
      <c r="Q2338" s="6" t="s">
        <v>8334</v>
      </c>
      <c r="R2338" t="s">
        <v>8350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32" x14ac:dyDescent="0.2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>ROUND(E2339/D2339*100,0)</f>
        <v>111</v>
      </c>
      <c r="P2339">
        <f>IFERROR(ROUND(E2339/L2339,2),0)</f>
        <v>74.180000000000007</v>
      </c>
      <c r="Q2339" s="6" t="s">
        <v>8334</v>
      </c>
      <c r="R2339" t="s">
        <v>8350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8" x14ac:dyDescent="0.2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>ROUND(E2340/D2340*100,0)</f>
        <v>101</v>
      </c>
      <c r="P2340">
        <f>IFERROR(ROUND(E2340/L2340,2),0)</f>
        <v>123.35</v>
      </c>
      <c r="Q2340" s="6" t="s">
        <v>8334</v>
      </c>
      <c r="R2340" t="s">
        <v>8350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8" x14ac:dyDescent="0.2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>ROUND(E2341/D2341*100,0)</f>
        <v>294</v>
      </c>
      <c r="P2341">
        <f>IFERROR(ROUND(E2341/L2341,2),0)</f>
        <v>66.62</v>
      </c>
      <c r="Q2341" s="6" t="s">
        <v>8334</v>
      </c>
      <c r="R2341" t="s">
        <v>8350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48" x14ac:dyDescent="0.2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>ROUND(E2342/D2342*100,0)</f>
        <v>106</v>
      </c>
      <c r="P2342">
        <f>IFERROR(ROUND(E2342/L2342,2),0)</f>
        <v>104.99</v>
      </c>
      <c r="Q2342" s="6" t="s">
        <v>8334</v>
      </c>
      <c r="R2342" t="s">
        <v>8350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48" x14ac:dyDescent="0.2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>ROUND(E2343/D2343*100,0)</f>
        <v>0</v>
      </c>
      <c r="P2343">
        <f>IFERROR(ROUND(E2343/L2343,2),0)</f>
        <v>0</v>
      </c>
      <c r="Q2343" s="6" t="s">
        <v>8317</v>
      </c>
      <c r="R2343" t="s">
        <v>8318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8" x14ac:dyDescent="0.2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>ROUND(E2344/D2344*100,0)</f>
        <v>0</v>
      </c>
      <c r="P2344">
        <f>IFERROR(ROUND(E2344/L2344,2),0)</f>
        <v>0</v>
      </c>
      <c r="Q2344" s="6" t="s">
        <v>8317</v>
      </c>
      <c r="R2344" t="s">
        <v>8318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48" x14ac:dyDescent="0.2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>ROUND(E2345/D2345*100,0)</f>
        <v>3</v>
      </c>
      <c r="P2345">
        <f>IFERROR(ROUND(E2345/L2345,2),0)</f>
        <v>300</v>
      </c>
      <c r="Q2345" s="6" t="s">
        <v>8317</v>
      </c>
      <c r="R2345" t="s">
        <v>8318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48" x14ac:dyDescent="0.2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>ROUND(E2346/D2346*100,0)</f>
        <v>0</v>
      </c>
      <c r="P2346">
        <f>IFERROR(ROUND(E2346/L2346,2),0)</f>
        <v>1</v>
      </c>
      <c r="Q2346" s="6" t="s">
        <v>8317</v>
      </c>
      <c r="R2346" t="s">
        <v>8318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8" x14ac:dyDescent="0.2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>ROUND(E2347/D2347*100,0)</f>
        <v>0</v>
      </c>
      <c r="P2347">
        <f>IFERROR(ROUND(E2347/L2347,2),0)</f>
        <v>0</v>
      </c>
      <c r="Q2347" s="6" t="s">
        <v>8317</v>
      </c>
      <c r="R2347" t="s">
        <v>8318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8" x14ac:dyDescent="0.2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>ROUND(E2348/D2348*100,0)</f>
        <v>0</v>
      </c>
      <c r="P2348">
        <f>IFERROR(ROUND(E2348/L2348,2),0)</f>
        <v>13</v>
      </c>
      <c r="Q2348" s="6" t="s">
        <v>8317</v>
      </c>
      <c r="R2348" t="s">
        <v>8318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48" x14ac:dyDescent="0.2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>ROUND(E2349/D2349*100,0)</f>
        <v>2</v>
      </c>
      <c r="P2349">
        <f>IFERROR(ROUND(E2349/L2349,2),0)</f>
        <v>15</v>
      </c>
      <c r="Q2349" s="6" t="s">
        <v>8317</v>
      </c>
      <c r="R2349" t="s">
        <v>8318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8" x14ac:dyDescent="0.2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>ROUND(E2350/D2350*100,0)</f>
        <v>0</v>
      </c>
      <c r="P2350">
        <f>IFERROR(ROUND(E2350/L2350,2),0)</f>
        <v>54</v>
      </c>
      <c r="Q2350" s="6" t="s">
        <v>8317</v>
      </c>
      <c r="R2350" t="s">
        <v>8318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8" x14ac:dyDescent="0.2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>ROUND(E2351/D2351*100,0)</f>
        <v>0</v>
      </c>
      <c r="P2351">
        <f>IFERROR(ROUND(E2351/L2351,2),0)</f>
        <v>0</v>
      </c>
      <c r="Q2351" s="6" t="s">
        <v>8317</v>
      </c>
      <c r="R2351" t="s">
        <v>8318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32" x14ac:dyDescent="0.2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>ROUND(E2352/D2352*100,0)</f>
        <v>0</v>
      </c>
      <c r="P2352">
        <f>IFERROR(ROUND(E2352/L2352,2),0)</f>
        <v>0</v>
      </c>
      <c r="Q2352" s="6" t="s">
        <v>8317</v>
      </c>
      <c r="R2352" t="s">
        <v>8318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32" x14ac:dyDescent="0.2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>ROUND(E2353/D2353*100,0)</f>
        <v>1</v>
      </c>
      <c r="P2353">
        <f>IFERROR(ROUND(E2353/L2353,2),0)</f>
        <v>15.43</v>
      </c>
      <c r="Q2353" s="6" t="s">
        <v>8317</v>
      </c>
      <c r="R2353" t="s">
        <v>8318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8" x14ac:dyDescent="0.2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>ROUND(E2354/D2354*100,0)</f>
        <v>0</v>
      </c>
      <c r="P2354">
        <f>IFERROR(ROUND(E2354/L2354,2),0)</f>
        <v>0</v>
      </c>
      <c r="Q2354" s="6" t="s">
        <v>8317</v>
      </c>
      <c r="R2354" t="s">
        <v>8318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8" x14ac:dyDescent="0.2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>ROUND(E2355/D2355*100,0)</f>
        <v>0</v>
      </c>
      <c r="P2355">
        <f>IFERROR(ROUND(E2355/L2355,2),0)</f>
        <v>0</v>
      </c>
      <c r="Q2355" s="6" t="s">
        <v>8317</v>
      </c>
      <c r="R2355" t="s">
        <v>8318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48" x14ac:dyDescent="0.2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>ROUND(E2356/D2356*100,0)</f>
        <v>0</v>
      </c>
      <c r="P2356">
        <f>IFERROR(ROUND(E2356/L2356,2),0)</f>
        <v>25</v>
      </c>
      <c r="Q2356" s="6" t="s">
        <v>8317</v>
      </c>
      <c r="R2356" t="s">
        <v>8318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8" x14ac:dyDescent="0.2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>ROUND(E2357/D2357*100,0)</f>
        <v>1</v>
      </c>
      <c r="P2357">
        <f>IFERROR(ROUND(E2357/L2357,2),0)</f>
        <v>27.5</v>
      </c>
      <c r="Q2357" s="6" t="s">
        <v>8317</v>
      </c>
      <c r="R2357" t="s">
        <v>8318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32" x14ac:dyDescent="0.2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>ROUND(E2358/D2358*100,0)</f>
        <v>0</v>
      </c>
      <c r="P2358">
        <f>IFERROR(ROUND(E2358/L2358,2),0)</f>
        <v>0</v>
      </c>
      <c r="Q2358" s="6" t="s">
        <v>8317</v>
      </c>
      <c r="R2358" t="s">
        <v>8318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32" x14ac:dyDescent="0.2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>ROUND(E2359/D2359*100,0)</f>
        <v>0</v>
      </c>
      <c r="P2359">
        <f>IFERROR(ROUND(E2359/L2359,2),0)</f>
        <v>0</v>
      </c>
      <c r="Q2359" s="6" t="s">
        <v>8317</v>
      </c>
      <c r="R2359" t="s">
        <v>8318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48" x14ac:dyDescent="0.2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>ROUND(E2360/D2360*100,0)</f>
        <v>0</v>
      </c>
      <c r="P2360">
        <f>IFERROR(ROUND(E2360/L2360,2),0)</f>
        <v>0</v>
      </c>
      <c r="Q2360" s="6" t="s">
        <v>8317</v>
      </c>
      <c r="R2360" t="s">
        <v>8318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8" x14ac:dyDescent="0.2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>ROUND(E2361/D2361*100,0)</f>
        <v>15</v>
      </c>
      <c r="P2361">
        <f>IFERROR(ROUND(E2361/L2361,2),0)</f>
        <v>367</v>
      </c>
      <c r="Q2361" s="6" t="s">
        <v>8317</v>
      </c>
      <c r="R2361" t="s">
        <v>8318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8" x14ac:dyDescent="0.2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>ROUND(E2362/D2362*100,0)</f>
        <v>0</v>
      </c>
      <c r="P2362">
        <f>IFERROR(ROUND(E2362/L2362,2),0)</f>
        <v>2</v>
      </c>
      <c r="Q2362" s="6" t="s">
        <v>8317</v>
      </c>
      <c r="R2362" t="s">
        <v>8318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48" x14ac:dyDescent="0.2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>ROUND(E2363/D2363*100,0)</f>
        <v>0</v>
      </c>
      <c r="P2363">
        <f>IFERROR(ROUND(E2363/L2363,2),0)</f>
        <v>0</v>
      </c>
      <c r="Q2363" s="6" t="s">
        <v>8317</v>
      </c>
      <c r="R2363" t="s">
        <v>8318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32" x14ac:dyDescent="0.2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>ROUND(E2364/D2364*100,0)</f>
        <v>29</v>
      </c>
      <c r="P2364">
        <f>IFERROR(ROUND(E2364/L2364,2),0)</f>
        <v>60</v>
      </c>
      <c r="Q2364" s="6" t="s">
        <v>8317</v>
      </c>
      <c r="R2364" t="s">
        <v>8318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8" x14ac:dyDescent="0.2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>ROUND(E2365/D2365*100,0)</f>
        <v>0</v>
      </c>
      <c r="P2365">
        <f>IFERROR(ROUND(E2365/L2365,2),0)</f>
        <v>0</v>
      </c>
      <c r="Q2365" s="6" t="s">
        <v>8317</v>
      </c>
      <c r="R2365" t="s">
        <v>8318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32" x14ac:dyDescent="0.2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>ROUND(E2366/D2366*100,0)</f>
        <v>0</v>
      </c>
      <c r="P2366">
        <f>IFERROR(ROUND(E2366/L2366,2),0)</f>
        <v>0</v>
      </c>
      <c r="Q2366" s="6" t="s">
        <v>8317</v>
      </c>
      <c r="R2366" t="s">
        <v>8318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8" x14ac:dyDescent="0.2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>ROUND(E2367/D2367*100,0)</f>
        <v>0</v>
      </c>
      <c r="P2367">
        <f>IFERROR(ROUND(E2367/L2367,2),0)</f>
        <v>0</v>
      </c>
      <c r="Q2367" s="6" t="s">
        <v>8317</v>
      </c>
      <c r="R2367" t="s">
        <v>8318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8" x14ac:dyDescent="0.2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>ROUND(E2368/D2368*100,0)</f>
        <v>11</v>
      </c>
      <c r="P2368">
        <f>IFERROR(ROUND(E2368/L2368,2),0)</f>
        <v>97.41</v>
      </c>
      <c r="Q2368" s="6" t="s">
        <v>8317</v>
      </c>
      <c r="R2368" t="s">
        <v>8318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8" x14ac:dyDescent="0.2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>ROUND(E2369/D2369*100,0)</f>
        <v>1</v>
      </c>
      <c r="P2369">
        <f>IFERROR(ROUND(E2369/L2369,2),0)</f>
        <v>47.86</v>
      </c>
      <c r="Q2369" s="6" t="s">
        <v>8317</v>
      </c>
      <c r="R2369" t="s">
        <v>8318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8" x14ac:dyDescent="0.2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>ROUND(E2370/D2370*100,0)</f>
        <v>0</v>
      </c>
      <c r="P2370">
        <f>IFERROR(ROUND(E2370/L2370,2),0)</f>
        <v>50</v>
      </c>
      <c r="Q2370" s="6" t="s">
        <v>8317</v>
      </c>
      <c r="R2370" t="s">
        <v>8318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8" x14ac:dyDescent="0.2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>ROUND(E2371/D2371*100,0)</f>
        <v>0</v>
      </c>
      <c r="P2371">
        <f>IFERROR(ROUND(E2371/L2371,2),0)</f>
        <v>0</v>
      </c>
      <c r="Q2371" s="6" t="s">
        <v>8317</v>
      </c>
      <c r="R2371" t="s">
        <v>8318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8" x14ac:dyDescent="0.2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>ROUND(E2372/D2372*100,0)</f>
        <v>0</v>
      </c>
      <c r="P2372">
        <f>IFERROR(ROUND(E2372/L2372,2),0)</f>
        <v>20.5</v>
      </c>
      <c r="Q2372" s="6" t="s">
        <v>8317</v>
      </c>
      <c r="R2372" t="s">
        <v>8318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8" x14ac:dyDescent="0.2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>ROUND(E2373/D2373*100,0)</f>
        <v>0</v>
      </c>
      <c r="P2373">
        <f>IFERROR(ROUND(E2373/L2373,2),0)</f>
        <v>0</v>
      </c>
      <c r="Q2373" s="6" t="s">
        <v>8317</v>
      </c>
      <c r="R2373" t="s">
        <v>8318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8" x14ac:dyDescent="0.2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>ROUND(E2374/D2374*100,0)</f>
        <v>3</v>
      </c>
      <c r="P2374">
        <f>IFERROR(ROUND(E2374/L2374,2),0)</f>
        <v>30</v>
      </c>
      <c r="Q2374" s="6" t="s">
        <v>8317</v>
      </c>
      <c r="R2374" t="s">
        <v>8318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32" x14ac:dyDescent="0.2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>ROUND(E2375/D2375*100,0)</f>
        <v>0</v>
      </c>
      <c r="P2375">
        <f>IFERROR(ROUND(E2375/L2375,2),0)</f>
        <v>50</v>
      </c>
      <c r="Q2375" s="6" t="s">
        <v>8317</v>
      </c>
      <c r="R2375" t="s">
        <v>8318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48" x14ac:dyDescent="0.2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>ROUND(E2376/D2376*100,0)</f>
        <v>0</v>
      </c>
      <c r="P2376">
        <f>IFERROR(ROUND(E2376/L2376,2),0)</f>
        <v>10</v>
      </c>
      <c r="Q2376" s="6" t="s">
        <v>8317</v>
      </c>
      <c r="R2376" t="s">
        <v>8318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8" x14ac:dyDescent="0.2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>ROUND(E2377/D2377*100,0)</f>
        <v>0</v>
      </c>
      <c r="P2377">
        <f>IFERROR(ROUND(E2377/L2377,2),0)</f>
        <v>0</v>
      </c>
      <c r="Q2377" s="6" t="s">
        <v>8317</v>
      </c>
      <c r="R2377" t="s">
        <v>8318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48" x14ac:dyDescent="0.2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>ROUND(E2378/D2378*100,0)</f>
        <v>11</v>
      </c>
      <c r="P2378">
        <f>IFERROR(ROUND(E2378/L2378,2),0)</f>
        <v>81.58</v>
      </c>
      <c r="Q2378" s="6" t="s">
        <v>8317</v>
      </c>
      <c r="R2378" t="s">
        <v>8318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8" x14ac:dyDescent="0.2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>ROUND(E2379/D2379*100,0)</f>
        <v>0</v>
      </c>
      <c r="P2379">
        <f>IFERROR(ROUND(E2379/L2379,2),0)</f>
        <v>0</v>
      </c>
      <c r="Q2379" s="6" t="s">
        <v>8317</v>
      </c>
      <c r="R2379" t="s">
        <v>8318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32" x14ac:dyDescent="0.2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>ROUND(E2380/D2380*100,0)</f>
        <v>0</v>
      </c>
      <c r="P2380">
        <f>IFERROR(ROUND(E2380/L2380,2),0)</f>
        <v>0</v>
      </c>
      <c r="Q2380" s="6" t="s">
        <v>8317</v>
      </c>
      <c r="R2380" t="s">
        <v>8318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32" x14ac:dyDescent="0.2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>ROUND(E2381/D2381*100,0)</f>
        <v>0</v>
      </c>
      <c r="P2381">
        <f>IFERROR(ROUND(E2381/L2381,2),0)</f>
        <v>0</v>
      </c>
      <c r="Q2381" s="6" t="s">
        <v>8317</v>
      </c>
      <c r="R2381" t="s">
        <v>8318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8" x14ac:dyDescent="0.2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>ROUND(E2382/D2382*100,0)</f>
        <v>0</v>
      </c>
      <c r="P2382">
        <f>IFERROR(ROUND(E2382/L2382,2),0)</f>
        <v>18.329999999999998</v>
      </c>
      <c r="Q2382" s="6" t="s">
        <v>8317</v>
      </c>
      <c r="R2382" t="s">
        <v>8318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48" x14ac:dyDescent="0.2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>ROUND(E2383/D2383*100,0)</f>
        <v>2</v>
      </c>
      <c r="P2383">
        <f>IFERROR(ROUND(E2383/L2383,2),0)</f>
        <v>224.43</v>
      </c>
      <c r="Q2383" s="6" t="s">
        <v>8317</v>
      </c>
      <c r="R2383" t="s">
        <v>8318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64" x14ac:dyDescent="0.2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>ROUND(E2384/D2384*100,0)</f>
        <v>3</v>
      </c>
      <c r="P2384">
        <f>IFERROR(ROUND(E2384/L2384,2),0)</f>
        <v>37.5</v>
      </c>
      <c r="Q2384" s="6" t="s">
        <v>8317</v>
      </c>
      <c r="R2384" t="s">
        <v>8318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8" x14ac:dyDescent="0.2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>ROUND(E2385/D2385*100,0)</f>
        <v>4</v>
      </c>
      <c r="P2385">
        <f>IFERROR(ROUND(E2385/L2385,2),0)</f>
        <v>145</v>
      </c>
      <c r="Q2385" s="6" t="s">
        <v>8317</v>
      </c>
      <c r="R2385" t="s">
        <v>8318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48" x14ac:dyDescent="0.2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>ROUND(E2386/D2386*100,0)</f>
        <v>1</v>
      </c>
      <c r="P2386">
        <f>IFERROR(ROUND(E2386/L2386,2),0)</f>
        <v>1</v>
      </c>
      <c r="Q2386" s="6" t="s">
        <v>8317</v>
      </c>
      <c r="R2386" t="s">
        <v>8318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8" x14ac:dyDescent="0.2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>ROUND(E2387/D2387*100,0)</f>
        <v>1</v>
      </c>
      <c r="P2387">
        <f>IFERROR(ROUND(E2387/L2387,2),0)</f>
        <v>112.57</v>
      </c>
      <c r="Q2387" s="6" t="s">
        <v>8317</v>
      </c>
      <c r="R2387" t="s">
        <v>8318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48" x14ac:dyDescent="0.2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>ROUND(E2388/D2388*100,0)</f>
        <v>0</v>
      </c>
      <c r="P2388">
        <f>IFERROR(ROUND(E2388/L2388,2),0)</f>
        <v>0</v>
      </c>
      <c r="Q2388" s="6" t="s">
        <v>8317</v>
      </c>
      <c r="R2388" t="s">
        <v>8318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48" x14ac:dyDescent="0.2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>ROUND(E2389/D2389*100,0)</f>
        <v>1</v>
      </c>
      <c r="P2389">
        <f>IFERROR(ROUND(E2389/L2389,2),0)</f>
        <v>342</v>
      </c>
      <c r="Q2389" s="6" t="s">
        <v>8317</v>
      </c>
      <c r="R2389" t="s">
        <v>8318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8" x14ac:dyDescent="0.2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>ROUND(E2390/D2390*100,0)</f>
        <v>1</v>
      </c>
      <c r="P2390">
        <f>IFERROR(ROUND(E2390/L2390,2),0)</f>
        <v>57.88</v>
      </c>
      <c r="Q2390" s="6" t="s">
        <v>8317</v>
      </c>
      <c r="R2390" t="s">
        <v>8318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48" x14ac:dyDescent="0.2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>ROUND(E2391/D2391*100,0)</f>
        <v>0</v>
      </c>
      <c r="P2391">
        <f>IFERROR(ROUND(E2391/L2391,2),0)</f>
        <v>30</v>
      </c>
      <c r="Q2391" s="6" t="s">
        <v>8317</v>
      </c>
      <c r="R2391" t="s">
        <v>8318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8" x14ac:dyDescent="0.2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>ROUND(E2392/D2392*100,0)</f>
        <v>0</v>
      </c>
      <c r="P2392">
        <f>IFERROR(ROUND(E2392/L2392,2),0)</f>
        <v>0</v>
      </c>
      <c r="Q2392" s="6" t="s">
        <v>8317</v>
      </c>
      <c r="R2392" t="s">
        <v>8318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32" x14ac:dyDescent="0.2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>ROUND(E2393/D2393*100,0)</f>
        <v>0</v>
      </c>
      <c r="P2393">
        <f>IFERROR(ROUND(E2393/L2393,2),0)</f>
        <v>25</v>
      </c>
      <c r="Q2393" s="6" t="s">
        <v>8317</v>
      </c>
      <c r="R2393" t="s">
        <v>8318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48" x14ac:dyDescent="0.2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>ROUND(E2394/D2394*100,0)</f>
        <v>0</v>
      </c>
      <c r="P2394">
        <f>IFERROR(ROUND(E2394/L2394,2),0)</f>
        <v>0</v>
      </c>
      <c r="Q2394" s="6" t="s">
        <v>8317</v>
      </c>
      <c r="R2394" t="s">
        <v>8318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8" x14ac:dyDescent="0.2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>ROUND(E2395/D2395*100,0)</f>
        <v>0</v>
      </c>
      <c r="P2395">
        <f>IFERROR(ROUND(E2395/L2395,2),0)</f>
        <v>50</v>
      </c>
      <c r="Q2395" s="6" t="s">
        <v>8317</v>
      </c>
      <c r="R2395" t="s">
        <v>8318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8" x14ac:dyDescent="0.2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>ROUND(E2396/D2396*100,0)</f>
        <v>0</v>
      </c>
      <c r="P2396">
        <f>IFERROR(ROUND(E2396/L2396,2),0)</f>
        <v>1.5</v>
      </c>
      <c r="Q2396" s="6" t="s">
        <v>8317</v>
      </c>
      <c r="R2396" t="s">
        <v>8318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8" x14ac:dyDescent="0.2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>ROUND(E2397/D2397*100,0)</f>
        <v>0</v>
      </c>
      <c r="P2397">
        <f>IFERROR(ROUND(E2397/L2397,2),0)</f>
        <v>0</v>
      </c>
      <c r="Q2397" s="6" t="s">
        <v>8317</v>
      </c>
      <c r="R2397" t="s">
        <v>8318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8" x14ac:dyDescent="0.2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>ROUND(E2398/D2398*100,0)</f>
        <v>0</v>
      </c>
      <c r="P2398">
        <f>IFERROR(ROUND(E2398/L2398,2),0)</f>
        <v>10</v>
      </c>
      <c r="Q2398" s="6" t="s">
        <v>8317</v>
      </c>
      <c r="R2398" t="s">
        <v>8318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8" x14ac:dyDescent="0.2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>ROUND(E2399/D2399*100,0)</f>
        <v>0</v>
      </c>
      <c r="P2399">
        <f>IFERROR(ROUND(E2399/L2399,2),0)</f>
        <v>0</v>
      </c>
      <c r="Q2399" s="6" t="s">
        <v>8317</v>
      </c>
      <c r="R2399" t="s">
        <v>8318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8" x14ac:dyDescent="0.2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>ROUND(E2400/D2400*100,0)</f>
        <v>0</v>
      </c>
      <c r="P2400">
        <f>IFERROR(ROUND(E2400/L2400,2),0)</f>
        <v>0</v>
      </c>
      <c r="Q2400" s="6" t="s">
        <v>8317</v>
      </c>
      <c r="R2400" t="s">
        <v>8318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8" x14ac:dyDescent="0.2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>ROUND(E2401/D2401*100,0)</f>
        <v>0</v>
      </c>
      <c r="P2401">
        <f>IFERROR(ROUND(E2401/L2401,2),0)</f>
        <v>0</v>
      </c>
      <c r="Q2401" s="6" t="s">
        <v>8317</v>
      </c>
      <c r="R2401" t="s">
        <v>8318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8" x14ac:dyDescent="0.2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>ROUND(E2402/D2402*100,0)</f>
        <v>0</v>
      </c>
      <c r="P2402">
        <f>IFERROR(ROUND(E2402/L2402,2),0)</f>
        <v>0</v>
      </c>
      <c r="Q2402" s="6" t="s">
        <v>8317</v>
      </c>
      <c r="R2402" t="s">
        <v>8318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8" x14ac:dyDescent="0.2">
      <c r="A2403">
        <v>1546</v>
      </c>
      <c r="B2403" s="4" t="s">
        <v>1547</v>
      </c>
      <c r="C2403" s="1" t="s">
        <v>5656</v>
      </c>
      <c r="D2403" s="2">
        <v>1000</v>
      </c>
      <c r="E2403" s="3">
        <v>289</v>
      </c>
      <c r="F2403" t="s">
        <v>8220</v>
      </c>
      <c r="G2403" t="s">
        <v>8224</v>
      </c>
      <c r="H2403" t="s">
        <v>8246</v>
      </c>
      <c r="I2403">
        <v>1410930399</v>
      </c>
      <c r="J2403">
        <v>1405746399</v>
      </c>
      <c r="K2403" t="b">
        <v>0</v>
      </c>
      <c r="L2403">
        <v>11</v>
      </c>
      <c r="M2403" t="b">
        <v>0</v>
      </c>
      <c r="N2403" t="s">
        <v>8287</v>
      </c>
      <c r="O2403" s="5">
        <f>ROUND(E2403/D2403*100,0)</f>
        <v>29</v>
      </c>
      <c r="P2403">
        <f>IFERROR(ROUND(E2403/L2403,2),0)</f>
        <v>26.27</v>
      </c>
      <c r="Q2403" s="6" t="s">
        <v>8336</v>
      </c>
      <c r="R2403" t="s">
        <v>8341</v>
      </c>
      <c r="S2403" s="9">
        <f>(((J2403/60)/60)/24)+DATE(1970,1,1)</f>
        <v>41839.212951388887</v>
      </c>
      <c r="T2403" s="9">
        <f>(((I2403/60)/60)/24)+DATE(1970,1,1)</f>
        <v>41899.212951388887</v>
      </c>
    </row>
    <row r="2404" spans="1:20" ht="48" x14ac:dyDescent="0.2">
      <c r="A2404">
        <v>1547</v>
      </c>
      <c r="B2404" s="4" t="s">
        <v>1548</v>
      </c>
      <c r="C2404" s="1" t="s">
        <v>5657</v>
      </c>
      <c r="D2404" s="2">
        <v>20</v>
      </c>
      <c r="E2404" s="3">
        <v>0</v>
      </c>
      <c r="F2404" t="s">
        <v>8220</v>
      </c>
      <c r="G2404" t="s">
        <v>8223</v>
      </c>
      <c r="H2404" t="s">
        <v>8245</v>
      </c>
      <c r="I2404">
        <v>1487844882</v>
      </c>
      <c r="J2404">
        <v>1487240082</v>
      </c>
      <c r="K2404" t="b">
        <v>0</v>
      </c>
      <c r="L2404">
        <v>0</v>
      </c>
      <c r="M2404" t="b">
        <v>0</v>
      </c>
      <c r="N2404" t="s">
        <v>8287</v>
      </c>
      <c r="O2404" s="5">
        <f>ROUND(E2404/D2404*100,0)</f>
        <v>0</v>
      </c>
      <c r="P2404">
        <f>IFERROR(ROUND(E2404/L2404,2),0)</f>
        <v>0</v>
      </c>
      <c r="Q2404" s="6" t="s">
        <v>8336</v>
      </c>
      <c r="R2404" t="s">
        <v>8341</v>
      </c>
      <c r="S2404" s="9">
        <f>(((J2404/60)/60)/24)+DATE(1970,1,1)</f>
        <v>42782.426875000005</v>
      </c>
      <c r="T2404" s="9">
        <f>(((I2404/60)/60)/24)+DATE(1970,1,1)</f>
        <v>42789.426875000005</v>
      </c>
    </row>
    <row r="2405" spans="1:20" ht="32" x14ac:dyDescent="0.2">
      <c r="A2405">
        <v>1548</v>
      </c>
      <c r="B2405" s="4" t="s">
        <v>1549</v>
      </c>
      <c r="C2405" s="1" t="s">
        <v>5658</v>
      </c>
      <c r="D2405" s="2">
        <v>700</v>
      </c>
      <c r="E2405" s="3">
        <v>60</v>
      </c>
      <c r="F2405" t="s">
        <v>8220</v>
      </c>
      <c r="G2405" t="s">
        <v>8223</v>
      </c>
      <c r="H2405" t="s">
        <v>8245</v>
      </c>
      <c r="I2405">
        <v>1447020620</v>
      </c>
      <c r="J2405">
        <v>1444425020</v>
      </c>
      <c r="K2405" t="b">
        <v>0</v>
      </c>
      <c r="L2405">
        <v>1</v>
      </c>
      <c r="M2405" t="b">
        <v>0</v>
      </c>
      <c r="N2405" t="s">
        <v>8287</v>
      </c>
      <c r="O2405" s="5">
        <f>ROUND(E2405/D2405*100,0)</f>
        <v>9</v>
      </c>
      <c r="P2405">
        <f>IFERROR(ROUND(E2405/L2405,2),0)</f>
        <v>60</v>
      </c>
      <c r="Q2405" s="6" t="s">
        <v>8336</v>
      </c>
      <c r="R2405" t="s">
        <v>8341</v>
      </c>
      <c r="S2405" s="9">
        <f>(((J2405/60)/60)/24)+DATE(1970,1,1)</f>
        <v>42286.88217592593</v>
      </c>
      <c r="T2405" s="9">
        <f>(((I2405/60)/60)/24)+DATE(1970,1,1)</f>
        <v>42316.923842592587</v>
      </c>
    </row>
    <row r="2406" spans="1:20" ht="48" x14ac:dyDescent="0.2">
      <c r="A2406">
        <v>1549</v>
      </c>
      <c r="B2406" s="4" t="s">
        <v>1550</v>
      </c>
      <c r="C2406" s="1" t="s">
        <v>5659</v>
      </c>
      <c r="D2406" s="2">
        <v>500</v>
      </c>
      <c r="E2406" s="3">
        <v>170</v>
      </c>
      <c r="F2406" t="s">
        <v>8220</v>
      </c>
      <c r="G2406" t="s">
        <v>8223</v>
      </c>
      <c r="H2406" t="s">
        <v>8245</v>
      </c>
      <c r="I2406">
        <v>1446524159</v>
      </c>
      <c r="J2406">
        <v>1443928559</v>
      </c>
      <c r="K2406" t="b">
        <v>0</v>
      </c>
      <c r="L2406">
        <v>6</v>
      </c>
      <c r="M2406" t="b">
        <v>0</v>
      </c>
      <c r="N2406" t="s">
        <v>8287</v>
      </c>
      <c r="O2406" s="5">
        <f>ROUND(E2406/D2406*100,0)</f>
        <v>34</v>
      </c>
      <c r="P2406">
        <f>IFERROR(ROUND(E2406/L2406,2),0)</f>
        <v>28.33</v>
      </c>
      <c r="Q2406" s="6" t="s">
        <v>8336</v>
      </c>
      <c r="R2406" t="s">
        <v>8341</v>
      </c>
      <c r="S2406" s="9">
        <f>(((J2406/60)/60)/24)+DATE(1970,1,1)</f>
        <v>42281.136099537034</v>
      </c>
      <c r="T2406" s="9">
        <f>(((I2406/60)/60)/24)+DATE(1970,1,1)</f>
        <v>42311.177766203706</v>
      </c>
    </row>
    <row r="2407" spans="1:20" ht="48" x14ac:dyDescent="0.2">
      <c r="A2407">
        <v>1550</v>
      </c>
      <c r="B2407" s="4" t="s">
        <v>1551</v>
      </c>
      <c r="C2407" s="1" t="s">
        <v>5660</v>
      </c>
      <c r="D2407" s="2">
        <v>750</v>
      </c>
      <c r="E2407" s="3">
        <v>101</v>
      </c>
      <c r="F2407" t="s">
        <v>8220</v>
      </c>
      <c r="G2407" t="s">
        <v>8224</v>
      </c>
      <c r="H2407" t="s">
        <v>8246</v>
      </c>
      <c r="I2407">
        <v>1463050034</v>
      </c>
      <c r="J2407">
        <v>1460458034</v>
      </c>
      <c r="K2407" t="b">
        <v>0</v>
      </c>
      <c r="L2407">
        <v>7</v>
      </c>
      <c r="M2407" t="b">
        <v>0</v>
      </c>
      <c r="N2407" t="s">
        <v>8287</v>
      </c>
      <c r="O2407" s="5">
        <f>ROUND(E2407/D2407*100,0)</f>
        <v>13</v>
      </c>
      <c r="P2407">
        <f>IFERROR(ROUND(E2407/L2407,2),0)</f>
        <v>14.43</v>
      </c>
      <c r="Q2407" s="6" t="s">
        <v>8336</v>
      </c>
      <c r="R2407" t="s">
        <v>8341</v>
      </c>
      <c r="S2407" s="9">
        <f>(((J2407/60)/60)/24)+DATE(1970,1,1)</f>
        <v>42472.449467592596</v>
      </c>
      <c r="T2407" s="9">
        <f>(((I2407/60)/60)/24)+DATE(1970,1,1)</f>
        <v>42502.449467592596</v>
      </c>
    </row>
    <row r="2408" spans="1:20" ht="48" x14ac:dyDescent="0.2">
      <c r="A2408">
        <v>1551</v>
      </c>
      <c r="B2408" s="4" t="s">
        <v>1552</v>
      </c>
      <c r="C2408" s="1" t="s">
        <v>5661</v>
      </c>
      <c r="D2408" s="2">
        <v>3500</v>
      </c>
      <c r="E2408" s="3">
        <v>0</v>
      </c>
      <c r="F2408" t="s">
        <v>8220</v>
      </c>
      <c r="G2408" t="s">
        <v>8223</v>
      </c>
      <c r="H2408" t="s">
        <v>8245</v>
      </c>
      <c r="I2408">
        <v>1432756039</v>
      </c>
      <c r="J2408">
        <v>1430164039</v>
      </c>
      <c r="K2408" t="b">
        <v>0</v>
      </c>
      <c r="L2408">
        <v>0</v>
      </c>
      <c r="M2408" t="b">
        <v>0</v>
      </c>
      <c r="N2408" t="s">
        <v>8287</v>
      </c>
      <c r="O2408" s="5">
        <f>ROUND(E2408/D2408*100,0)</f>
        <v>0</v>
      </c>
      <c r="P2408">
        <f>IFERROR(ROUND(E2408/L2408,2),0)</f>
        <v>0</v>
      </c>
      <c r="Q2408" s="6" t="s">
        <v>8336</v>
      </c>
      <c r="R2408" t="s">
        <v>8341</v>
      </c>
      <c r="S2408" s="9">
        <f>(((J2408/60)/60)/24)+DATE(1970,1,1)</f>
        <v>42121.824525462958</v>
      </c>
      <c r="T2408" s="9">
        <f>(((I2408/60)/60)/24)+DATE(1970,1,1)</f>
        <v>42151.824525462958</v>
      </c>
    </row>
    <row r="2409" spans="1:20" ht="48" x14ac:dyDescent="0.2">
      <c r="A2409">
        <v>1552</v>
      </c>
      <c r="B2409" s="4" t="s">
        <v>1553</v>
      </c>
      <c r="C2409" s="1" t="s">
        <v>5662</v>
      </c>
      <c r="D2409" s="2">
        <v>4300</v>
      </c>
      <c r="E2409" s="3">
        <v>2115</v>
      </c>
      <c r="F2409" t="s">
        <v>8220</v>
      </c>
      <c r="G2409" t="s">
        <v>8223</v>
      </c>
      <c r="H2409" t="s">
        <v>8245</v>
      </c>
      <c r="I2409">
        <v>1412135940</v>
      </c>
      <c r="J2409">
        <v>1410366708</v>
      </c>
      <c r="K2409" t="b">
        <v>0</v>
      </c>
      <c r="L2409">
        <v>16</v>
      </c>
      <c r="M2409" t="b">
        <v>0</v>
      </c>
      <c r="N2409" t="s">
        <v>8287</v>
      </c>
      <c r="O2409" s="5">
        <f>ROUND(E2409/D2409*100,0)</f>
        <v>49</v>
      </c>
      <c r="P2409">
        <f>IFERROR(ROUND(E2409/L2409,2),0)</f>
        <v>132.19</v>
      </c>
      <c r="Q2409" s="6" t="s">
        <v>8336</v>
      </c>
      <c r="R2409" t="s">
        <v>8341</v>
      </c>
      <c r="S2409" s="9">
        <f>(((J2409/60)/60)/24)+DATE(1970,1,1)</f>
        <v>41892.688750000001</v>
      </c>
      <c r="T2409" s="9">
        <f>(((I2409/60)/60)/24)+DATE(1970,1,1)</f>
        <v>41913.165972222225</v>
      </c>
    </row>
    <row r="2410" spans="1:20" ht="48" x14ac:dyDescent="0.2">
      <c r="A2410">
        <v>1553</v>
      </c>
      <c r="B2410" s="4" t="s">
        <v>1554</v>
      </c>
      <c r="C2410" s="1" t="s">
        <v>5663</v>
      </c>
      <c r="D2410" s="2">
        <v>6000</v>
      </c>
      <c r="E2410" s="3">
        <v>0</v>
      </c>
      <c r="F2410" t="s">
        <v>8220</v>
      </c>
      <c r="G2410" t="s">
        <v>8223</v>
      </c>
      <c r="H2410" t="s">
        <v>8245</v>
      </c>
      <c r="I2410">
        <v>1441176447</v>
      </c>
      <c r="J2410">
        <v>1438584447</v>
      </c>
      <c r="K2410" t="b">
        <v>0</v>
      </c>
      <c r="L2410">
        <v>0</v>
      </c>
      <c r="M2410" t="b">
        <v>0</v>
      </c>
      <c r="N2410" t="s">
        <v>8287</v>
      </c>
      <c r="O2410" s="5">
        <f>ROUND(E2410/D2410*100,0)</f>
        <v>0</v>
      </c>
      <c r="P2410">
        <f>IFERROR(ROUND(E2410/L2410,2),0)</f>
        <v>0</v>
      </c>
      <c r="Q2410" s="6" t="s">
        <v>8336</v>
      </c>
      <c r="R2410" t="s">
        <v>8341</v>
      </c>
      <c r="S2410" s="9">
        <f>(((J2410/60)/60)/24)+DATE(1970,1,1)</f>
        <v>42219.282951388886</v>
      </c>
      <c r="T2410" s="9">
        <f>(((I2410/60)/60)/24)+DATE(1970,1,1)</f>
        <v>42249.282951388886</v>
      </c>
    </row>
    <row r="2411" spans="1:20" ht="48" x14ac:dyDescent="0.2">
      <c r="A2411">
        <v>1554</v>
      </c>
      <c r="B2411" s="4" t="s">
        <v>1555</v>
      </c>
      <c r="C2411" s="1" t="s">
        <v>5664</v>
      </c>
      <c r="D2411" s="2">
        <v>20000</v>
      </c>
      <c r="E2411" s="3">
        <v>0</v>
      </c>
      <c r="F2411" t="s">
        <v>8220</v>
      </c>
      <c r="G2411" t="s">
        <v>8225</v>
      </c>
      <c r="H2411" t="s">
        <v>8247</v>
      </c>
      <c r="I2411">
        <v>1438495390</v>
      </c>
      <c r="J2411">
        <v>1435903390</v>
      </c>
      <c r="K2411" t="b">
        <v>0</v>
      </c>
      <c r="L2411">
        <v>0</v>
      </c>
      <c r="M2411" t="b">
        <v>0</v>
      </c>
      <c r="N2411" t="s">
        <v>8287</v>
      </c>
      <c r="O2411" s="5">
        <f>ROUND(E2411/D2411*100,0)</f>
        <v>0</v>
      </c>
      <c r="P2411">
        <f>IFERROR(ROUND(E2411/L2411,2),0)</f>
        <v>0</v>
      </c>
      <c r="Q2411" s="6" t="s">
        <v>8336</v>
      </c>
      <c r="R2411" t="s">
        <v>8341</v>
      </c>
      <c r="S2411" s="9">
        <f>(((J2411/60)/60)/24)+DATE(1970,1,1)</f>
        <v>42188.252199074079</v>
      </c>
      <c r="T2411" s="9">
        <f>(((I2411/60)/60)/24)+DATE(1970,1,1)</f>
        <v>42218.252199074079</v>
      </c>
    </row>
    <row r="2412" spans="1:20" ht="48" x14ac:dyDescent="0.2">
      <c r="A2412">
        <v>1555</v>
      </c>
      <c r="B2412" s="4" t="s">
        <v>1556</v>
      </c>
      <c r="C2412" s="1" t="s">
        <v>5665</v>
      </c>
      <c r="D2412" s="2">
        <v>750</v>
      </c>
      <c r="E2412" s="3">
        <v>0</v>
      </c>
      <c r="F2412" t="s">
        <v>8220</v>
      </c>
      <c r="G2412" t="s">
        <v>8223</v>
      </c>
      <c r="H2412" t="s">
        <v>8245</v>
      </c>
      <c r="I2412">
        <v>1442509200</v>
      </c>
      <c r="J2412">
        <v>1440513832</v>
      </c>
      <c r="K2412" t="b">
        <v>0</v>
      </c>
      <c r="L2412">
        <v>0</v>
      </c>
      <c r="M2412" t="b">
        <v>0</v>
      </c>
      <c r="N2412" t="s">
        <v>8287</v>
      </c>
      <c r="O2412" s="5">
        <f>ROUND(E2412/D2412*100,0)</f>
        <v>0</v>
      </c>
      <c r="P2412">
        <f>IFERROR(ROUND(E2412/L2412,2),0)</f>
        <v>0</v>
      </c>
      <c r="Q2412" s="6" t="s">
        <v>8336</v>
      </c>
      <c r="R2412" t="s">
        <v>8341</v>
      </c>
      <c r="S2412" s="9">
        <f>(((J2412/60)/60)/24)+DATE(1970,1,1)</f>
        <v>42241.613796296297</v>
      </c>
      <c r="T2412" s="9">
        <f>(((I2412/60)/60)/24)+DATE(1970,1,1)</f>
        <v>42264.708333333328</v>
      </c>
    </row>
    <row r="2413" spans="1:20" ht="48" x14ac:dyDescent="0.2">
      <c r="A2413">
        <v>1556</v>
      </c>
      <c r="B2413" s="4" t="s">
        <v>1557</v>
      </c>
      <c r="C2413" s="1" t="s">
        <v>5666</v>
      </c>
      <c r="D2413" s="2">
        <v>1500</v>
      </c>
      <c r="E2413" s="3">
        <v>677</v>
      </c>
      <c r="F2413" t="s">
        <v>8220</v>
      </c>
      <c r="G2413" t="s">
        <v>8228</v>
      </c>
      <c r="H2413" t="s">
        <v>8250</v>
      </c>
      <c r="I2413">
        <v>1467603624</v>
      </c>
      <c r="J2413">
        <v>1465011624</v>
      </c>
      <c r="K2413" t="b">
        <v>0</v>
      </c>
      <c r="L2413">
        <v>12</v>
      </c>
      <c r="M2413" t="b">
        <v>0</v>
      </c>
      <c r="N2413" t="s">
        <v>8287</v>
      </c>
      <c r="O2413" s="5">
        <f>ROUND(E2413/D2413*100,0)</f>
        <v>45</v>
      </c>
      <c r="P2413">
        <f>IFERROR(ROUND(E2413/L2413,2),0)</f>
        <v>56.42</v>
      </c>
      <c r="Q2413" s="6" t="s">
        <v>8336</v>
      </c>
      <c r="R2413" t="s">
        <v>8341</v>
      </c>
      <c r="S2413" s="9">
        <f>(((J2413/60)/60)/24)+DATE(1970,1,1)</f>
        <v>42525.153055555551</v>
      </c>
      <c r="T2413" s="9">
        <f>(((I2413/60)/60)/24)+DATE(1970,1,1)</f>
        <v>42555.153055555551</v>
      </c>
    </row>
    <row r="2414" spans="1:20" ht="48" x14ac:dyDescent="0.2">
      <c r="A2414">
        <v>1557</v>
      </c>
      <c r="B2414" s="4" t="s">
        <v>1558</v>
      </c>
      <c r="C2414" s="1" t="s">
        <v>5667</v>
      </c>
      <c r="D2414" s="2">
        <v>2500</v>
      </c>
      <c r="E2414" s="3">
        <v>100</v>
      </c>
      <c r="F2414" t="s">
        <v>8220</v>
      </c>
      <c r="G2414" t="s">
        <v>8223</v>
      </c>
      <c r="H2414" t="s">
        <v>8245</v>
      </c>
      <c r="I2414">
        <v>1411227633</v>
      </c>
      <c r="J2414">
        <v>1408549233</v>
      </c>
      <c r="K2414" t="b">
        <v>0</v>
      </c>
      <c r="L2414">
        <v>1</v>
      </c>
      <c r="M2414" t="b">
        <v>0</v>
      </c>
      <c r="N2414" t="s">
        <v>8287</v>
      </c>
      <c r="O2414" s="5">
        <f>ROUND(E2414/D2414*100,0)</f>
        <v>4</v>
      </c>
      <c r="P2414">
        <f>IFERROR(ROUND(E2414/L2414,2),0)</f>
        <v>100</v>
      </c>
      <c r="Q2414" s="6" t="s">
        <v>8336</v>
      </c>
      <c r="R2414" t="s">
        <v>8341</v>
      </c>
      <c r="S2414" s="9">
        <f>(((J2414/60)/60)/24)+DATE(1970,1,1)</f>
        <v>41871.65315972222</v>
      </c>
      <c r="T2414" s="9">
        <f>(((I2414/60)/60)/24)+DATE(1970,1,1)</f>
        <v>41902.65315972222</v>
      </c>
    </row>
    <row r="2415" spans="1:20" ht="32" x14ac:dyDescent="0.2">
      <c r="A2415">
        <v>1558</v>
      </c>
      <c r="B2415" s="4" t="s">
        <v>1559</v>
      </c>
      <c r="C2415" s="1" t="s">
        <v>5668</v>
      </c>
      <c r="D2415" s="2">
        <v>750</v>
      </c>
      <c r="E2415" s="3">
        <v>35</v>
      </c>
      <c r="F2415" t="s">
        <v>8220</v>
      </c>
      <c r="G2415" t="s">
        <v>8224</v>
      </c>
      <c r="H2415" t="s">
        <v>8246</v>
      </c>
      <c r="I2415">
        <v>1440763920</v>
      </c>
      <c r="J2415">
        <v>1435656759</v>
      </c>
      <c r="K2415" t="b">
        <v>0</v>
      </c>
      <c r="L2415">
        <v>3</v>
      </c>
      <c r="M2415" t="b">
        <v>0</v>
      </c>
      <c r="N2415" t="s">
        <v>8287</v>
      </c>
      <c r="O2415" s="5">
        <f>ROUND(E2415/D2415*100,0)</f>
        <v>5</v>
      </c>
      <c r="P2415">
        <f>IFERROR(ROUND(E2415/L2415,2),0)</f>
        <v>11.67</v>
      </c>
      <c r="Q2415" s="6" t="s">
        <v>8336</v>
      </c>
      <c r="R2415" t="s">
        <v>8341</v>
      </c>
      <c r="S2415" s="9">
        <f>(((J2415/60)/60)/24)+DATE(1970,1,1)</f>
        <v>42185.397673611107</v>
      </c>
      <c r="T2415" s="9">
        <f>(((I2415/60)/60)/24)+DATE(1970,1,1)</f>
        <v>42244.508333333331</v>
      </c>
    </row>
    <row r="2416" spans="1:20" ht="32" x14ac:dyDescent="0.2">
      <c r="A2416">
        <v>1559</v>
      </c>
      <c r="B2416" s="4" t="s">
        <v>1560</v>
      </c>
      <c r="C2416" s="1" t="s">
        <v>5669</v>
      </c>
      <c r="D2416" s="2">
        <v>15000</v>
      </c>
      <c r="E2416" s="3">
        <v>50</v>
      </c>
      <c r="F2416" t="s">
        <v>8220</v>
      </c>
      <c r="G2416" t="s">
        <v>8223</v>
      </c>
      <c r="H2416" t="s">
        <v>8245</v>
      </c>
      <c r="I2416">
        <v>1430270199</v>
      </c>
      <c r="J2416">
        <v>1428974199</v>
      </c>
      <c r="K2416" t="b">
        <v>0</v>
      </c>
      <c r="L2416">
        <v>1</v>
      </c>
      <c r="M2416" t="b">
        <v>0</v>
      </c>
      <c r="N2416" t="s">
        <v>8287</v>
      </c>
      <c r="O2416" s="5">
        <f>ROUND(E2416/D2416*100,0)</f>
        <v>0</v>
      </c>
      <c r="P2416">
        <f>IFERROR(ROUND(E2416/L2416,2),0)</f>
        <v>50</v>
      </c>
      <c r="Q2416" s="6" t="s">
        <v>8336</v>
      </c>
      <c r="R2416" t="s">
        <v>8341</v>
      </c>
      <c r="S2416" s="9">
        <f>(((J2416/60)/60)/24)+DATE(1970,1,1)</f>
        <v>42108.05322916666</v>
      </c>
      <c r="T2416" s="9">
        <f>(((I2416/60)/60)/24)+DATE(1970,1,1)</f>
        <v>42123.05322916666</v>
      </c>
    </row>
    <row r="2417" spans="1:20" ht="48" x14ac:dyDescent="0.2">
      <c r="A2417">
        <v>1560</v>
      </c>
      <c r="B2417" s="4" t="s">
        <v>1561</v>
      </c>
      <c r="C2417" s="1" t="s">
        <v>5670</v>
      </c>
      <c r="D2417" s="2">
        <v>2500</v>
      </c>
      <c r="E2417" s="3">
        <v>94</v>
      </c>
      <c r="F2417" t="s">
        <v>8220</v>
      </c>
      <c r="G2417" t="s">
        <v>8223</v>
      </c>
      <c r="H2417" t="s">
        <v>8245</v>
      </c>
      <c r="I2417">
        <v>1415842193</v>
      </c>
      <c r="J2417">
        <v>1414110593</v>
      </c>
      <c r="K2417" t="b">
        <v>0</v>
      </c>
      <c r="L2417">
        <v>4</v>
      </c>
      <c r="M2417" t="b">
        <v>0</v>
      </c>
      <c r="N2417" t="s">
        <v>8287</v>
      </c>
      <c r="O2417" s="5">
        <f>ROUND(E2417/D2417*100,0)</f>
        <v>4</v>
      </c>
      <c r="P2417">
        <f>IFERROR(ROUND(E2417/L2417,2),0)</f>
        <v>23.5</v>
      </c>
      <c r="Q2417" s="6" t="s">
        <v>8336</v>
      </c>
      <c r="R2417" t="s">
        <v>8341</v>
      </c>
      <c r="S2417" s="9">
        <f>(((J2417/60)/60)/24)+DATE(1970,1,1)</f>
        <v>41936.020752314813</v>
      </c>
      <c r="T2417" s="9">
        <f>(((I2417/60)/60)/24)+DATE(1970,1,1)</f>
        <v>41956.062418981484</v>
      </c>
    </row>
    <row r="2418" spans="1:20" ht="48" x14ac:dyDescent="0.2">
      <c r="A2418">
        <v>3188</v>
      </c>
      <c r="B2418" s="4" t="s">
        <v>3188</v>
      </c>
      <c r="C2418" s="1" t="s">
        <v>7298</v>
      </c>
      <c r="D2418" s="2">
        <v>200</v>
      </c>
      <c r="E2418" s="3">
        <v>130</v>
      </c>
      <c r="F2418" t="s">
        <v>8220</v>
      </c>
      <c r="G2418" t="s">
        <v>8224</v>
      </c>
      <c r="H2418" t="s">
        <v>8246</v>
      </c>
      <c r="I2418">
        <v>1433930302</v>
      </c>
      <c r="J2418">
        <v>1432115902</v>
      </c>
      <c r="K2418" t="b">
        <v>0</v>
      </c>
      <c r="L2418">
        <v>9</v>
      </c>
      <c r="M2418" t="b">
        <v>0</v>
      </c>
      <c r="N2418" t="s">
        <v>8303</v>
      </c>
      <c r="O2418" s="5">
        <f>ROUND(E2418/D2418*100,0)</f>
        <v>65</v>
      </c>
      <c r="P2418">
        <f>IFERROR(ROUND(E2418/L2418,2),0)</f>
        <v>14.44</v>
      </c>
      <c r="Q2418" s="6" t="s">
        <v>8315</v>
      </c>
      <c r="R2418" t="s">
        <v>8357</v>
      </c>
      <c r="S2418" s="9">
        <f>(((J2418/60)/60)/24)+DATE(1970,1,1)</f>
        <v>42144.415532407409</v>
      </c>
      <c r="T2418" s="9">
        <f>(((I2418/60)/60)/24)+DATE(1970,1,1)</f>
        <v>42165.415532407409</v>
      </c>
    </row>
    <row r="2419" spans="1:20" ht="48" x14ac:dyDescent="0.2">
      <c r="A2419">
        <v>3189</v>
      </c>
      <c r="B2419" s="4" t="s">
        <v>3189</v>
      </c>
      <c r="C2419" s="1" t="s">
        <v>7299</v>
      </c>
      <c r="D2419" s="2">
        <v>55000</v>
      </c>
      <c r="E2419" s="3">
        <v>6780</v>
      </c>
      <c r="F2419" t="s">
        <v>8220</v>
      </c>
      <c r="G2419" t="s">
        <v>8234</v>
      </c>
      <c r="H2419" t="s">
        <v>8254</v>
      </c>
      <c r="I2419">
        <v>1432455532</v>
      </c>
      <c r="J2419">
        <v>1429863532</v>
      </c>
      <c r="K2419" t="b">
        <v>0</v>
      </c>
      <c r="L2419">
        <v>19</v>
      </c>
      <c r="M2419" t="b">
        <v>0</v>
      </c>
      <c r="N2419" t="s">
        <v>8303</v>
      </c>
      <c r="O2419" s="5">
        <f>ROUND(E2419/D2419*100,0)</f>
        <v>12</v>
      </c>
      <c r="P2419">
        <f>IFERROR(ROUND(E2419/L2419,2),0)</f>
        <v>356.84</v>
      </c>
      <c r="Q2419" s="6" t="s">
        <v>8315</v>
      </c>
      <c r="R2419" t="s">
        <v>8357</v>
      </c>
      <c r="S2419" s="9">
        <f>(((J2419/60)/60)/24)+DATE(1970,1,1)</f>
        <v>42118.346435185187</v>
      </c>
      <c r="T2419" s="9">
        <f>(((I2419/60)/60)/24)+DATE(1970,1,1)</f>
        <v>42148.346435185187</v>
      </c>
    </row>
    <row r="2420" spans="1:20" ht="48" x14ac:dyDescent="0.2">
      <c r="A2420">
        <v>3190</v>
      </c>
      <c r="B2420" s="4" t="s">
        <v>3190</v>
      </c>
      <c r="C2420" s="1" t="s">
        <v>7300</v>
      </c>
      <c r="D2420" s="2">
        <v>4000</v>
      </c>
      <c r="E2420" s="3">
        <v>0</v>
      </c>
      <c r="F2420" t="s">
        <v>8220</v>
      </c>
      <c r="G2420" t="s">
        <v>8228</v>
      </c>
      <c r="H2420" t="s">
        <v>8250</v>
      </c>
      <c r="I2420">
        <v>1481258275</v>
      </c>
      <c r="J2420">
        <v>1478662675</v>
      </c>
      <c r="K2420" t="b">
        <v>0</v>
      </c>
      <c r="L2420">
        <v>0</v>
      </c>
      <c r="M2420" t="b">
        <v>0</v>
      </c>
      <c r="N2420" t="s">
        <v>8303</v>
      </c>
      <c r="O2420" s="5">
        <f>ROUND(E2420/D2420*100,0)</f>
        <v>0</v>
      </c>
      <c r="P2420">
        <f>IFERROR(ROUND(E2420/L2420,2),0)</f>
        <v>0</v>
      </c>
      <c r="Q2420" s="6" t="s">
        <v>8315</v>
      </c>
      <c r="R2420" t="s">
        <v>8357</v>
      </c>
      <c r="S2420" s="9">
        <f>(((J2420/60)/60)/24)+DATE(1970,1,1)</f>
        <v>42683.151331018518</v>
      </c>
      <c r="T2420" s="9">
        <f>(((I2420/60)/60)/24)+DATE(1970,1,1)</f>
        <v>42713.192997685182</v>
      </c>
    </row>
    <row r="2421" spans="1:20" ht="48" x14ac:dyDescent="0.2">
      <c r="A2421">
        <v>3191</v>
      </c>
      <c r="B2421" s="4" t="s">
        <v>3191</v>
      </c>
      <c r="C2421" s="1" t="s">
        <v>7301</v>
      </c>
      <c r="D2421" s="2">
        <v>3750</v>
      </c>
      <c r="E2421" s="3">
        <v>151</v>
      </c>
      <c r="F2421" t="s">
        <v>8220</v>
      </c>
      <c r="G2421" t="s">
        <v>8223</v>
      </c>
      <c r="H2421" t="s">
        <v>8245</v>
      </c>
      <c r="I2421">
        <v>1471370869</v>
      </c>
      <c r="J2421">
        <v>1466186869</v>
      </c>
      <c r="K2421" t="b">
        <v>0</v>
      </c>
      <c r="L2421">
        <v>4</v>
      </c>
      <c r="M2421" t="b">
        <v>0</v>
      </c>
      <c r="N2421" t="s">
        <v>8303</v>
      </c>
      <c r="O2421" s="5">
        <f>ROUND(E2421/D2421*100,0)</f>
        <v>4</v>
      </c>
      <c r="P2421">
        <f>IFERROR(ROUND(E2421/L2421,2),0)</f>
        <v>37.75</v>
      </c>
      <c r="Q2421" s="6" t="s">
        <v>8315</v>
      </c>
      <c r="R2421" t="s">
        <v>8357</v>
      </c>
      <c r="S2421" s="9">
        <f>(((J2421/60)/60)/24)+DATE(1970,1,1)</f>
        <v>42538.755428240736</v>
      </c>
      <c r="T2421" s="9">
        <f>(((I2421/60)/60)/24)+DATE(1970,1,1)</f>
        <v>42598.755428240736</v>
      </c>
    </row>
    <row r="2422" spans="1:20" ht="48" x14ac:dyDescent="0.2">
      <c r="A2422">
        <v>3192</v>
      </c>
      <c r="B2422" s="4" t="s">
        <v>3192</v>
      </c>
      <c r="C2422" s="1" t="s">
        <v>7302</v>
      </c>
      <c r="D2422" s="2">
        <v>10000</v>
      </c>
      <c r="E2422" s="3">
        <v>102</v>
      </c>
      <c r="F2422" t="s">
        <v>8220</v>
      </c>
      <c r="G2422" t="s">
        <v>8224</v>
      </c>
      <c r="H2422" t="s">
        <v>8246</v>
      </c>
      <c r="I2422">
        <v>1425160800</v>
      </c>
      <c r="J2422">
        <v>1421274859</v>
      </c>
      <c r="K2422" t="b">
        <v>0</v>
      </c>
      <c r="L2422">
        <v>8</v>
      </c>
      <c r="M2422" t="b">
        <v>0</v>
      </c>
      <c r="N2422" t="s">
        <v>8303</v>
      </c>
      <c r="O2422" s="5">
        <f>ROUND(E2422/D2422*100,0)</f>
        <v>1</v>
      </c>
      <c r="P2422">
        <f>IFERROR(ROUND(E2422/L2422,2),0)</f>
        <v>12.75</v>
      </c>
      <c r="Q2422" s="6" t="s">
        <v>8315</v>
      </c>
      <c r="R2422" t="s">
        <v>8357</v>
      </c>
      <c r="S2422" s="9">
        <f>(((J2422/60)/60)/24)+DATE(1970,1,1)</f>
        <v>42018.94049768518</v>
      </c>
      <c r="T2422" s="9">
        <f>(((I2422/60)/60)/24)+DATE(1970,1,1)</f>
        <v>42063.916666666672</v>
      </c>
    </row>
    <row r="2423" spans="1:20" ht="48" x14ac:dyDescent="0.2">
      <c r="A2423">
        <v>3193</v>
      </c>
      <c r="B2423" s="4" t="s">
        <v>3193</v>
      </c>
      <c r="C2423" s="1" t="s">
        <v>7303</v>
      </c>
      <c r="D2423" s="2">
        <v>5000</v>
      </c>
      <c r="E2423" s="3">
        <v>587</v>
      </c>
      <c r="F2423" t="s">
        <v>8220</v>
      </c>
      <c r="G2423" t="s">
        <v>8224</v>
      </c>
      <c r="H2423" t="s">
        <v>8246</v>
      </c>
      <c r="I2423">
        <v>1424474056</v>
      </c>
      <c r="J2423">
        <v>1420586056</v>
      </c>
      <c r="K2423" t="b">
        <v>0</v>
      </c>
      <c r="L2423">
        <v>24</v>
      </c>
      <c r="M2423" t="b">
        <v>0</v>
      </c>
      <c r="N2423" t="s">
        <v>8303</v>
      </c>
      <c r="O2423" s="5">
        <f>ROUND(E2423/D2423*100,0)</f>
        <v>12</v>
      </c>
      <c r="P2423">
        <f>IFERROR(ROUND(E2423/L2423,2),0)</f>
        <v>24.46</v>
      </c>
      <c r="Q2423" s="6" t="s">
        <v>8315</v>
      </c>
      <c r="R2423" t="s">
        <v>8357</v>
      </c>
      <c r="S2423" s="9">
        <f>(((J2423/60)/60)/24)+DATE(1970,1,1)</f>
        <v>42010.968240740738</v>
      </c>
      <c r="T2423" s="9">
        <f>(((I2423/60)/60)/24)+DATE(1970,1,1)</f>
        <v>42055.968240740738</v>
      </c>
    </row>
    <row r="2424" spans="1:20" ht="48" x14ac:dyDescent="0.2">
      <c r="A2424">
        <v>3194</v>
      </c>
      <c r="B2424" s="4" t="s">
        <v>3194</v>
      </c>
      <c r="C2424" s="1" t="s">
        <v>7304</v>
      </c>
      <c r="D2424" s="2">
        <v>11000</v>
      </c>
      <c r="E2424" s="3">
        <v>0</v>
      </c>
      <c r="F2424" t="s">
        <v>8220</v>
      </c>
      <c r="G2424" t="s">
        <v>8223</v>
      </c>
      <c r="H2424" t="s">
        <v>8245</v>
      </c>
      <c r="I2424">
        <v>1437960598</v>
      </c>
      <c r="J2424">
        <v>1435368598</v>
      </c>
      <c r="K2424" t="b">
        <v>0</v>
      </c>
      <c r="L2424">
        <v>0</v>
      </c>
      <c r="M2424" t="b">
        <v>0</v>
      </c>
      <c r="N2424" t="s">
        <v>8303</v>
      </c>
      <c r="O2424" s="5">
        <f>ROUND(E2424/D2424*100,0)</f>
        <v>0</v>
      </c>
      <c r="P2424">
        <f>IFERROR(ROUND(E2424/L2424,2),0)</f>
        <v>0</v>
      </c>
      <c r="Q2424" s="6" t="s">
        <v>8315</v>
      </c>
      <c r="R2424" t="s">
        <v>8357</v>
      </c>
      <c r="S2424" s="9">
        <f>(((J2424/60)/60)/24)+DATE(1970,1,1)</f>
        <v>42182.062476851846</v>
      </c>
      <c r="T2424" s="9">
        <f>(((I2424/60)/60)/24)+DATE(1970,1,1)</f>
        <v>42212.062476851846</v>
      </c>
    </row>
    <row r="2425" spans="1:20" ht="48" x14ac:dyDescent="0.2">
      <c r="A2425">
        <v>3195</v>
      </c>
      <c r="B2425" s="4" t="s">
        <v>3195</v>
      </c>
      <c r="C2425" s="1" t="s">
        <v>7305</v>
      </c>
      <c r="D2425" s="2">
        <v>3500</v>
      </c>
      <c r="E2425" s="3">
        <v>2070</v>
      </c>
      <c r="F2425" t="s">
        <v>8220</v>
      </c>
      <c r="G2425" t="s">
        <v>8223</v>
      </c>
      <c r="H2425" t="s">
        <v>8245</v>
      </c>
      <c r="I2425">
        <v>1423750542</v>
      </c>
      <c r="J2425">
        <v>1421158542</v>
      </c>
      <c r="K2425" t="b">
        <v>0</v>
      </c>
      <c r="L2425">
        <v>39</v>
      </c>
      <c r="M2425" t="b">
        <v>0</v>
      </c>
      <c r="N2425" t="s">
        <v>8303</v>
      </c>
      <c r="O2425" s="5">
        <f>ROUND(E2425/D2425*100,0)</f>
        <v>59</v>
      </c>
      <c r="P2425">
        <f>IFERROR(ROUND(E2425/L2425,2),0)</f>
        <v>53.08</v>
      </c>
      <c r="Q2425" s="6" t="s">
        <v>8315</v>
      </c>
      <c r="R2425" t="s">
        <v>8357</v>
      </c>
      <c r="S2425" s="9">
        <f>(((J2425/60)/60)/24)+DATE(1970,1,1)</f>
        <v>42017.594236111108</v>
      </c>
      <c r="T2425" s="9">
        <f>(((I2425/60)/60)/24)+DATE(1970,1,1)</f>
        <v>42047.594236111108</v>
      </c>
    </row>
    <row r="2426" spans="1:20" ht="48" x14ac:dyDescent="0.2">
      <c r="A2426">
        <v>3196</v>
      </c>
      <c r="B2426" s="4" t="s">
        <v>3196</v>
      </c>
      <c r="C2426" s="1" t="s">
        <v>7306</v>
      </c>
      <c r="D2426" s="2">
        <v>3000000</v>
      </c>
      <c r="E2426" s="3">
        <v>1800</v>
      </c>
      <c r="F2426" t="s">
        <v>8220</v>
      </c>
      <c r="G2426" t="s">
        <v>8223</v>
      </c>
      <c r="H2426" t="s">
        <v>8245</v>
      </c>
      <c r="I2426">
        <v>1438437600</v>
      </c>
      <c r="J2426">
        <v>1433254875</v>
      </c>
      <c r="K2426" t="b">
        <v>0</v>
      </c>
      <c r="L2426">
        <v>6</v>
      </c>
      <c r="M2426" t="b">
        <v>0</v>
      </c>
      <c r="N2426" t="s">
        <v>8303</v>
      </c>
      <c r="O2426" s="5">
        <f>ROUND(E2426/D2426*100,0)</f>
        <v>0</v>
      </c>
      <c r="P2426">
        <f>IFERROR(ROUND(E2426/L2426,2),0)</f>
        <v>300</v>
      </c>
      <c r="Q2426" s="6" t="s">
        <v>8315</v>
      </c>
      <c r="R2426" t="s">
        <v>8357</v>
      </c>
      <c r="S2426" s="9">
        <f>(((J2426/60)/60)/24)+DATE(1970,1,1)</f>
        <v>42157.598090277781</v>
      </c>
      <c r="T2426" s="9">
        <f>(((I2426/60)/60)/24)+DATE(1970,1,1)</f>
        <v>42217.583333333328</v>
      </c>
    </row>
    <row r="2427" spans="1:20" ht="32" x14ac:dyDescent="0.2">
      <c r="A2427">
        <v>3197</v>
      </c>
      <c r="B2427" s="4" t="s">
        <v>3197</v>
      </c>
      <c r="C2427" s="1" t="s">
        <v>7307</v>
      </c>
      <c r="D2427" s="2">
        <v>10000</v>
      </c>
      <c r="E2427" s="3">
        <v>1145</v>
      </c>
      <c r="F2427" t="s">
        <v>8220</v>
      </c>
      <c r="G2427" t="s">
        <v>8233</v>
      </c>
      <c r="H2427" t="s">
        <v>8253</v>
      </c>
      <c r="I2427">
        <v>1423050618</v>
      </c>
      <c r="J2427">
        <v>1420458618</v>
      </c>
      <c r="K2427" t="b">
        <v>0</v>
      </c>
      <c r="L2427">
        <v>4</v>
      </c>
      <c r="M2427" t="b">
        <v>0</v>
      </c>
      <c r="N2427" t="s">
        <v>8303</v>
      </c>
      <c r="O2427" s="5">
        <f>ROUND(E2427/D2427*100,0)</f>
        <v>11</v>
      </c>
      <c r="P2427">
        <f>IFERROR(ROUND(E2427/L2427,2),0)</f>
        <v>286.25</v>
      </c>
      <c r="Q2427" s="6" t="s">
        <v>8315</v>
      </c>
      <c r="R2427" t="s">
        <v>8357</v>
      </c>
      <c r="S2427" s="9">
        <f>(((J2427/60)/60)/24)+DATE(1970,1,1)</f>
        <v>42009.493263888886</v>
      </c>
      <c r="T2427" s="9">
        <f>(((I2427/60)/60)/24)+DATE(1970,1,1)</f>
        <v>42039.493263888886</v>
      </c>
    </row>
    <row r="2428" spans="1:20" ht="48" x14ac:dyDescent="0.2">
      <c r="A2428">
        <v>3198</v>
      </c>
      <c r="B2428" s="4" t="s">
        <v>3198</v>
      </c>
      <c r="C2428" s="1" t="s">
        <v>7308</v>
      </c>
      <c r="D2428" s="2">
        <v>30000</v>
      </c>
      <c r="E2428" s="3">
        <v>110</v>
      </c>
      <c r="F2428" t="s">
        <v>8220</v>
      </c>
      <c r="G2428" t="s">
        <v>8231</v>
      </c>
      <c r="H2428" t="s">
        <v>8252</v>
      </c>
      <c r="I2428">
        <v>1424081477</v>
      </c>
      <c r="J2428">
        <v>1420798277</v>
      </c>
      <c r="K2428" t="b">
        <v>0</v>
      </c>
      <c r="L2428">
        <v>3</v>
      </c>
      <c r="M2428" t="b">
        <v>0</v>
      </c>
      <c r="N2428" t="s">
        <v>8303</v>
      </c>
      <c r="O2428" s="5">
        <f>ROUND(E2428/D2428*100,0)</f>
        <v>0</v>
      </c>
      <c r="P2428">
        <f>IFERROR(ROUND(E2428/L2428,2),0)</f>
        <v>36.67</v>
      </c>
      <c r="Q2428" s="6" t="s">
        <v>8315</v>
      </c>
      <c r="R2428" t="s">
        <v>8357</v>
      </c>
      <c r="S2428" s="9">
        <f>(((J2428/60)/60)/24)+DATE(1970,1,1)</f>
        <v>42013.424502314811</v>
      </c>
      <c r="T2428" s="9">
        <f>(((I2428/60)/60)/24)+DATE(1970,1,1)</f>
        <v>42051.424502314811</v>
      </c>
    </row>
    <row r="2429" spans="1:20" ht="48" x14ac:dyDescent="0.2">
      <c r="A2429">
        <v>3199</v>
      </c>
      <c r="B2429" s="4" t="s">
        <v>3199</v>
      </c>
      <c r="C2429" s="1" t="s">
        <v>7309</v>
      </c>
      <c r="D2429" s="2">
        <v>5000</v>
      </c>
      <c r="E2429" s="3">
        <v>2608</v>
      </c>
      <c r="F2429" t="s">
        <v>8220</v>
      </c>
      <c r="G2429" t="s">
        <v>8223</v>
      </c>
      <c r="H2429" t="s">
        <v>8245</v>
      </c>
      <c r="I2429">
        <v>1410037200</v>
      </c>
      <c r="J2429">
        <v>1407435418</v>
      </c>
      <c r="K2429" t="b">
        <v>0</v>
      </c>
      <c r="L2429">
        <v>53</v>
      </c>
      <c r="M2429" t="b">
        <v>0</v>
      </c>
      <c r="N2429" t="s">
        <v>8303</v>
      </c>
      <c r="O2429" s="5">
        <f>ROUND(E2429/D2429*100,0)</f>
        <v>52</v>
      </c>
      <c r="P2429">
        <f>IFERROR(ROUND(E2429/L2429,2),0)</f>
        <v>49.21</v>
      </c>
      <c r="Q2429" s="6" t="s">
        <v>8315</v>
      </c>
      <c r="R2429" t="s">
        <v>8357</v>
      </c>
      <c r="S2429" s="9">
        <f>(((J2429/60)/60)/24)+DATE(1970,1,1)</f>
        <v>41858.761782407404</v>
      </c>
      <c r="T2429" s="9">
        <f>(((I2429/60)/60)/24)+DATE(1970,1,1)</f>
        <v>41888.875</v>
      </c>
    </row>
    <row r="2430" spans="1:20" ht="48" x14ac:dyDescent="0.2">
      <c r="A2430">
        <v>3200</v>
      </c>
      <c r="B2430" s="4" t="s">
        <v>3200</v>
      </c>
      <c r="C2430" s="1" t="s">
        <v>7310</v>
      </c>
      <c r="D2430" s="2">
        <v>50000</v>
      </c>
      <c r="E2430" s="3">
        <v>1</v>
      </c>
      <c r="F2430" t="s">
        <v>8220</v>
      </c>
      <c r="G2430" t="s">
        <v>8223</v>
      </c>
      <c r="H2430" t="s">
        <v>8245</v>
      </c>
      <c r="I2430">
        <v>1461994440</v>
      </c>
      <c r="J2430">
        <v>1459410101</v>
      </c>
      <c r="K2430" t="b">
        <v>0</v>
      </c>
      <c r="L2430">
        <v>1</v>
      </c>
      <c r="M2430" t="b">
        <v>0</v>
      </c>
      <c r="N2430" t="s">
        <v>8303</v>
      </c>
      <c r="O2430" s="5">
        <f>ROUND(E2430/D2430*100,0)</f>
        <v>0</v>
      </c>
      <c r="P2430">
        <f>IFERROR(ROUND(E2430/L2430,2),0)</f>
        <v>1</v>
      </c>
      <c r="Q2430" s="6" t="s">
        <v>8315</v>
      </c>
      <c r="R2430" t="s">
        <v>8357</v>
      </c>
      <c r="S2430" s="9">
        <f>(((J2430/60)/60)/24)+DATE(1970,1,1)</f>
        <v>42460.320613425924</v>
      </c>
      <c r="T2430" s="9">
        <f>(((I2430/60)/60)/24)+DATE(1970,1,1)</f>
        <v>42490.231944444444</v>
      </c>
    </row>
    <row r="2431" spans="1:20" ht="48" x14ac:dyDescent="0.2">
      <c r="A2431">
        <v>3201</v>
      </c>
      <c r="B2431" s="4" t="s">
        <v>3201</v>
      </c>
      <c r="C2431" s="1" t="s">
        <v>7311</v>
      </c>
      <c r="D2431" s="2">
        <v>2000</v>
      </c>
      <c r="E2431" s="3">
        <v>25</v>
      </c>
      <c r="F2431" t="s">
        <v>8220</v>
      </c>
      <c r="G2431" t="s">
        <v>8224</v>
      </c>
      <c r="H2431" t="s">
        <v>8246</v>
      </c>
      <c r="I2431">
        <v>1409509477</v>
      </c>
      <c r="J2431">
        <v>1407695077</v>
      </c>
      <c r="K2431" t="b">
        <v>0</v>
      </c>
      <c r="L2431">
        <v>2</v>
      </c>
      <c r="M2431" t="b">
        <v>0</v>
      </c>
      <c r="N2431" t="s">
        <v>8303</v>
      </c>
      <c r="O2431" s="5">
        <f>ROUND(E2431/D2431*100,0)</f>
        <v>1</v>
      </c>
      <c r="P2431">
        <f>IFERROR(ROUND(E2431/L2431,2),0)</f>
        <v>12.5</v>
      </c>
      <c r="Q2431" s="6" t="s">
        <v>8315</v>
      </c>
      <c r="R2431" t="s">
        <v>8357</v>
      </c>
      <c r="S2431" s="9">
        <f>(((J2431/60)/60)/24)+DATE(1970,1,1)</f>
        <v>41861.767094907409</v>
      </c>
      <c r="T2431" s="9">
        <f>(((I2431/60)/60)/24)+DATE(1970,1,1)</f>
        <v>41882.767094907409</v>
      </c>
    </row>
    <row r="2432" spans="1:20" ht="48" x14ac:dyDescent="0.2">
      <c r="A2432">
        <v>3202</v>
      </c>
      <c r="B2432" s="4" t="s">
        <v>3202</v>
      </c>
      <c r="C2432" s="1" t="s">
        <v>7312</v>
      </c>
      <c r="D2432" s="2">
        <v>5000</v>
      </c>
      <c r="E2432" s="3">
        <v>2726</v>
      </c>
      <c r="F2432" t="s">
        <v>8220</v>
      </c>
      <c r="G2432" t="s">
        <v>8223</v>
      </c>
      <c r="H2432" t="s">
        <v>8245</v>
      </c>
      <c r="I2432">
        <v>1450072740</v>
      </c>
      <c r="J2432">
        <v>1445027346</v>
      </c>
      <c r="K2432" t="b">
        <v>0</v>
      </c>
      <c r="L2432">
        <v>25</v>
      </c>
      <c r="M2432" t="b">
        <v>0</v>
      </c>
      <c r="N2432" t="s">
        <v>8303</v>
      </c>
      <c r="O2432" s="5">
        <f>ROUND(E2432/D2432*100,0)</f>
        <v>55</v>
      </c>
      <c r="P2432">
        <f>IFERROR(ROUND(E2432/L2432,2),0)</f>
        <v>109.04</v>
      </c>
      <c r="Q2432" s="6" t="s">
        <v>8315</v>
      </c>
      <c r="R2432" t="s">
        <v>8357</v>
      </c>
      <c r="S2432" s="9">
        <f>(((J2432/60)/60)/24)+DATE(1970,1,1)</f>
        <v>42293.853541666671</v>
      </c>
      <c r="T2432" s="9">
        <f>(((I2432/60)/60)/24)+DATE(1970,1,1)</f>
        <v>42352.249305555553</v>
      </c>
    </row>
    <row r="2433" spans="1:20" ht="32" x14ac:dyDescent="0.2">
      <c r="A2433">
        <v>3203</v>
      </c>
      <c r="B2433" s="4" t="s">
        <v>3203</v>
      </c>
      <c r="C2433" s="1" t="s">
        <v>7313</v>
      </c>
      <c r="D2433" s="2">
        <v>1000</v>
      </c>
      <c r="E2433" s="3">
        <v>250</v>
      </c>
      <c r="F2433" t="s">
        <v>8220</v>
      </c>
      <c r="G2433" t="s">
        <v>8223</v>
      </c>
      <c r="H2433" t="s">
        <v>8245</v>
      </c>
      <c r="I2433">
        <v>1443224622</v>
      </c>
      <c r="J2433">
        <v>1440632622</v>
      </c>
      <c r="K2433" t="b">
        <v>0</v>
      </c>
      <c r="L2433">
        <v>6</v>
      </c>
      <c r="M2433" t="b">
        <v>0</v>
      </c>
      <c r="N2433" t="s">
        <v>8303</v>
      </c>
      <c r="O2433" s="5">
        <f>ROUND(E2433/D2433*100,0)</f>
        <v>25</v>
      </c>
      <c r="P2433">
        <f>IFERROR(ROUND(E2433/L2433,2),0)</f>
        <v>41.67</v>
      </c>
      <c r="Q2433" s="6" t="s">
        <v>8315</v>
      </c>
      <c r="R2433" t="s">
        <v>8357</v>
      </c>
      <c r="S2433" s="9">
        <f>(((J2433/60)/60)/24)+DATE(1970,1,1)</f>
        <v>42242.988680555558</v>
      </c>
      <c r="T2433" s="9">
        <f>(((I2433/60)/60)/24)+DATE(1970,1,1)</f>
        <v>42272.988680555558</v>
      </c>
    </row>
    <row r="2434" spans="1:20" ht="48" x14ac:dyDescent="0.2">
      <c r="A2434">
        <v>3204</v>
      </c>
      <c r="B2434" s="4" t="s">
        <v>3204</v>
      </c>
      <c r="C2434" s="1" t="s">
        <v>7314</v>
      </c>
      <c r="D2434" s="2">
        <v>500</v>
      </c>
      <c r="E2434" s="3">
        <v>0</v>
      </c>
      <c r="F2434" t="s">
        <v>8220</v>
      </c>
      <c r="G2434" t="s">
        <v>8223</v>
      </c>
      <c r="H2434" t="s">
        <v>8245</v>
      </c>
      <c r="I2434">
        <v>1437149640</v>
      </c>
      <c r="J2434">
        <v>1434558479</v>
      </c>
      <c r="K2434" t="b">
        <v>0</v>
      </c>
      <c r="L2434">
        <v>0</v>
      </c>
      <c r="M2434" t="b">
        <v>0</v>
      </c>
      <c r="N2434" t="s">
        <v>8303</v>
      </c>
      <c r="O2434" s="5">
        <f>ROUND(E2434/D2434*100,0)</f>
        <v>0</v>
      </c>
      <c r="P2434">
        <f>IFERROR(ROUND(E2434/L2434,2),0)</f>
        <v>0</v>
      </c>
      <c r="Q2434" s="6" t="s">
        <v>8315</v>
      </c>
      <c r="R2434" t="s">
        <v>8357</v>
      </c>
      <c r="S2434" s="9">
        <f>(((J2434/60)/60)/24)+DATE(1970,1,1)</f>
        <v>42172.686099537037</v>
      </c>
      <c r="T2434" s="9">
        <f>(((I2434/60)/60)/24)+DATE(1970,1,1)</f>
        <v>42202.676388888889</v>
      </c>
    </row>
    <row r="2435" spans="1:20" ht="48" x14ac:dyDescent="0.2">
      <c r="A2435">
        <v>3205</v>
      </c>
      <c r="B2435" s="4" t="s">
        <v>3205</v>
      </c>
      <c r="C2435" s="1" t="s">
        <v>7315</v>
      </c>
      <c r="D2435" s="2">
        <v>8000</v>
      </c>
      <c r="E2435" s="3">
        <v>273</v>
      </c>
      <c r="F2435" t="s">
        <v>8220</v>
      </c>
      <c r="G2435" t="s">
        <v>8224</v>
      </c>
      <c r="H2435" t="s">
        <v>8246</v>
      </c>
      <c r="I2435">
        <v>1430470772</v>
      </c>
      <c r="J2435">
        <v>1427878772</v>
      </c>
      <c r="K2435" t="b">
        <v>0</v>
      </c>
      <c r="L2435">
        <v>12</v>
      </c>
      <c r="M2435" t="b">
        <v>0</v>
      </c>
      <c r="N2435" t="s">
        <v>8303</v>
      </c>
      <c r="O2435" s="5">
        <f>ROUND(E2435/D2435*100,0)</f>
        <v>3</v>
      </c>
      <c r="P2435">
        <f>IFERROR(ROUND(E2435/L2435,2),0)</f>
        <v>22.75</v>
      </c>
      <c r="Q2435" s="6" t="s">
        <v>8315</v>
      </c>
      <c r="R2435" t="s">
        <v>8357</v>
      </c>
      <c r="S2435" s="9">
        <f>(((J2435/60)/60)/24)+DATE(1970,1,1)</f>
        <v>42095.374675925923</v>
      </c>
      <c r="T2435" s="9">
        <f>(((I2435/60)/60)/24)+DATE(1970,1,1)</f>
        <v>42125.374675925923</v>
      </c>
    </row>
    <row r="2436" spans="1:20" ht="48" x14ac:dyDescent="0.2">
      <c r="A2436">
        <v>3206</v>
      </c>
      <c r="B2436" s="4" t="s">
        <v>3206</v>
      </c>
      <c r="C2436" s="1" t="s">
        <v>7316</v>
      </c>
      <c r="D2436" s="2">
        <v>5000</v>
      </c>
      <c r="E2436" s="3">
        <v>0</v>
      </c>
      <c r="F2436" t="s">
        <v>8220</v>
      </c>
      <c r="G2436" t="s">
        <v>8223</v>
      </c>
      <c r="H2436" t="s">
        <v>8245</v>
      </c>
      <c r="I2436">
        <v>1442644651</v>
      </c>
      <c r="J2436">
        <v>1440052651</v>
      </c>
      <c r="K2436" t="b">
        <v>0</v>
      </c>
      <c r="L2436">
        <v>0</v>
      </c>
      <c r="M2436" t="b">
        <v>0</v>
      </c>
      <c r="N2436" t="s">
        <v>8303</v>
      </c>
      <c r="O2436" s="5">
        <f>ROUND(E2436/D2436*100,0)</f>
        <v>0</v>
      </c>
      <c r="P2436">
        <f>IFERROR(ROUND(E2436/L2436,2),0)</f>
        <v>0</v>
      </c>
      <c r="Q2436" s="6" t="s">
        <v>8315</v>
      </c>
      <c r="R2436" t="s">
        <v>8357</v>
      </c>
      <c r="S2436" s="9">
        <f>(((J2436/60)/60)/24)+DATE(1970,1,1)</f>
        <v>42236.276053240741</v>
      </c>
      <c r="T2436" s="9">
        <f>(((I2436/60)/60)/24)+DATE(1970,1,1)</f>
        <v>42266.276053240741</v>
      </c>
    </row>
    <row r="2437" spans="1:20" ht="48" x14ac:dyDescent="0.2">
      <c r="A2437">
        <v>3207</v>
      </c>
      <c r="B2437" s="4" t="s">
        <v>3207</v>
      </c>
      <c r="C2437" s="1" t="s">
        <v>7317</v>
      </c>
      <c r="D2437" s="2">
        <v>5500</v>
      </c>
      <c r="E2437" s="3">
        <v>2550</v>
      </c>
      <c r="F2437" t="s">
        <v>8220</v>
      </c>
      <c r="G2437" t="s">
        <v>8223</v>
      </c>
      <c r="H2437" t="s">
        <v>8245</v>
      </c>
      <c r="I2437">
        <v>1429767607</v>
      </c>
      <c r="J2437">
        <v>1424587207</v>
      </c>
      <c r="K2437" t="b">
        <v>0</v>
      </c>
      <c r="L2437">
        <v>36</v>
      </c>
      <c r="M2437" t="b">
        <v>0</v>
      </c>
      <c r="N2437" t="s">
        <v>8303</v>
      </c>
      <c r="O2437" s="5">
        <f>ROUND(E2437/D2437*100,0)</f>
        <v>46</v>
      </c>
      <c r="P2437">
        <f>IFERROR(ROUND(E2437/L2437,2),0)</f>
        <v>70.83</v>
      </c>
      <c r="Q2437" s="6" t="s">
        <v>8315</v>
      </c>
      <c r="R2437" t="s">
        <v>8357</v>
      </c>
      <c r="S2437" s="9">
        <f>(((J2437/60)/60)/24)+DATE(1970,1,1)</f>
        <v>42057.277858796297</v>
      </c>
      <c r="T2437" s="9">
        <f>(((I2437/60)/60)/24)+DATE(1970,1,1)</f>
        <v>42117.236192129625</v>
      </c>
    </row>
    <row r="2438" spans="1:20" ht="48" x14ac:dyDescent="0.2">
      <c r="A2438">
        <v>3628</v>
      </c>
      <c r="B2438" s="4" t="s">
        <v>3626</v>
      </c>
      <c r="C2438" s="1" t="s">
        <v>7738</v>
      </c>
      <c r="D2438" s="2">
        <v>100000</v>
      </c>
      <c r="E2438" s="3">
        <v>0</v>
      </c>
      <c r="F2438" t="s">
        <v>8220</v>
      </c>
      <c r="G2438" t="s">
        <v>8223</v>
      </c>
      <c r="H2438" t="s">
        <v>8245</v>
      </c>
      <c r="I2438">
        <v>1450040396</v>
      </c>
      <c r="J2438">
        <v>1444852796</v>
      </c>
      <c r="K2438" t="b">
        <v>0</v>
      </c>
      <c r="L2438">
        <v>0</v>
      </c>
      <c r="M2438" t="b">
        <v>0</v>
      </c>
      <c r="N2438" t="s">
        <v>8303</v>
      </c>
      <c r="O2438" s="5">
        <f>ROUND(E2438/D2438*100,0)</f>
        <v>0</v>
      </c>
      <c r="P2438">
        <f>IFERROR(ROUND(E2438/L2438,2),0)</f>
        <v>0</v>
      </c>
      <c r="Q2438" s="6" t="s">
        <v>8315</v>
      </c>
      <c r="R2438" t="s">
        <v>8357</v>
      </c>
      <c r="S2438" s="9">
        <f>(((J2438/60)/60)/24)+DATE(1970,1,1)</f>
        <v>42291.833287037036</v>
      </c>
      <c r="T2438" s="9">
        <f>(((I2438/60)/60)/24)+DATE(1970,1,1)</f>
        <v>42351.874953703707</v>
      </c>
    </row>
    <row r="2439" spans="1:20" ht="48" x14ac:dyDescent="0.2">
      <c r="A2439">
        <v>3629</v>
      </c>
      <c r="B2439" s="4" t="s">
        <v>3627</v>
      </c>
      <c r="C2439" s="1" t="s">
        <v>7739</v>
      </c>
      <c r="D2439" s="2">
        <v>1000000</v>
      </c>
      <c r="E2439" s="3">
        <v>2</v>
      </c>
      <c r="F2439" t="s">
        <v>8220</v>
      </c>
      <c r="G2439" t="s">
        <v>8223</v>
      </c>
      <c r="H2439" t="s">
        <v>8245</v>
      </c>
      <c r="I2439">
        <v>1462467600</v>
      </c>
      <c r="J2439">
        <v>1457403364</v>
      </c>
      <c r="K2439" t="b">
        <v>0</v>
      </c>
      <c r="L2439">
        <v>2</v>
      </c>
      <c r="M2439" t="b">
        <v>0</v>
      </c>
      <c r="N2439" t="s">
        <v>8303</v>
      </c>
      <c r="O2439" s="5">
        <f>ROUND(E2439/D2439*100,0)</f>
        <v>0</v>
      </c>
      <c r="P2439">
        <f>IFERROR(ROUND(E2439/L2439,2),0)</f>
        <v>1</v>
      </c>
      <c r="Q2439" s="6" t="s">
        <v>8315</v>
      </c>
      <c r="R2439" t="s">
        <v>8357</v>
      </c>
      <c r="S2439" s="9">
        <f>(((J2439/60)/60)/24)+DATE(1970,1,1)</f>
        <v>42437.094490740739</v>
      </c>
      <c r="T2439" s="9">
        <f>(((I2439/60)/60)/24)+DATE(1970,1,1)</f>
        <v>42495.708333333328</v>
      </c>
    </row>
    <row r="2440" spans="1:20" ht="48" x14ac:dyDescent="0.2">
      <c r="A2440">
        <v>3630</v>
      </c>
      <c r="B2440" s="4" t="s">
        <v>3628</v>
      </c>
      <c r="C2440" s="1" t="s">
        <v>7740</v>
      </c>
      <c r="D2440" s="2">
        <v>3000</v>
      </c>
      <c r="E2440" s="3">
        <v>1</v>
      </c>
      <c r="F2440" t="s">
        <v>8220</v>
      </c>
      <c r="G2440" t="s">
        <v>8224</v>
      </c>
      <c r="H2440" t="s">
        <v>8246</v>
      </c>
      <c r="I2440">
        <v>1417295990</v>
      </c>
      <c r="J2440">
        <v>1414700390</v>
      </c>
      <c r="K2440" t="b">
        <v>0</v>
      </c>
      <c r="L2440">
        <v>1</v>
      </c>
      <c r="M2440" t="b">
        <v>0</v>
      </c>
      <c r="N2440" t="s">
        <v>8303</v>
      </c>
      <c r="O2440" s="5">
        <f>ROUND(E2440/D2440*100,0)</f>
        <v>0</v>
      </c>
      <c r="P2440">
        <f>IFERROR(ROUND(E2440/L2440,2),0)</f>
        <v>1</v>
      </c>
      <c r="Q2440" s="6" t="s">
        <v>8315</v>
      </c>
      <c r="R2440" t="s">
        <v>8357</v>
      </c>
      <c r="S2440" s="9">
        <f>(((J2440/60)/60)/24)+DATE(1970,1,1)</f>
        <v>41942.84710648148</v>
      </c>
      <c r="T2440" s="9">
        <f>(((I2440/60)/60)/24)+DATE(1970,1,1)</f>
        <v>41972.888773148152</v>
      </c>
    </row>
    <row r="2441" spans="1:20" ht="48" x14ac:dyDescent="0.2">
      <c r="A2441">
        <v>3631</v>
      </c>
      <c r="B2441" s="4" t="s">
        <v>3629</v>
      </c>
      <c r="C2441" s="1" t="s">
        <v>7741</v>
      </c>
      <c r="D2441" s="2">
        <v>17100</v>
      </c>
      <c r="E2441" s="3">
        <v>8725</v>
      </c>
      <c r="F2441" t="s">
        <v>8220</v>
      </c>
      <c r="G2441" t="s">
        <v>8223</v>
      </c>
      <c r="H2441" t="s">
        <v>8245</v>
      </c>
      <c r="I2441">
        <v>1411444740</v>
      </c>
      <c r="J2441">
        <v>1409335497</v>
      </c>
      <c r="K2441" t="b">
        <v>0</v>
      </c>
      <c r="L2441">
        <v>59</v>
      </c>
      <c r="M2441" t="b">
        <v>0</v>
      </c>
      <c r="N2441" t="s">
        <v>8303</v>
      </c>
      <c r="O2441" s="5">
        <f>ROUND(E2441/D2441*100,0)</f>
        <v>51</v>
      </c>
      <c r="P2441">
        <f>IFERROR(ROUND(E2441/L2441,2),0)</f>
        <v>147.88</v>
      </c>
      <c r="Q2441" s="6" t="s">
        <v>8315</v>
      </c>
      <c r="R2441" t="s">
        <v>8357</v>
      </c>
      <c r="S2441" s="9">
        <f>(((J2441/60)/60)/24)+DATE(1970,1,1)</f>
        <v>41880.753437499996</v>
      </c>
      <c r="T2441" s="9">
        <f>(((I2441/60)/60)/24)+DATE(1970,1,1)</f>
        <v>41905.165972222225</v>
      </c>
    </row>
    <row r="2442" spans="1:20" ht="48" x14ac:dyDescent="0.2">
      <c r="A2442">
        <v>3632</v>
      </c>
      <c r="B2442" s="4" t="s">
        <v>3630</v>
      </c>
      <c r="C2442" s="1" t="s">
        <v>7742</v>
      </c>
      <c r="D2442" s="2">
        <v>500</v>
      </c>
      <c r="E2442" s="3">
        <v>100</v>
      </c>
      <c r="F2442" t="s">
        <v>8220</v>
      </c>
      <c r="G2442" t="s">
        <v>8224</v>
      </c>
      <c r="H2442" t="s">
        <v>8246</v>
      </c>
      <c r="I2442">
        <v>1416781749</v>
      </c>
      <c r="J2442">
        <v>1415053749</v>
      </c>
      <c r="K2442" t="b">
        <v>0</v>
      </c>
      <c r="L2442">
        <v>1</v>
      </c>
      <c r="M2442" t="b">
        <v>0</v>
      </c>
      <c r="N2442" t="s">
        <v>8303</v>
      </c>
      <c r="O2442" s="5">
        <f>ROUND(E2442/D2442*100,0)</f>
        <v>20</v>
      </c>
      <c r="P2442">
        <f>IFERROR(ROUND(E2442/L2442,2),0)</f>
        <v>100</v>
      </c>
      <c r="Q2442" s="6" t="s">
        <v>8315</v>
      </c>
      <c r="R2442" t="s">
        <v>8357</v>
      </c>
      <c r="S2442" s="9">
        <f>(((J2442/60)/60)/24)+DATE(1970,1,1)</f>
        <v>41946.936909722222</v>
      </c>
      <c r="T2442" s="9">
        <f>(((I2442/60)/60)/24)+DATE(1970,1,1)</f>
        <v>41966.936909722222</v>
      </c>
    </row>
    <row r="2443" spans="1:20" ht="32" x14ac:dyDescent="0.2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>ROUND(E2443/D2443*100,0)</f>
        <v>108</v>
      </c>
      <c r="P2443">
        <f>IFERROR(ROUND(E2443/L2443,2),0)</f>
        <v>74.23</v>
      </c>
      <c r="Q2443" s="6" t="s">
        <v>8334</v>
      </c>
      <c r="R2443" t="s">
        <v>8350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32" x14ac:dyDescent="0.2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>ROUND(E2444/D2444*100,0)</f>
        <v>126</v>
      </c>
      <c r="P2444">
        <f>IFERROR(ROUND(E2444/L2444,2),0)</f>
        <v>81.25</v>
      </c>
      <c r="Q2444" s="6" t="s">
        <v>8334</v>
      </c>
      <c r="R2444" t="s">
        <v>8350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48" x14ac:dyDescent="0.2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>ROUND(E2445/D2445*100,0)</f>
        <v>203</v>
      </c>
      <c r="P2445">
        <f>IFERROR(ROUND(E2445/L2445,2),0)</f>
        <v>130.22999999999999</v>
      </c>
      <c r="Q2445" s="6" t="s">
        <v>8334</v>
      </c>
      <c r="R2445" t="s">
        <v>8350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8" x14ac:dyDescent="0.2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>ROUND(E2446/D2446*100,0)</f>
        <v>109</v>
      </c>
      <c r="P2446">
        <f>IFERROR(ROUND(E2446/L2446,2),0)</f>
        <v>53.41</v>
      </c>
      <c r="Q2446" s="6" t="s">
        <v>8334</v>
      </c>
      <c r="R2446" t="s">
        <v>8350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64" x14ac:dyDescent="0.2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>ROUND(E2447/D2447*100,0)</f>
        <v>173</v>
      </c>
      <c r="P2447">
        <f>IFERROR(ROUND(E2447/L2447,2),0)</f>
        <v>75.13</v>
      </c>
      <c r="Q2447" s="6" t="s">
        <v>8334</v>
      </c>
      <c r="R2447" t="s">
        <v>8350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48" x14ac:dyDescent="0.2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>ROUND(E2448/D2448*100,0)</f>
        <v>168</v>
      </c>
      <c r="P2448">
        <f>IFERROR(ROUND(E2448/L2448,2),0)</f>
        <v>75.67</v>
      </c>
      <c r="Q2448" s="6" t="s">
        <v>8334</v>
      </c>
      <c r="R2448" t="s">
        <v>8350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48" x14ac:dyDescent="0.2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>ROUND(E2449/D2449*100,0)</f>
        <v>427</v>
      </c>
      <c r="P2449">
        <f>IFERROR(ROUND(E2449/L2449,2),0)</f>
        <v>31.69</v>
      </c>
      <c r="Q2449" s="6" t="s">
        <v>8334</v>
      </c>
      <c r="R2449" t="s">
        <v>8350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48" x14ac:dyDescent="0.2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>ROUND(E2450/D2450*100,0)</f>
        <v>108</v>
      </c>
      <c r="P2450">
        <f>IFERROR(ROUND(E2450/L2450,2),0)</f>
        <v>47.78</v>
      </c>
      <c r="Q2450" s="6" t="s">
        <v>8334</v>
      </c>
      <c r="R2450" t="s">
        <v>8350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8" x14ac:dyDescent="0.2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>ROUND(E2451/D2451*100,0)</f>
        <v>108</v>
      </c>
      <c r="P2451">
        <f>IFERROR(ROUND(E2451/L2451,2),0)</f>
        <v>90</v>
      </c>
      <c r="Q2451" s="6" t="s">
        <v>8334</v>
      </c>
      <c r="R2451" t="s">
        <v>8350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8" x14ac:dyDescent="0.2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>ROUND(E2452/D2452*100,0)</f>
        <v>102</v>
      </c>
      <c r="P2452">
        <f>IFERROR(ROUND(E2452/L2452,2),0)</f>
        <v>149.31</v>
      </c>
      <c r="Q2452" s="6" t="s">
        <v>8334</v>
      </c>
      <c r="R2452" t="s">
        <v>8350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48" x14ac:dyDescent="0.2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>ROUND(E2453/D2453*100,0)</f>
        <v>115</v>
      </c>
      <c r="P2453">
        <f>IFERROR(ROUND(E2453/L2453,2),0)</f>
        <v>62.07</v>
      </c>
      <c r="Q2453" s="6" t="s">
        <v>8334</v>
      </c>
      <c r="R2453" t="s">
        <v>8350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8" x14ac:dyDescent="0.2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>ROUND(E2454/D2454*100,0)</f>
        <v>134</v>
      </c>
      <c r="P2454">
        <f>IFERROR(ROUND(E2454/L2454,2),0)</f>
        <v>53.4</v>
      </c>
      <c r="Q2454" s="6" t="s">
        <v>8334</v>
      </c>
      <c r="R2454" t="s">
        <v>8350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8" x14ac:dyDescent="0.2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>ROUND(E2455/D2455*100,0)</f>
        <v>155</v>
      </c>
      <c r="P2455">
        <f>IFERROR(ROUND(E2455/L2455,2),0)</f>
        <v>69.27</v>
      </c>
      <c r="Q2455" s="6" t="s">
        <v>8334</v>
      </c>
      <c r="R2455" t="s">
        <v>8350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8" x14ac:dyDescent="0.2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>ROUND(E2456/D2456*100,0)</f>
        <v>101</v>
      </c>
      <c r="P2456">
        <f>IFERROR(ROUND(E2456/L2456,2),0)</f>
        <v>271.51</v>
      </c>
      <c r="Q2456" s="6" t="s">
        <v>8334</v>
      </c>
      <c r="R2456" t="s">
        <v>8350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48" x14ac:dyDescent="0.2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>ROUND(E2457/D2457*100,0)</f>
        <v>182</v>
      </c>
      <c r="P2457">
        <f>IFERROR(ROUND(E2457/L2457,2),0)</f>
        <v>34.130000000000003</v>
      </c>
      <c r="Q2457" s="6" t="s">
        <v>8334</v>
      </c>
      <c r="R2457" t="s">
        <v>8350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48" x14ac:dyDescent="0.2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>ROUND(E2458/D2458*100,0)</f>
        <v>181</v>
      </c>
      <c r="P2458">
        <f>IFERROR(ROUND(E2458/L2458,2),0)</f>
        <v>40.49</v>
      </c>
      <c r="Q2458" s="6" t="s">
        <v>8334</v>
      </c>
      <c r="R2458" t="s">
        <v>8350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48" x14ac:dyDescent="0.2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>ROUND(E2459/D2459*100,0)</f>
        <v>102</v>
      </c>
      <c r="P2459">
        <f>IFERROR(ROUND(E2459/L2459,2),0)</f>
        <v>189.76</v>
      </c>
      <c r="Q2459" s="6" t="s">
        <v>8334</v>
      </c>
      <c r="R2459" t="s">
        <v>8350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48" x14ac:dyDescent="0.2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>ROUND(E2460/D2460*100,0)</f>
        <v>110</v>
      </c>
      <c r="P2460">
        <f>IFERROR(ROUND(E2460/L2460,2),0)</f>
        <v>68.86</v>
      </c>
      <c r="Q2460" s="6" t="s">
        <v>8334</v>
      </c>
      <c r="R2460" t="s">
        <v>8350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48" x14ac:dyDescent="0.2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>ROUND(E2461/D2461*100,0)</f>
        <v>102</v>
      </c>
      <c r="P2461">
        <f>IFERROR(ROUND(E2461/L2461,2),0)</f>
        <v>108.78</v>
      </c>
      <c r="Q2461" s="6" t="s">
        <v>8334</v>
      </c>
      <c r="R2461" t="s">
        <v>8350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8" x14ac:dyDescent="0.2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>ROUND(E2462/D2462*100,0)</f>
        <v>101</v>
      </c>
      <c r="P2462">
        <f>IFERROR(ROUND(E2462/L2462,2),0)</f>
        <v>125.99</v>
      </c>
      <c r="Q2462" s="6" t="s">
        <v>8334</v>
      </c>
      <c r="R2462" t="s">
        <v>8350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8" x14ac:dyDescent="0.2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>ROUND(E2463/D2463*100,0)</f>
        <v>104</v>
      </c>
      <c r="P2463">
        <f>IFERROR(ROUND(E2463/L2463,2),0)</f>
        <v>90.52</v>
      </c>
      <c r="Q2463" s="6" t="s">
        <v>8323</v>
      </c>
      <c r="R2463" t="s">
        <v>8327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8" x14ac:dyDescent="0.2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>ROUND(E2464/D2464*100,0)</f>
        <v>111</v>
      </c>
      <c r="P2464">
        <f>IFERROR(ROUND(E2464/L2464,2),0)</f>
        <v>28.88</v>
      </c>
      <c r="Q2464" s="6" t="s">
        <v>8323</v>
      </c>
      <c r="R2464" t="s">
        <v>8327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ht="16" x14ac:dyDescent="0.2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>ROUND(E2465/D2465*100,0)</f>
        <v>116</v>
      </c>
      <c r="P2465">
        <f>IFERROR(ROUND(E2465/L2465,2),0)</f>
        <v>31</v>
      </c>
      <c r="Q2465" s="6" t="s">
        <v>8323</v>
      </c>
      <c r="R2465" t="s">
        <v>8327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48" x14ac:dyDescent="0.2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>ROUND(E2466/D2466*100,0)</f>
        <v>111</v>
      </c>
      <c r="P2466">
        <f>IFERROR(ROUND(E2466/L2466,2),0)</f>
        <v>51.67</v>
      </c>
      <c r="Q2466" s="6" t="s">
        <v>8323</v>
      </c>
      <c r="R2466" t="s">
        <v>8327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32" x14ac:dyDescent="0.2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>ROUND(E2467/D2467*100,0)</f>
        <v>180</v>
      </c>
      <c r="P2467">
        <f>IFERROR(ROUND(E2467/L2467,2),0)</f>
        <v>26.27</v>
      </c>
      <c r="Q2467" s="6" t="s">
        <v>8323</v>
      </c>
      <c r="R2467" t="s">
        <v>8327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8" x14ac:dyDescent="0.2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>ROUND(E2468/D2468*100,0)</f>
        <v>100</v>
      </c>
      <c r="P2468">
        <f>IFERROR(ROUND(E2468/L2468,2),0)</f>
        <v>48.08</v>
      </c>
      <c r="Q2468" s="6" t="s">
        <v>8323</v>
      </c>
      <c r="R2468" t="s">
        <v>8327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48" x14ac:dyDescent="0.2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>ROUND(E2469/D2469*100,0)</f>
        <v>119</v>
      </c>
      <c r="P2469">
        <f>IFERROR(ROUND(E2469/L2469,2),0)</f>
        <v>27.56</v>
      </c>
      <c r="Q2469" s="6" t="s">
        <v>8323</v>
      </c>
      <c r="R2469" t="s">
        <v>8327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32" x14ac:dyDescent="0.2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>ROUND(E2470/D2470*100,0)</f>
        <v>107</v>
      </c>
      <c r="P2470">
        <f>IFERROR(ROUND(E2470/L2470,2),0)</f>
        <v>36.97</v>
      </c>
      <c r="Q2470" s="6" t="s">
        <v>8323</v>
      </c>
      <c r="R2470" t="s">
        <v>8327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8" x14ac:dyDescent="0.2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>ROUND(E2471/D2471*100,0)</f>
        <v>114</v>
      </c>
      <c r="P2471">
        <f>IFERROR(ROUND(E2471/L2471,2),0)</f>
        <v>29.02</v>
      </c>
      <c r="Q2471" s="6" t="s">
        <v>8323</v>
      </c>
      <c r="R2471" t="s">
        <v>8327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48" x14ac:dyDescent="0.2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>ROUND(E2472/D2472*100,0)</f>
        <v>103</v>
      </c>
      <c r="P2472">
        <f>IFERROR(ROUND(E2472/L2472,2),0)</f>
        <v>28.66</v>
      </c>
      <c r="Q2472" s="6" t="s">
        <v>8323</v>
      </c>
      <c r="R2472" t="s">
        <v>8327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48" x14ac:dyDescent="0.2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>ROUND(E2473/D2473*100,0)</f>
        <v>128</v>
      </c>
      <c r="P2473">
        <f>IFERROR(ROUND(E2473/L2473,2),0)</f>
        <v>37.65</v>
      </c>
      <c r="Q2473" s="6" t="s">
        <v>8323</v>
      </c>
      <c r="R2473" t="s">
        <v>8327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48" x14ac:dyDescent="0.2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>ROUND(E2474/D2474*100,0)</f>
        <v>136</v>
      </c>
      <c r="P2474">
        <f>IFERROR(ROUND(E2474/L2474,2),0)</f>
        <v>97.9</v>
      </c>
      <c r="Q2474" s="6" t="s">
        <v>8323</v>
      </c>
      <c r="R2474" t="s">
        <v>8327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48" x14ac:dyDescent="0.2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>ROUND(E2475/D2475*100,0)</f>
        <v>100</v>
      </c>
      <c r="P2475">
        <f>IFERROR(ROUND(E2475/L2475,2),0)</f>
        <v>42.55</v>
      </c>
      <c r="Q2475" s="6" t="s">
        <v>8323</v>
      </c>
      <c r="R2475" t="s">
        <v>8327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48" x14ac:dyDescent="0.2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>ROUND(E2476/D2476*100,0)</f>
        <v>100</v>
      </c>
      <c r="P2476">
        <f>IFERROR(ROUND(E2476/L2476,2),0)</f>
        <v>131.58000000000001</v>
      </c>
      <c r="Q2476" s="6" t="s">
        <v>8323</v>
      </c>
      <c r="R2476" t="s">
        <v>8327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32" x14ac:dyDescent="0.2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>ROUND(E2477/D2477*100,0)</f>
        <v>105</v>
      </c>
      <c r="P2477">
        <f>IFERROR(ROUND(E2477/L2477,2),0)</f>
        <v>32.32</v>
      </c>
      <c r="Q2477" s="6" t="s">
        <v>8323</v>
      </c>
      <c r="R2477" t="s">
        <v>8327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48" x14ac:dyDescent="0.2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>ROUND(E2478/D2478*100,0)</f>
        <v>105</v>
      </c>
      <c r="P2478">
        <f>IFERROR(ROUND(E2478/L2478,2),0)</f>
        <v>61.1</v>
      </c>
      <c r="Q2478" s="6" t="s">
        <v>8323</v>
      </c>
      <c r="R2478" t="s">
        <v>8327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32" x14ac:dyDescent="0.2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>ROUND(E2479/D2479*100,0)</f>
        <v>171</v>
      </c>
      <c r="P2479">
        <f>IFERROR(ROUND(E2479/L2479,2),0)</f>
        <v>31.34</v>
      </c>
      <c r="Q2479" s="6" t="s">
        <v>8323</v>
      </c>
      <c r="R2479" t="s">
        <v>8327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8" x14ac:dyDescent="0.2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>ROUND(E2480/D2480*100,0)</f>
        <v>128</v>
      </c>
      <c r="P2480">
        <f>IFERROR(ROUND(E2480/L2480,2),0)</f>
        <v>129.11000000000001</v>
      </c>
      <c r="Q2480" s="6" t="s">
        <v>8323</v>
      </c>
      <c r="R2480" t="s">
        <v>8327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32" x14ac:dyDescent="0.2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>ROUND(E2481/D2481*100,0)</f>
        <v>133</v>
      </c>
      <c r="P2481">
        <f>IFERROR(ROUND(E2481/L2481,2),0)</f>
        <v>25.02</v>
      </c>
      <c r="Q2481" s="6" t="s">
        <v>8323</v>
      </c>
      <c r="R2481" t="s">
        <v>8327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8" x14ac:dyDescent="0.2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>ROUND(E2482/D2482*100,0)</f>
        <v>100</v>
      </c>
      <c r="P2482">
        <f>IFERROR(ROUND(E2482/L2482,2),0)</f>
        <v>250</v>
      </c>
      <c r="Q2482" s="6" t="s">
        <v>8323</v>
      </c>
      <c r="R2482" t="s">
        <v>8327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8" x14ac:dyDescent="0.2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>ROUND(E2483/D2483*100,0)</f>
        <v>113</v>
      </c>
      <c r="P2483">
        <f>IFERROR(ROUND(E2483/L2483,2),0)</f>
        <v>47.54</v>
      </c>
      <c r="Q2483" s="6" t="s">
        <v>8323</v>
      </c>
      <c r="R2483" t="s">
        <v>8327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48" x14ac:dyDescent="0.2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>ROUND(E2484/D2484*100,0)</f>
        <v>100</v>
      </c>
      <c r="P2484">
        <f>IFERROR(ROUND(E2484/L2484,2),0)</f>
        <v>40.04</v>
      </c>
      <c r="Q2484" s="6" t="s">
        <v>8323</v>
      </c>
      <c r="R2484" t="s">
        <v>8327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32" x14ac:dyDescent="0.2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>ROUND(E2485/D2485*100,0)</f>
        <v>114</v>
      </c>
      <c r="P2485">
        <f>IFERROR(ROUND(E2485/L2485,2),0)</f>
        <v>65.84</v>
      </c>
      <c r="Q2485" s="6" t="s">
        <v>8323</v>
      </c>
      <c r="R2485" t="s">
        <v>8327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48" x14ac:dyDescent="0.2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>ROUND(E2486/D2486*100,0)</f>
        <v>119</v>
      </c>
      <c r="P2486">
        <f>IFERROR(ROUND(E2486/L2486,2),0)</f>
        <v>46.4</v>
      </c>
      <c r="Q2486" s="6" t="s">
        <v>8323</v>
      </c>
      <c r="R2486" t="s">
        <v>8327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48" x14ac:dyDescent="0.2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>ROUND(E2487/D2487*100,0)</f>
        <v>103</v>
      </c>
      <c r="P2487">
        <f>IFERROR(ROUND(E2487/L2487,2),0)</f>
        <v>50.37</v>
      </c>
      <c r="Q2487" s="6" t="s">
        <v>8323</v>
      </c>
      <c r="R2487" t="s">
        <v>8327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8" x14ac:dyDescent="0.2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>ROUND(E2488/D2488*100,0)</f>
        <v>266</v>
      </c>
      <c r="P2488">
        <f>IFERROR(ROUND(E2488/L2488,2),0)</f>
        <v>26.57</v>
      </c>
      <c r="Q2488" s="6" t="s">
        <v>8323</v>
      </c>
      <c r="R2488" t="s">
        <v>8327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48" x14ac:dyDescent="0.2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>ROUND(E2489/D2489*100,0)</f>
        <v>100</v>
      </c>
      <c r="P2489">
        <f>IFERROR(ROUND(E2489/L2489,2),0)</f>
        <v>39.49</v>
      </c>
      <c r="Q2489" s="6" t="s">
        <v>8323</v>
      </c>
      <c r="R2489" t="s">
        <v>8327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48" x14ac:dyDescent="0.2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>ROUND(E2490/D2490*100,0)</f>
        <v>107</v>
      </c>
      <c r="P2490">
        <f>IFERROR(ROUND(E2490/L2490,2),0)</f>
        <v>49.25</v>
      </c>
      <c r="Q2490" s="6" t="s">
        <v>8323</v>
      </c>
      <c r="R2490" t="s">
        <v>8327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8" x14ac:dyDescent="0.2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>ROUND(E2491/D2491*100,0)</f>
        <v>134</v>
      </c>
      <c r="P2491">
        <f>IFERROR(ROUND(E2491/L2491,2),0)</f>
        <v>62.38</v>
      </c>
      <c r="Q2491" s="6" t="s">
        <v>8323</v>
      </c>
      <c r="R2491" t="s">
        <v>8327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48" x14ac:dyDescent="0.2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>ROUND(E2492/D2492*100,0)</f>
        <v>121</v>
      </c>
      <c r="P2492">
        <f>IFERROR(ROUND(E2492/L2492,2),0)</f>
        <v>37.94</v>
      </c>
      <c r="Q2492" s="6" t="s">
        <v>8323</v>
      </c>
      <c r="R2492" t="s">
        <v>8327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8" x14ac:dyDescent="0.2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>ROUND(E2493/D2493*100,0)</f>
        <v>103</v>
      </c>
      <c r="P2493">
        <f>IFERROR(ROUND(E2493/L2493,2),0)</f>
        <v>51.6</v>
      </c>
      <c r="Q2493" s="6" t="s">
        <v>8323</v>
      </c>
      <c r="R2493" t="s">
        <v>8327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32" x14ac:dyDescent="0.2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>ROUND(E2494/D2494*100,0)</f>
        <v>125</v>
      </c>
      <c r="P2494">
        <f>IFERROR(ROUND(E2494/L2494,2),0)</f>
        <v>27.78</v>
      </c>
      <c r="Q2494" s="6" t="s">
        <v>8323</v>
      </c>
      <c r="R2494" t="s">
        <v>8327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8" x14ac:dyDescent="0.2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>ROUND(E2495/D2495*100,0)</f>
        <v>129</v>
      </c>
      <c r="P2495">
        <f>IFERROR(ROUND(E2495/L2495,2),0)</f>
        <v>99.38</v>
      </c>
      <c r="Q2495" s="6" t="s">
        <v>8323</v>
      </c>
      <c r="R2495" t="s">
        <v>8327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8" x14ac:dyDescent="0.2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>ROUND(E2496/D2496*100,0)</f>
        <v>101</v>
      </c>
      <c r="P2496">
        <f>IFERROR(ROUND(E2496/L2496,2),0)</f>
        <v>38.85</v>
      </c>
      <c r="Q2496" s="6" t="s">
        <v>8323</v>
      </c>
      <c r="R2496" t="s">
        <v>8327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8" x14ac:dyDescent="0.2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>ROUND(E2497/D2497*100,0)</f>
        <v>128</v>
      </c>
      <c r="P2497">
        <f>IFERROR(ROUND(E2497/L2497,2),0)</f>
        <v>45.55</v>
      </c>
      <c r="Q2497" s="6" t="s">
        <v>8323</v>
      </c>
      <c r="R2497" t="s">
        <v>8327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32" x14ac:dyDescent="0.2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>ROUND(E2498/D2498*100,0)</f>
        <v>100</v>
      </c>
      <c r="P2498">
        <f>IFERROR(ROUND(E2498/L2498,2),0)</f>
        <v>600</v>
      </c>
      <c r="Q2498" s="6" t="s">
        <v>8323</v>
      </c>
      <c r="R2498" t="s">
        <v>8327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48" x14ac:dyDescent="0.2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>ROUND(E2499/D2499*100,0)</f>
        <v>113</v>
      </c>
      <c r="P2499">
        <f>IFERROR(ROUND(E2499/L2499,2),0)</f>
        <v>80.55</v>
      </c>
      <c r="Q2499" s="6" t="s">
        <v>8323</v>
      </c>
      <c r="R2499" t="s">
        <v>8327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8" x14ac:dyDescent="0.2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>ROUND(E2500/D2500*100,0)</f>
        <v>106</v>
      </c>
      <c r="P2500">
        <f>IFERROR(ROUND(E2500/L2500,2),0)</f>
        <v>52.8</v>
      </c>
      <c r="Q2500" s="6" t="s">
        <v>8323</v>
      </c>
      <c r="R2500" t="s">
        <v>8327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8" x14ac:dyDescent="0.2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>ROUND(E2501/D2501*100,0)</f>
        <v>203</v>
      </c>
      <c r="P2501">
        <f>IFERROR(ROUND(E2501/L2501,2),0)</f>
        <v>47.68</v>
      </c>
      <c r="Q2501" s="6" t="s">
        <v>8323</v>
      </c>
      <c r="R2501" t="s">
        <v>8327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8" x14ac:dyDescent="0.2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>ROUND(E2502/D2502*100,0)</f>
        <v>113</v>
      </c>
      <c r="P2502">
        <f>IFERROR(ROUND(E2502/L2502,2),0)</f>
        <v>23.45</v>
      </c>
      <c r="Q2502" s="6" t="s">
        <v>8323</v>
      </c>
      <c r="R2502" t="s">
        <v>8327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48" x14ac:dyDescent="0.2">
      <c r="A2503">
        <v>3633</v>
      </c>
      <c r="B2503" s="4" t="s">
        <v>3631</v>
      </c>
      <c r="C2503" s="1" t="s">
        <v>7743</v>
      </c>
      <c r="D2503" s="2">
        <v>5000</v>
      </c>
      <c r="E2503" s="3">
        <v>1762</v>
      </c>
      <c r="F2503" t="s">
        <v>8220</v>
      </c>
      <c r="G2503" t="s">
        <v>8223</v>
      </c>
      <c r="H2503" t="s">
        <v>8245</v>
      </c>
      <c r="I2503">
        <v>1479517200</v>
      </c>
      <c r="J2503">
        <v>1475765867</v>
      </c>
      <c r="K2503" t="b">
        <v>0</v>
      </c>
      <c r="L2503">
        <v>31</v>
      </c>
      <c r="M2503" t="b">
        <v>0</v>
      </c>
      <c r="N2503" t="s">
        <v>8303</v>
      </c>
      <c r="O2503" s="5">
        <f>ROUND(E2503/D2503*100,0)</f>
        <v>35</v>
      </c>
      <c r="P2503">
        <f>IFERROR(ROUND(E2503/L2503,2),0)</f>
        <v>56.84</v>
      </c>
      <c r="Q2503" s="6" t="s">
        <v>8315</v>
      </c>
      <c r="R2503" t="s">
        <v>8357</v>
      </c>
      <c r="S2503" s="9">
        <f>(((J2503/60)/60)/24)+DATE(1970,1,1)</f>
        <v>42649.623460648145</v>
      </c>
      <c r="T2503" s="9">
        <f>(((I2503/60)/60)/24)+DATE(1970,1,1)</f>
        <v>42693.041666666672</v>
      </c>
    </row>
    <row r="2504" spans="1:20" ht="48" x14ac:dyDescent="0.2">
      <c r="A2504">
        <v>3634</v>
      </c>
      <c r="B2504" s="4" t="s">
        <v>3632</v>
      </c>
      <c r="C2504" s="1" t="s">
        <v>7744</v>
      </c>
      <c r="D2504" s="2">
        <v>75000</v>
      </c>
      <c r="E2504" s="3">
        <v>3185</v>
      </c>
      <c r="F2504" t="s">
        <v>8220</v>
      </c>
      <c r="G2504" t="s">
        <v>8228</v>
      </c>
      <c r="H2504" t="s">
        <v>8250</v>
      </c>
      <c r="I2504">
        <v>1484366340</v>
      </c>
      <c r="J2504">
        <v>1480219174</v>
      </c>
      <c r="K2504" t="b">
        <v>0</v>
      </c>
      <c r="L2504">
        <v>18</v>
      </c>
      <c r="M2504" t="b">
        <v>0</v>
      </c>
      <c r="N2504" t="s">
        <v>8303</v>
      </c>
      <c r="O2504" s="5">
        <f>ROUND(E2504/D2504*100,0)</f>
        <v>4</v>
      </c>
      <c r="P2504">
        <f>IFERROR(ROUND(E2504/L2504,2),0)</f>
        <v>176.94</v>
      </c>
      <c r="Q2504" s="6" t="s">
        <v>8315</v>
      </c>
      <c r="R2504" t="s">
        <v>8357</v>
      </c>
      <c r="S2504" s="9">
        <f>(((J2504/60)/60)/24)+DATE(1970,1,1)</f>
        <v>42701.166365740741</v>
      </c>
      <c r="T2504" s="9">
        <f>(((I2504/60)/60)/24)+DATE(1970,1,1)</f>
        <v>42749.165972222225</v>
      </c>
    </row>
    <row r="2505" spans="1:20" ht="32" x14ac:dyDescent="0.2">
      <c r="A2505">
        <v>3635</v>
      </c>
      <c r="B2505" s="4" t="s">
        <v>3633</v>
      </c>
      <c r="C2505" s="1" t="s">
        <v>7745</v>
      </c>
      <c r="D2505" s="2">
        <v>3500</v>
      </c>
      <c r="E2505" s="3">
        <v>1276</v>
      </c>
      <c r="F2505" t="s">
        <v>8220</v>
      </c>
      <c r="G2505" t="s">
        <v>8223</v>
      </c>
      <c r="H2505" t="s">
        <v>8245</v>
      </c>
      <c r="I2505">
        <v>1461186676</v>
      </c>
      <c r="J2505">
        <v>1458594676</v>
      </c>
      <c r="K2505" t="b">
        <v>0</v>
      </c>
      <c r="L2505">
        <v>10</v>
      </c>
      <c r="M2505" t="b">
        <v>0</v>
      </c>
      <c r="N2505" t="s">
        <v>8303</v>
      </c>
      <c r="O2505" s="5">
        <f>ROUND(E2505/D2505*100,0)</f>
        <v>36</v>
      </c>
      <c r="P2505">
        <f>IFERROR(ROUND(E2505/L2505,2),0)</f>
        <v>127.6</v>
      </c>
      <c r="Q2505" s="6" t="s">
        <v>8315</v>
      </c>
      <c r="R2505" t="s">
        <v>8357</v>
      </c>
      <c r="S2505" s="9">
        <f>(((J2505/60)/60)/24)+DATE(1970,1,1)</f>
        <v>42450.88282407407</v>
      </c>
      <c r="T2505" s="9">
        <f>(((I2505/60)/60)/24)+DATE(1970,1,1)</f>
        <v>42480.88282407407</v>
      </c>
    </row>
    <row r="2506" spans="1:20" ht="48" x14ac:dyDescent="0.2">
      <c r="A2506">
        <v>3636</v>
      </c>
      <c r="B2506" s="4" t="s">
        <v>3634</v>
      </c>
      <c r="C2506" s="1" t="s">
        <v>7746</v>
      </c>
      <c r="D2506" s="2">
        <v>150000</v>
      </c>
      <c r="E2506" s="3">
        <v>0</v>
      </c>
      <c r="F2506" t="s">
        <v>8220</v>
      </c>
      <c r="G2506" t="s">
        <v>8223</v>
      </c>
      <c r="H2506" t="s">
        <v>8245</v>
      </c>
      <c r="I2506">
        <v>1442248829</v>
      </c>
      <c r="J2506">
        <v>1439224829</v>
      </c>
      <c r="K2506" t="b">
        <v>0</v>
      </c>
      <c r="L2506">
        <v>0</v>
      </c>
      <c r="M2506" t="b">
        <v>0</v>
      </c>
      <c r="N2506" t="s">
        <v>8303</v>
      </c>
      <c r="O2506" s="5">
        <f>ROUND(E2506/D2506*100,0)</f>
        <v>0</v>
      </c>
      <c r="P2506">
        <f>IFERROR(ROUND(E2506/L2506,2),0)</f>
        <v>0</v>
      </c>
      <c r="Q2506" s="6" t="s">
        <v>8315</v>
      </c>
      <c r="R2506" t="s">
        <v>8357</v>
      </c>
      <c r="S2506" s="9">
        <f>(((J2506/60)/60)/24)+DATE(1970,1,1)</f>
        <v>42226.694780092599</v>
      </c>
      <c r="T2506" s="9">
        <f>(((I2506/60)/60)/24)+DATE(1970,1,1)</f>
        <v>42261.694780092599</v>
      </c>
    </row>
    <row r="2507" spans="1:20" ht="64" x14ac:dyDescent="0.2">
      <c r="A2507">
        <v>3637</v>
      </c>
      <c r="B2507" s="4" t="s">
        <v>3635</v>
      </c>
      <c r="C2507" s="1" t="s">
        <v>7747</v>
      </c>
      <c r="D2507" s="2">
        <v>3000</v>
      </c>
      <c r="E2507" s="3">
        <v>926</v>
      </c>
      <c r="F2507" t="s">
        <v>8220</v>
      </c>
      <c r="G2507" t="s">
        <v>8223</v>
      </c>
      <c r="H2507" t="s">
        <v>8245</v>
      </c>
      <c r="I2507">
        <v>1420130935</v>
      </c>
      <c r="J2507">
        <v>1417538935</v>
      </c>
      <c r="K2507" t="b">
        <v>0</v>
      </c>
      <c r="L2507">
        <v>14</v>
      </c>
      <c r="M2507" t="b">
        <v>0</v>
      </c>
      <c r="N2507" t="s">
        <v>8303</v>
      </c>
      <c r="O2507" s="5">
        <f>ROUND(E2507/D2507*100,0)</f>
        <v>31</v>
      </c>
      <c r="P2507">
        <f>IFERROR(ROUND(E2507/L2507,2),0)</f>
        <v>66.14</v>
      </c>
      <c r="Q2507" s="6" t="s">
        <v>8315</v>
      </c>
      <c r="R2507" t="s">
        <v>8357</v>
      </c>
      <c r="S2507" s="9">
        <f>(((J2507/60)/60)/24)+DATE(1970,1,1)</f>
        <v>41975.700636574074</v>
      </c>
      <c r="T2507" s="9">
        <f>(((I2507/60)/60)/24)+DATE(1970,1,1)</f>
        <v>42005.700636574074</v>
      </c>
    </row>
    <row r="2508" spans="1:20" ht="32" x14ac:dyDescent="0.2">
      <c r="A2508">
        <v>3638</v>
      </c>
      <c r="B2508" s="4" t="s">
        <v>3636</v>
      </c>
      <c r="C2508" s="1" t="s">
        <v>7748</v>
      </c>
      <c r="D2508" s="2">
        <v>3300</v>
      </c>
      <c r="E2508" s="3">
        <v>216</v>
      </c>
      <c r="F2508" t="s">
        <v>8220</v>
      </c>
      <c r="G2508" t="s">
        <v>8228</v>
      </c>
      <c r="H2508" t="s">
        <v>8250</v>
      </c>
      <c r="I2508">
        <v>1429456132</v>
      </c>
      <c r="J2508">
        <v>1424275732</v>
      </c>
      <c r="K2508" t="b">
        <v>0</v>
      </c>
      <c r="L2508">
        <v>2</v>
      </c>
      <c r="M2508" t="b">
        <v>0</v>
      </c>
      <c r="N2508" t="s">
        <v>8303</v>
      </c>
      <c r="O2508" s="5">
        <f>ROUND(E2508/D2508*100,0)</f>
        <v>7</v>
      </c>
      <c r="P2508">
        <f>IFERROR(ROUND(E2508/L2508,2),0)</f>
        <v>108</v>
      </c>
      <c r="Q2508" s="6" t="s">
        <v>8315</v>
      </c>
      <c r="R2508" t="s">
        <v>8357</v>
      </c>
      <c r="S2508" s="9">
        <f>(((J2508/60)/60)/24)+DATE(1970,1,1)</f>
        <v>42053.672824074078</v>
      </c>
      <c r="T2508" s="9">
        <f>(((I2508/60)/60)/24)+DATE(1970,1,1)</f>
        <v>42113.631157407406</v>
      </c>
    </row>
    <row r="2509" spans="1:20" ht="48" x14ac:dyDescent="0.2">
      <c r="A2509">
        <v>3639</v>
      </c>
      <c r="B2509" s="4" t="s">
        <v>3637</v>
      </c>
      <c r="C2509" s="1" t="s">
        <v>7749</v>
      </c>
      <c r="D2509" s="2">
        <v>25000</v>
      </c>
      <c r="E2509" s="3">
        <v>1</v>
      </c>
      <c r="F2509" t="s">
        <v>8220</v>
      </c>
      <c r="G2509" t="s">
        <v>8223</v>
      </c>
      <c r="H2509" t="s">
        <v>8245</v>
      </c>
      <c r="I2509">
        <v>1475853060</v>
      </c>
      <c r="J2509">
        <v>1470672906</v>
      </c>
      <c r="K2509" t="b">
        <v>0</v>
      </c>
      <c r="L2509">
        <v>1</v>
      </c>
      <c r="M2509" t="b">
        <v>0</v>
      </c>
      <c r="N2509" t="s">
        <v>8303</v>
      </c>
      <c r="O2509" s="5">
        <f>ROUND(E2509/D2509*100,0)</f>
        <v>0</v>
      </c>
      <c r="P2509">
        <f>IFERROR(ROUND(E2509/L2509,2),0)</f>
        <v>1</v>
      </c>
      <c r="Q2509" s="6" t="s">
        <v>8315</v>
      </c>
      <c r="R2509" t="s">
        <v>8357</v>
      </c>
      <c r="S2509" s="9">
        <f>(((J2509/60)/60)/24)+DATE(1970,1,1)</f>
        <v>42590.677152777775</v>
      </c>
      <c r="T2509" s="9">
        <f>(((I2509/60)/60)/24)+DATE(1970,1,1)</f>
        <v>42650.632638888885</v>
      </c>
    </row>
    <row r="2510" spans="1:20" ht="80" x14ac:dyDescent="0.2">
      <c r="A2510">
        <v>3640</v>
      </c>
      <c r="B2510" s="4" t="s">
        <v>3638</v>
      </c>
      <c r="C2510" s="1" t="s">
        <v>7750</v>
      </c>
      <c r="D2510" s="2">
        <v>1000</v>
      </c>
      <c r="E2510" s="3">
        <v>55</v>
      </c>
      <c r="F2510" t="s">
        <v>8220</v>
      </c>
      <c r="G2510" t="s">
        <v>8223</v>
      </c>
      <c r="H2510" t="s">
        <v>8245</v>
      </c>
      <c r="I2510">
        <v>1431283530</v>
      </c>
      <c r="J2510">
        <v>1428691530</v>
      </c>
      <c r="K2510" t="b">
        <v>0</v>
      </c>
      <c r="L2510">
        <v>3</v>
      </c>
      <c r="M2510" t="b">
        <v>0</v>
      </c>
      <c r="N2510" t="s">
        <v>8303</v>
      </c>
      <c r="O2510" s="5">
        <f>ROUND(E2510/D2510*100,0)</f>
        <v>6</v>
      </c>
      <c r="P2510">
        <f>IFERROR(ROUND(E2510/L2510,2),0)</f>
        <v>18.329999999999998</v>
      </c>
      <c r="Q2510" s="6" t="s">
        <v>8315</v>
      </c>
      <c r="R2510" t="s">
        <v>8357</v>
      </c>
      <c r="S2510" s="9">
        <f>(((J2510/60)/60)/24)+DATE(1970,1,1)</f>
        <v>42104.781597222223</v>
      </c>
      <c r="T2510" s="9">
        <f>(((I2510/60)/60)/24)+DATE(1970,1,1)</f>
        <v>42134.781597222223</v>
      </c>
    </row>
    <row r="2511" spans="1:20" ht="48" x14ac:dyDescent="0.2">
      <c r="A2511">
        <v>3641</v>
      </c>
      <c r="B2511" s="4" t="s">
        <v>3639</v>
      </c>
      <c r="C2511" s="1" t="s">
        <v>7751</v>
      </c>
      <c r="D2511" s="2">
        <v>3000</v>
      </c>
      <c r="E2511" s="3">
        <v>0</v>
      </c>
      <c r="F2511" t="s">
        <v>8220</v>
      </c>
      <c r="G2511" t="s">
        <v>8223</v>
      </c>
      <c r="H2511" t="s">
        <v>8245</v>
      </c>
      <c r="I2511">
        <v>1412485200</v>
      </c>
      <c r="J2511">
        <v>1410966179</v>
      </c>
      <c r="K2511" t="b">
        <v>0</v>
      </c>
      <c r="L2511">
        <v>0</v>
      </c>
      <c r="M2511" t="b">
        <v>0</v>
      </c>
      <c r="N2511" t="s">
        <v>8303</v>
      </c>
      <c r="O2511" s="5">
        <f>ROUND(E2511/D2511*100,0)</f>
        <v>0</v>
      </c>
      <c r="P2511">
        <f>IFERROR(ROUND(E2511/L2511,2),0)</f>
        <v>0</v>
      </c>
      <c r="Q2511" s="6" t="s">
        <v>8315</v>
      </c>
      <c r="R2511" t="s">
        <v>8357</v>
      </c>
      <c r="S2511" s="9">
        <f>(((J2511/60)/60)/24)+DATE(1970,1,1)</f>
        <v>41899.627071759263</v>
      </c>
      <c r="T2511" s="9">
        <f>(((I2511/60)/60)/24)+DATE(1970,1,1)</f>
        <v>41917.208333333336</v>
      </c>
    </row>
    <row r="2512" spans="1:20" ht="64" x14ac:dyDescent="0.2">
      <c r="A2512">
        <v>3642</v>
      </c>
      <c r="B2512" s="4" t="s">
        <v>3640</v>
      </c>
      <c r="C2512" s="1" t="s">
        <v>7752</v>
      </c>
      <c r="D2512" s="2">
        <v>700</v>
      </c>
      <c r="E2512" s="3">
        <v>15</v>
      </c>
      <c r="F2512" t="s">
        <v>8220</v>
      </c>
      <c r="G2512" t="s">
        <v>8235</v>
      </c>
      <c r="H2512" t="s">
        <v>8248</v>
      </c>
      <c r="I2512">
        <v>1448902800</v>
      </c>
      <c r="J2512">
        <v>1445369727</v>
      </c>
      <c r="K2512" t="b">
        <v>0</v>
      </c>
      <c r="L2512">
        <v>2</v>
      </c>
      <c r="M2512" t="b">
        <v>0</v>
      </c>
      <c r="N2512" t="s">
        <v>8303</v>
      </c>
      <c r="O2512" s="5">
        <f>ROUND(E2512/D2512*100,0)</f>
        <v>2</v>
      </c>
      <c r="P2512">
        <f>IFERROR(ROUND(E2512/L2512,2),0)</f>
        <v>7.5</v>
      </c>
      <c r="Q2512" s="6" t="s">
        <v>8315</v>
      </c>
      <c r="R2512" t="s">
        <v>8357</v>
      </c>
      <c r="S2512" s="9">
        <f>(((J2512/60)/60)/24)+DATE(1970,1,1)</f>
        <v>42297.816284722227</v>
      </c>
      <c r="T2512" s="9">
        <f>(((I2512/60)/60)/24)+DATE(1970,1,1)</f>
        <v>42338.708333333328</v>
      </c>
    </row>
    <row r="2513" spans="1:20" ht="48" x14ac:dyDescent="0.2">
      <c r="A2513">
        <v>3643</v>
      </c>
      <c r="B2513" s="4" t="s">
        <v>3641</v>
      </c>
      <c r="C2513" s="1" t="s">
        <v>7753</v>
      </c>
      <c r="D2513" s="2">
        <v>25000</v>
      </c>
      <c r="E2513" s="3">
        <v>0</v>
      </c>
      <c r="F2513" t="s">
        <v>8220</v>
      </c>
      <c r="G2513" t="s">
        <v>8223</v>
      </c>
      <c r="H2513" t="s">
        <v>8245</v>
      </c>
      <c r="I2513">
        <v>1447734439</v>
      </c>
      <c r="J2513">
        <v>1444274839</v>
      </c>
      <c r="K2513" t="b">
        <v>0</v>
      </c>
      <c r="L2513">
        <v>0</v>
      </c>
      <c r="M2513" t="b">
        <v>0</v>
      </c>
      <c r="N2513" t="s">
        <v>8303</v>
      </c>
      <c r="O2513" s="5">
        <f>ROUND(E2513/D2513*100,0)</f>
        <v>0</v>
      </c>
      <c r="P2513">
        <f>IFERROR(ROUND(E2513/L2513,2),0)</f>
        <v>0</v>
      </c>
      <c r="Q2513" s="6" t="s">
        <v>8315</v>
      </c>
      <c r="R2513" t="s">
        <v>8357</v>
      </c>
      <c r="S2513" s="9">
        <f>(((J2513/60)/60)/24)+DATE(1970,1,1)</f>
        <v>42285.143969907411</v>
      </c>
      <c r="T2513" s="9">
        <f>(((I2513/60)/60)/24)+DATE(1970,1,1)</f>
        <v>42325.185636574075</v>
      </c>
    </row>
    <row r="2514" spans="1:20" ht="48" x14ac:dyDescent="0.2">
      <c r="A2514">
        <v>3644</v>
      </c>
      <c r="B2514" s="4" t="s">
        <v>3642</v>
      </c>
      <c r="C2514" s="1" t="s">
        <v>7754</v>
      </c>
      <c r="D2514" s="2">
        <v>5000</v>
      </c>
      <c r="E2514" s="3">
        <v>821</v>
      </c>
      <c r="F2514" t="s">
        <v>8220</v>
      </c>
      <c r="G2514" t="s">
        <v>8223</v>
      </c>
      <c r="H2514" t="s">
        <v>8245</v>
      </c>
      <c r="I2514">
        <v>1457413140</v>
      </c>
      <c r="J2514">
        <v>1454996887</v>
      </c>
      <c r="K2514" t="b">
        <v>0</v>
      </c>
      <c r="L2514">
        <v>12</v>
      </c>
      <c r="M2514" t="b">
        <v>0</v>
      </c>
      <c r="N2514" t="s">
        <v>8303</v>
      </c>
      <c r="O2514" s="5">
        <f>ROUND(E2514/D2514*100,0)</f>
        <v>16</v>
      </c>
      <c r="P2514">
        <f>IFERROR(ROUND(E2514/L2514,2),0)</f>
        <v>68.42</v>
      </c>
      <c r="Q2514" s="6" t="s">
        <v>8315</v>
      </c>
      <c r="R2514" t="s">
        <v>8357</v>
      </c>
      <c r="S2514" s="9">
        <f>(((J2514/60)/60)/24)+DATE(1970,1,1)</f>
        <v>42409.241747685184</v>
      </c>
      <c r="T2514" s="9">
        <f>(((I2514/60)/60)/24)+DATE(1970,1,1)</f>
        <v>42437.207638888889</v>
      </c>
    </row>
    <row r="2515" spans="1:20" ht="48" x14ac:dyDescent="0.2">
      <c r="A2515">
        <v>3645</v>
      </c>
      <c r="B2515" s="4" t="s">
        <v>3643</v>
      </c>
      <c r="C2515" s="1" t="s">
        <v>7755</v>
      </c>
      <c r="D2515" s="2">
        <v>1000</v>
      </c>
      <c r="E2515" s="3">
        <v>1</v>
      </c>
      <c r="F2515" t="s">
        <v>8220</v>
      </c>
      <c r="G2515" t="s">
        <v>8228</v>
      </c>
      <c r="H2515" t="s">
        <v>8250</v>
      </c>
      <c r="I2515">
        <v>1479773838</v>
      </c>
      <c r="J2515">
        <v>1477178238</v>
      </c>
      <c r="K2515" t="b">
        <v>0</v>
      </c>
      <c r="L2515">
        <v>1</v>
      </c>
      <c r="M2515" t="b">
        <v>0</v>
      </c>
      <c r="N2515" t="s">
        <v>8303</v>
      </c>
      <c r="O2515" s="5">
        <f>ROUND(E2515/D2515*100,0)</f>
        <v>0</v>
      </c>
      <c r="P2515">
        <f>IFERROR(ROUND(E2515/L2515,2),0)</f>
        <v>1</v>
      </c>
      <c r="Q2515" s="6" t="s">
        <v>8315</v>
      </c>
      <c r="R2515" t="s">
        <v>8357</v>
      </c>
      <c r="S2515" s="9">
        <f>(((J2515/60)/60)/24)+DATE(1970,1,1)</f>
        <v>42665.970347222217</v>
      </c>
      <c r="T2515" s="9">
        <f>(((I2515/60)/60)/24)+DATE(1970,1,1)</f>
        <v>42696.012013888889</v>
      </c>
    </row>
    <row r="2516" spans="1:20" ht="48" x14ac:dyDescent="0.2">
      <c r="A2516">
        <v>3646</v>
      </c>
      <c r="B2516" s="4" t="s">
        <v>3644</v>
      </c>
      <c r="C2516" s="1" t="s">
        <v>7756</v>
      </c>
      <c r="D2516" s="2">
        <v>10000</v>
      </c>
      <c r="E2516" s="3">
        <v>481</v>
      </c>
      <c r="F2516" t="s">
        <v>8220</v>
      </c>
      <c r="G2516" t="s">
        <v>8223</v>
      </c>
      <c r="H2516" t="s">
        <v>8245</v>
      </c>
      <c r="I2516">
        <v>1434497400</v>
      </c>
      <c r="J2516">
        <v>1431770802</v>
      </c>
      <c r="K2516" t="b">
        <v>0</v>
      </c>
      <c r="L2516">
        <v>8</v>
      </c>
      <c r="M2516" t="b">
        <v>0</v>
      </c>
      <c r="N2516" t="s">
        <v>8303</v>
      </c>
      <c r="O2516" s="5">
        <f>ROUND(E2516/D2516*100,0)</f>
        <v>5</v>
      </c>
      <c r="P2516">
        <f>IFERROR(ROUND(E2516/L2516,2),0)</f>
        <v>60.13</v>
      </c>
      <c r="Q2516" s="6" t="s">
        <v>8315</v>
      </c>
      <c r="R2516" t="s">
        <v>8357</v>
      </c>
      <c r="S2516" s="9">
        <f>(((J2516/60)/60)/24)+DATE(1970,1,1)</f>
        <v>42140.421319444446</v>
      </c>
      <c r="T2516" s="9">
        <f>(((I2516/60)/60)/24)+DATE(1970,1,1)</f>
        <v>42171.979166666672</v>
      </c>
    </row>
    <row r="2517" spans="1:20" ht="48" x14ac:dyDescent="0.2">
      <c r="A2517">
        <v>3647</v>
      </c>
      <c r="B2517" s="4" t="s">
        <v>3645</v>
      </c>
      <c r="C2517" s="1" t="s">
        <v>7757</v>
      </c>
      <c r="D2517" s="2">
        <v>500</v>
      </c>
      <c r="E2517" s="3">
        <v>30</v>
      </c>
      <c r="F2517" t="s">
        <v>8220</v>
      </c>
      <c r="G2517" t="s">
        <v>8224</v>
      </c>
      <c r="H2517" t="s">
        <v>8246</v>
      </c>
      <c r="I2517">
        <v>1475258327</v>
      </c>
      <c r="J2517">
        <v>1471370327</v>
      </c>
      <c r="K2517" t="b">
        <v>0</v>
      </c>
      <c r="L2517">
        <v>2</v>
      </c>
      <c r="M2517" t="b">
        <v>0</v>
      </c>
      <c r="N2517" t="s">
        <v>8303</v>
      </c>
      <c r="O2517" s="5">
        <f>ROUND(E2517/D2517*100,0)</f>
        <v>6</v>
      </c>
      <c r="P2517">
        <f>IFERROR(ROUND(E2517/L2517,2),0)</f>
        <v>15</v>
      </c>
      <c r="Q2517" s="6" t="s">
        <v>8315</v>
      </c>
      <c r="R2517" t="s">
        <v>8357</v>
      </c>
      <c r="S2517" s="9">
        <f>(((J2517/60)/60)/24)+DATE(1970,1,1)</f>
        <v>42598.749155092592</v>
      </c>
      <c r="T2517" s="9">
        <f>(((I2517/60)/60)/24)+DATE(1970,1,1)</f>
        <v>42643.749155092592</v>
      </c>
    </row>
    <row r="2518" spans="1:20" ht="80" x14ac:dyDescent="0.2">
      <c r="A2518">
        <v>3788</v>
      </c>
      <c r="B2518" s="4" t="s">
        <v>3785</v>
      </c>
      <c r="C2518" s="1" t="s">
        <v>7898</v>
      </c>
      <c r="D2518" s="2">
        <v>75000</v>
      </c>
      <c r="E2518" s="3">
        <v>500</v>
      </c>
      <c r="F2518" t="s">
        <v>8220</v>
      </c>
      <c r="G2518" t="s">
        <v>8223</v>
      </c>
      <c r="H2518" t="s">
        <v>8245</v>
      </c>
      <c r="I2518">
        <v>1450887480</v>
      </c>
      <c r="J2518">
        <v>1448469719</v>
      </c>
      <c r="K2518" t="b">
        <v>0</v>
      </c>
      <c r="L2518">
        <v>1</v>
      </c>
      <c r="M2518" t="b">
        <v>0</v>
      </c>
      <c r="N2518" t="s">
        <v>8303</v>
      </c>
      <c r="O2518" s="5">
        <f>ROUND(E2518/D2518*100,0)</f>
        <v>1</v>
      </c>
      <c r="P2518">
        <f>IFERROR(ROUND(E2518/L2518,2),0)</f>
        <v>500</v>
      </c>
      <c r="Q2518" s="6" t="s">
        <v>8315</v>
      </c>
      <c r="R2518" t="s">
        <v>8357</v>
      </c>
      <c r="S2518" s="9">
        <f>(((J2518/60)/60)/24)+DATE(1970,1,1)</f>
        <v>42333.695821759262</v>
      </c>
      <c r="T2518" s="9">
        <f>(((I2518/60)/60)/24)+DATE(1970,1,1)</f>
        <v>42361.679166666669</v>
      </c>
    </row>
    <row r="2519" spans="1:20" ht="48" x14ac:dyDescent="0.2">
      <c r="A2519">
        <v>3789</v>
      </c>
      <c r="B2519" s="4" t="s">
        <v>3786</v>
      </c>
      <c r="C2519" s="1" t="s">
        <v>7899</v>
      </c>
      <c r="D2519" s="2">
        <v>3550</v>
      </c>
      <c r="E2519" s="3">
        <v>116</v>
      </c>
      <c r="F2519" t="s">
        <v>8220</v>
      </c>
      <c r="G2519" t="s">
        <v>8224</v>
      </c>
      <c r="H2519" t="s">
        <v>8246</v>
      </c>
      <c r="I2519">
        <v>1434395418</v>
      </c>
      <c r="J2519">
        <v>1431630618</v>
      </c>
      <c r="K2519" t="b">
        <v>0</v>
      </c>
      <c r="L2519">
        <v>4</v>
      </c>
      <c r="M2519" t="b">
        <v>0</v>
      </c>
      <c r="N2519" t="s">
        <v>8303</v>
      </c>
      <c r="O2519" s="5">
        <f>ROUND(E2519/D2519*100,0)</f>
        <v>3</v>
      </c>
      <c r="P2519">
        <f>IFERROR(ROUND(E2519/L2519,2),0)</f>
        <v>29</v>
      </c>
      <c r="Q2519" s="6" t="s">
        <v>8315</v>
      </c>
      <c r="R2519" t="s">
        <v>8357</v>
      </c>
      <c r="S2519" s="9">
        <f>(((J2519/60)/60)/24)+DATE(1970,1,1)</f>
        <v>42138.798819444448</v>
      </c>
      <c r="T2519" s="9">
        <f>(((I2519/60)/60)/24)+DATE(1970,1,1)</f>
        <v>42170.798819444448</v>
      </c>
    </row>
    <row r="2520" spans="1:20" ht="48" x14ac:dyDescent="0.2">
      <c r="A2520">
        <v>3790</v>
      </c>
      <c r="B2520" s="4" t="s">
        <v>3787</v>
      </c>
      <c r="C2520" s="1" t="s">
        <v>7900</v>
      </c>
      <c r="D2520" s="2">
        <v>15000</v>
      </c>
      <c r="E2520" s="3">
        <v>0</v>
      </c>
      <c r="F2520" t="s">
        <v>8220</v>
      </c>
      <c r="G2520" t="s">
        <v>8223</v>
      </c>
      <c r="H2520" t="s">
        <v>8245</v>
      </c>
      <c r="I2520">
        <v>1479834023</v>
      </c>
      <c r="J2520">
        <v>1477238423</v>
      </c>
      <c r="K2520" t="b">
        <v>0</v>
      </c>
      <c r="L2520">
        <v>0</v>
      </c>
      <c r="M2520" t="b">
        <v>0</v>
      </c>
      <c r="N2520" t="s">
        <v>8303</v>
      </c>
      <c r="O2520" s="5">
        <f>ROUND(E2520/D2520*100,0)</f>
        <v>0</v>
      </c>
      <c r="P2520">
        <f>IFERROR(ROUND(E2520/L2520,2),0)</f>
        <v>0</v>
      </c>
      <c r="Q2520" s="6" t="s">
        <v>8315</v>
      </c>
      <c r="R2520" t="s">
        <v>8357</v>
      </c>
      <c r="S2520" s="9">
        <f>(((J2520/60)/60)/24)+DATE(1970,1,1)</f>
        <v>42666.666932870372</v>
      </c>
      <c r="T2520" s="9">
        <f>(((I2520/60)/60)/24)+DATE(1970,1,1)</f>
        <v>42696.708599537036</v>
      </c>
    </row>
    <row r="2521" spans="1:20" ht="32" x14ac:dyDescent="0.2">
      <c r="A2521">
        <v>3791</v>
      </c>
      <c r="B2521" s="4" t="s">
        <v>3788</v>
      </c>
      <c r="C2521" s="1" t="s">
        <v>7901</v>
      </c>
      <c r="D2521" s="2">
        <v>1500</v>
      </c>
      <c r="E2521" s="3">
        <v>0</v>
      </c>
      <c r="F2521" t="s">
        <v>8220</v>
      </c>
      <c r="G2521" t="s">
        <v>8223</v>
      </c>
      <c r="H2521" t="s">
        <v>8245</v>
      </c>
      <c r="I2521">
        <v>1404664592</v>
      </c>
      <c r="J2521">
        <v>1399480592</v>
      </c>
      <c r="K2521" t="b">
        <v>0</v>
      </c>
      <c r="L2521">
        <v>0</v>
      </c>
      <c r="M2521" t="b">
        <v>0</v>
      </c>
      <c r="N2521" t="s">
        <v>8303</v>
      </c>
      <c r="O2521" s="5">
        <f>ROUND(E2521/D2521*100,0)</f>
        <v>0</v>
      </c>
      <c r="P2521">
        <f>IFERROR(ROUND(E2521/L2521,2),0)</f>
        <v>0</v>
      </c>
      <c r="Q2521" s="6" t="s">
        <v>8315</v>
      </c>
      <c r="R2521" t="s">
        <v>8357</v>
      </c>
      <c r="S2521" s="9">
        <f>(((J2521/60)/60)/24)+DATE(1970,1,1)</f>
        <v>41766.692037037035</v>
      </c>
      <c r="T2521" s="9">
        <f>(((I2521/60)/60)/24)+DATE(1970,1,1)</f>
        <v>41826.692037037035</v>
      </c>
    </row>
    <row r="2522" spans="1:20" ht="32" x14ac:dyDescent="0.2">
      <c r="A2522">
        <v>3792</v>
      </c>
      <c r="B2522" s="4" t="s">
        <v>3789</v>
      </c>
      <c r="C2522" s="1" t="s">
        <v>7902</v>
      </c>
      <c r="D2522" s="2">
        <v>12500</v>
      </c>
      <c r="E2522" s="3">
        <v>35</v>
      </c>
      <c r="F2522" t="s">
        <v>8220</v>
      </c>
      <c r="G2522" t="s">
        <v>8223</v>
      </c>
      <c r="H2522" t="s">
        <v>8245</v>
      </c>
      <c r="I2522">
        <v>1436957022</v>
      </c>
      <c r="J2522">
        <v>1434365022</v>
      </c>
      <c r="K2522" t="b">
        <v>0</v>
      </c>
      <c r="L2522">
        <v>2</v>
      </c>
      <c r="M2522" t="b">
        <v>0</v>
      </c>
      <c r="N2522" t="s">
        <v>8303</v>
      </c>
      <c r="O2522" s="5">
        <f>ROUND(E2522/D2522*100,0)</f>
        <v>0</v>
      </c>
      <c r="P2522">
        <f>IFERROR(ROUND(E2522/L2522,2),0)</f>
        <v>17.5</v>
      </c>
      <c r="Q2522" s="6" t="s">
        <v>8315</v>
      </c>
      <c r="R2522" t="s">
        <v>8357</v>
      </c>
      <c r="S2522" s="9">
        <f>(((J2522/60)/60)/24)+DATE(1970,1,1)</f>
        <v>42170.447013888886</v>
      </c>
      <c r="T2522" s="9">
        <f>(((I2522/60)/60)/24)+DATE(1970,1,1)</f>
        <v>42200.447013888886</v>
      </c>
    </row>
    <row r="2523" spans="1:20" ht="48" x14ac:dyDescent="0.2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>ROUND(E2523/D2523*100,0)</f>
        <v>109</v>
      </c>
      <c r="P2523">
        <f>IFERROR(ROUND(E2523/L2523,2),0)</f>
        <v>103.68</v>
      </c>
      <c r="Q2523" s="6" t="s">
        <v>8323</v>
      </c>
      <c r="R2523" t="s">
        <v>8352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8" x14ac:dyDescent="0.2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>ROUND(E2524/D2524*100,0)</f>
        <v>100</v>
      </c>
      <c r="P2524">
        <f>IFERROR(ROUND(E2524/L2524,2),0)</f>
        <v>185.19</v>
      </c>
      <c r="Q2524" s="6" t="s">
        <v>8323</v>
      </c>
      <c r="R2524" t="s">
        <v>8352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8" x14ac:dyDescent="0.2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>ROUND(E2525/D2525*100,0)</f>
        <v>156</v>
      </c>
      <c r="P2525">
        <f>IFERROR(ROUND(E2525/L2525,2),0)</f>
        <v>54.15</v>
      </c>
      <c r="Q2525" s="6" t="s">
        <v>8323</v>
      </c>
      <c r="R2525" t="s">
        <v>8352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32" x14ac:dyDescent="0.2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>ROUND(E2526/D2526*100,0)</f>
        <v>102</v>
      </c>
      <c r="P2526">
        <f>IFERROR(ROUND(E2526/L2526,2),0)</f>
        <v>177.21</v>
      </c>
      <c r="Q2526" s="6" t="s">
        <v>8323</v>
      </c>
      <c r="R2526" t="s">
        <v>8352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48" x14ac:dyDescent="0.2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>ROUND(E2527/D2527*100,0)</f>
        <v>100</v>
      </c>
      <c r="P2527">
        <f>IFERROR(ROUND(E2527/L2527,2),0)</f>
        <v>100.33</v>
      </c>
      <c r="Q2527" s="6" t="s">
        <v>8323</v>
      </c>
      <c r="R2527" t="s">
        <v>8352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48" x14ac:dyDescent="0.2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>ROUND(E2528/D2528*100,0)</f>
        <v>113</v>
      </c>
      <c r="P2528">
        <f>IFERROR(ROUND(E2528/L2528,2),0)</f>
        <v>136.91</v>
      </c>
      <c r="Q2528" s="6" t="s">
        <v>8323</v>
      </c>
      <c r="R2528" t="s">
        <v>8352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48" x14ac:dyDescent="0.2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>ROUND(E2529/D2529*100,0)</f>
        <v>102</v>
      </c>
      <c r="P2529">
        <f>IFERROR(ROUND(E2529/L2529,2),0)</f>
        <v>57.54</v>
      </c>
      <c r="Q2529" s="6" t="s">
        <v>8323</v>
      </c>
      <c r="R2529" t="s">
        <v>8352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8" x14ac:dyDescent="0.2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>ROUND(E2530/D2530*100,0)</f>
        <v>107</v>
      </c>
      <c r="P2530">
        <f>IFERROR(ROUND(E2530/L2530,2),0)</f>
        <v>52.96</v>
      </c>
      <c r="Q2530" s="6" t="s">
        <v>8323</v>
      </c>
      <c r="R2530" t="s">
        <v>8352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32" x14ac:dyDescent="0.2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>ROUND(E2531/D2531*100,0)</f>
        <v>104</v>
      </c>
      <c r="P2531">
        <f>IFERROR(ROUND(E2531/L2531,2),0)</f>
        <v>82.33</v>
      </c>
      <c r="Q2531" s="6" t="s">
        <v>8323</v>
      </c>
      <c r="R2531" t="s">
        <v>8352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8" x14ac:dyDescent="0.2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>ROUND(E2532/D2532*100,0)</f>
        <v>100</v>
      </c>
      <c r="P2532">
        <f>IFERROR(ROUND(E2532/L2532,2),0)</f>
        <v>135.41999999999999</v>
      </c>
      <c r="Q2532" s="6" t="s">
        <v>8323</v>
      </c>
      <c r="R2532" t="s">
        <v>8352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48" x14ac:dyDescent="0.2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>ROUND(E2533/D2533*100,0)</f>
        <v>100</v>
      </c>
      <c r="P2533">
        <f>IFERROR(ROUND(E2533/L2533,2),0)</f>
        <v>74.069999999999993</v>
      </c>
      <c r="Q2533" s="6" t="s">
        <v>8323</v>
      </c>
      <c r="R2533" t="s">
        <v>8352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8" x14ac:dyDescent="0.2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>ROUND(E2534/D2534*100,0)</f>
        <v>126</v>
      </c>
      <c r="P2534">
        <f>IFERROR(ROUND(E2534/L2534,2),0)</f>
        <v>84.08</v>
      </c>
      <c r="Q2534" s="6" t="s">
        <v>8323</v>
      </c>
      <c r="R2534" t="s">
        <v>8352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8" x14ac:dyDescent="0.2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>ROUND(E2535/D2535*100,0)</f>
        <v>111</v>
      </c>
      <c r="P2535">
        <f>IFERROR(ROUND(E2535/L2535,2),0)</f>
        <v>61.03</v>
      </c>
      <c r="Q2535" s="6" t="s">
        <v>8323</v>
      </c>
      <c r="R2535" t="s">
        <v>8352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64" x14ac:dyDescent="0.2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>ROUND(E2536/D2536*100,0)</f>
        <v>105</v>
      </c>
      <c r="P2536">
        <f>IFERROR(ROUND(E2536/L2536,2),0)</f>
        <v>150</v>
      </c>
      <c r="Q2536" s="6" t="s">
        <v>8323</v>
      </c>
      <c r="R2536" t="s">
        <v>8352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ht="16" x14ac:dyDescent="0.2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>ROUND(E2537/D2537*100,0)</f>
        <v>104</v>
      </c>
      <c r="P2537">
        <f>IFERROR(ROUND(E2537/L2537,2),0)</f>
        <v>266.08999999999997</v>
      </c>
      <c r="Q2537" s="6" t="s">
        <v>8323</v>
      </c>
      <c r="R2537" t="s">
        <v>8352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8" x14ac:dyDescent="0.2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>ROUND(E2538/D2538*100,0)</f>
        <v>116</v>
      </c>
      <c r="P2538">
        <f>IFERROR(ROUND(E2538/L2538,2),0)</f>
        <v>7.25</v>
      </c>
      <c r="Q2538" s="6" t="s">
        <v>8323</v>
      </c>
      <c r="R2538" t="s">
        <v>8352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8" x14ac:dyDescent="0.2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>ROUND(E2539/D2539*100,0)</f>
        <v>110</v>
      </c>
      <c r="P2539">
        <f>IFERROR(ROUND(E2539/L2539,2),0)</f>
        <v>100</v>
      </c>
      <c r="Q2539" s="6" t="s">
        <v>8323</v>
      </c>
      <c r="R2539" t="s">
        <v>8352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32" x14ac:dyDescent="0.2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>ROUND(E2540/D2540*100,0)</f>
        <v>113</v>
      </c>
      <c r="P2540">
        <f>IFERROR(ROUND(E2540/L2540,2),0)</f>
        <v>109.96</v>
      </c>
      <c r="Q2540" s="6" t="s">
        <v>8323</v>
      </c>
      <c r="R2540" t="s">
        <v>8352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8" x14ac:dyDescent="0.2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>ROUND(E2541/D2541*100,0)</f>
        <v>100</v>
      </c>
      <c r="P2541">
        <f>IFERROR(ROUND(E2541/L2541,2),0)</f>
        <v>169.92</v>
      </c>
      <c r="Q2541" s="6" t="s">
        <v>8323</v>
      </c>
      <c r="R2541" t="s">
        <v>8352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48" x14ac:dyDescent="0.2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>ROUND(E2542/D2542*100,0)</f>
        <v>103</v>
      </c>
      <c r="P2542">
        <f>IFERROR(ROUND(E2542/L2542,2),0)</f>
        <v>95.74</v>
      </c>
      <c r="Q2542" s="6" t="s">
        <v>8323</v>
      </c>
      <c r="R2542" t="s">
        <v>8352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48" x14ac:dyDescent="0.2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>ROUND(E2543/D2543*100,0)</f>
        <v>107</v>
      </c>
      <c r="P2543">
        <f>IFERROR(ROUND(E2543/L2543,2),0)</f>
        <v>59.46</v>
      </c>
      <c r="Q2543" s="6" t="s">
        <v>8323</v>
      </c>
      <c r="R2543" t="s">
        <v>8352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48" x14ac:dyDescent="0.2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>ROUND(E2544/D2544*100,0)</f>
        <v>104</v>
      </c>
      <c r="P2544">
        <f>IFERROR(ROUND(E2544/L2544,2),0)</f>
        <v>55.77</v>
      </c>
      <c r="Q2544" s="6" t="s">
        <v>8323</v>
      </c>
      <c r="R2544" t="s">
        <v>8352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8" x14ac:dyDescent="0.2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>ROUND(E2545/D2545*100,0)</f>
        <v>156</v>
      </c>
      <c r="P2545">
        <f>IFERROR(ROUND(E2545/L2545,2),0)</f>
        <v>30.08</v>
      </c>
      <c r="Q2545" s="6" t="s">
        <v>8323</v>
      </c>
      <c r="R2545" t="s">
        <v>8352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48" x14ac:dyDescent="0.2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>ROUND(E2546/D2546*100,0)</f>
        <v>101</v>
      </c>
      <c r="P2546">
        <f>IFERROR(ROUND(E2546/L2546,2),0)</f>
        <v>88.44</v>
      </c>
      <c r="Q2546" s="6" t="s">
        <v>8323</v>
      </c>
      <c r="R2546" t="s">
        <v>8352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48" x14ac:dyDescent="0.2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>ROUND(E2547/D2547*100,0)</f>
        <v>195</v>
      </c>
      <c r="P2547">
        <f>IFERROR(ROUND(E2547/L2547,2),0)</f>
        <v>64.03</v>
      </c>
      <c r="Q2547" s="6" t="s">
        <v>8323</v>
      </c>
      <c r="R2547" t="s">
        <v>8352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48" x14ac:dyDescent="0.2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>ROUND(E2548/D2548*100,0)</f>
        <v>112</v>
      </c>
      <c r="P2548">
        <f>IFERROR(ROUND(E2548/L2548,2),0)</f>
        <v>60.15</v>
      </c>
      <c r="Q2548" s="6" t="s">
        <v>8323</v>
      </c>
      <c r="R2548" t="s">
        <v>8352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8" x14ac:dyDescent="0.2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>ROUND(E2549/D2549*100,0)</f>
        <v>120</v>
      </c>
      <c r="P2549">
        <f>IFERROR(ROUND(E2549/L2549,2),0)</f>
        <v>49.19</v>
      </c>
      <c r="Q2549" s="6" t="s">
        <v>8323</v>
      </c>
      <c r="R2549" t="s">
        <v>8352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8" x14ac:dyDescent="0.2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>ROUND(E2550/D2550*100,0)</f>
        <v>102</v>
      </c>
      <c r="P2550">
        <f>IFERROR(ROUND(E2550/L2550,2),0)</f>
        <v>165.16</v>
      </c>
      <c r="Q2550" s="6" t="s">
        <v>8323</v>
      </c>
      <c r="R2550" t="s">
        <v>8352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48" x14ac:dyDescent="0.2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>ROUND(E2551/D2551*100,0)</f>
        <v>103</v>
      </c>
      <c r="P2551">
        <f>IFERROR(ROUND(E2551/L2551,2),0)</f>
        <v>43.62</v>
      </c>
      <c r="Q2551" s="6" t="s">
        <v>8323</v>
      </c>
      <c r="R2551" t="s">
        <v>8352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48" x14ac:dyDescent="0.2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>ROUND(E2552/D2552*100,0)</f>
        <v>101</v>
      </c>
      <c r="P2552">
        <f>IFERROR(ROUND(E2552/L2552,2),0)</f>
        <v>43.7</v>
      </c>
      <c r="Q2552" s="6" t="s">
        <v>8323</v>
      </c>
      <c r="R2552" t="s">
        <v>8352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48" x14ac:dyDescent="0.2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>ROUND(E2553/D2553*100,0)</f>
        <v>103</v>
      </c>
      <c r="P2553">
        <f>IFERROR(ROUND(E2553/L2553,2),0)</f>
        <v>67.42</v>
      </c>
      <c r="Q2553" s="6" t="s">
        <v>8323</v>
      </c>
      <c r="R2553" t="s">
        <v>8352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8" x14ac:dyDescent="0.2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>ROUND(E2554/D2554*100,0)</f>
        <v>107</v>
      </c>
      <c r="P2554">
        <f>IFERROR(ROUND(E2554/L2554,2),0)</f>
        <v>177.5</v>
      </c>
      <c r="Q2554" s="6" t="s">
        <v>8323</v>
      </c>
      <c r="R2554" t="s">
        <v>8352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8" x14ac:dyDescent="0.2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>ROUND(E2555/D2555*100,0)</f>
        <v>156</v>
      </c>
      <c r="P2555">
        <f>IFERROR(ROUND(E2555/L2555,2),0)</f>
        <v>38.880000000000003</v>
      </c>
      <c r="Q2555" s="6" t="s">
        <v>8323</v>
      </c>
      <c r="R2555" t="s">
        <v>8352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48" x14ac:dyDescent="0.2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>ROUND(E2556/D2556*100,0)</f>
        <v>123</v>
      </c>
      <c r="P2556">
        <f>IFERROR(ROUND(E2556/L2556,2),0)</f>
        <v>54.99</v>
      </c>
      <c r="Q2556" s="6" t="s">
        <v>8323</v>
      </c>
      <c r="R2556" t="s">
        <v>8352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48" x14ac:dyDescent="0.2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>ROUND(E2557/D2557*100,0)</f>
        <v>107</v>
      </c>
      <c r="P2557">
        <f>IFERROR(ROUND(E2557/L2557,2),0)</f>
        <v>61.34</v>
      </c>
      <c r="Q2557" s="6" t="s">
        <v>8323</v>
      </c>
      <c r="R2557" t="s">
        <v>8352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8" x14ac:dyDescent="0.2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>ROUND(E2558/D2558*100,0)</f>
        <v>106</v>
      </c>
      <c r="P2558">
        <f>IFERROR(ROUND(E2558/L2558,2),0)</f>
        <v>23.12</v>
      </c>
      <c r="Q2558" s="6" t="s">
        <v>8323</v>
      </c>
      <c r="R2558" t="s">
        <v>8352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32" x14ac:dyDescent="0.2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>ROUND(E2559/D2559*100,0)</f>
        <v>118</v>
      </c>
      <c r="P2559">
        <f>IFERROR(ROUND(E2559/L2559,2),0)</f>
        <v>29.61</v>
      </c>
      <c r="Q2559" s="6" t="s">
        <v>8323</v>
      </c>
      <c r="R2559" t="s">
        <v>8352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32" x14ac:dyDescent="0.2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>ROUND(E2560/D2560*100,0)</f>
        <v>109</v>
      </c>
      <c r="P2560">
        <f>IFERROR(ROUND(E2560/L2560,2),0)</f>
        <v>75.61</v>
      </c>
      <c r="Q2560" s="6" t="s">
        <v>8323</v>
      </c>
      <c r="R2560" t="s">
        <v>8352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8" x14ac:dyDescent="0.2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>ROUND(E2561/D2561*100,0)</f>
        <v>111</v>
      </c>
      <c r="P2561">
        <f>IFERROR(ROUND(E2561/L2561,2),0)</f>
        <v>35.6</v>
      </c>
      <c r="Q2561" s="6" t="s">
        <v>8323</v>
      </c>
      <c r="R2561" t="s">
        <v>8352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8" x14ac:dyDescent="0.2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>ROUND(E2562/D2562*100,0)</f>
        <v>100</v>
      </c>
      <c r="P2562">
        <f>IFERROR(ROUND(E2562/L2562,2),0)</f>
        <v>143</v>
      </c>
      <c r="Q2562" s="6" t="s">
        <v>8323</v>
      </c>
      <c r="R2562" t="s">
        <v>8352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8" x14ac:dyDescent="0.2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>ROUND(E2563/D2563*100,0)</f>
        <v>0</v>
      </c>
      <c r="P2563">
        <f>IFERROR(ROUND(E2563/L2563,2),0)</f>
        <v>0</v>
      </c>
      <c r="Q2563" s="6" t="s">
        <v>8334</v>
      </c>
      <c r="R2563" t="s">
        <v>8335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48" x14ac:dyDescent="0.2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>ROUND(E2564/D2564*100,0)</f>
        <v>1</v>
      </c>
      <c r="P2564">
        <f>IFERROR(ROUND(E2564/L2564,2),0)</f>
        <v>25</v>
      </c>
      <c r="Q2564" s="6" t="s">
        <v>8334</v>
      </c>
      <c r="R2564" t="s">
        <v>8335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32" x14ac:dyDescent="0.2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>ROUND(E2565/D2565*100,0)</f>
        <v>0</v>
      </c>
      <c r="P2565">
        <f>IFERROR(ROUND(E2565/L2565,2),0)</f>
        <v>0</v>
      </c>
      <c r="Q2565" s="6" t="s">
        <v>8334</v>
      </c>
      <c r="R2565" t="s">
        <v>8335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8" x14ac:dyDescent="0.2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>ROUND(E2566/D2566*100,0)</f>
        <v>0</v>
      </c>
      <c r="P2566">
        <f>IFERROR(ROUND(E2566/L2566,2),0)</f>
        <v>0</v>
      </c>
      <c r="Q2566" s="6" t="s">
        <v>8334</v>
      </c>
      <c r="R2566" t="s">
        <v>8335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8" x14ac:dyDescent="0.2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>ROUND(E2567/D2567*100,0)</f>
        <v>1</v>
      </c>
      <c r="P2567">
        <f>IFERROR(ROUND(E2567/L2567,2),0)</f>
        <v>100</v>
      </c>
      <c r="Q2567" s="6" t="s">
        <v>8334</v>
      </c>
      <c r="R2567" t="s">
        <v>8335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8" x14ac:dyDescent="0.2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>ROUND(E2568/D2568*100,0)</f>
        <v>0</v>
      </c>
      <c r="P2568">
        <f>IFERROR(ROUND(E2568/L2568,2),0)</f>
        <v>0</v>
      </c>
      <c r="Q2568" s="6" t="s">
        <v>8334</v>
      </c>
      <c r="R2568" t="s">
        <v>8335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8" x14ac:dyDescent="0.2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>ROUND(E2569/D2569*100,0)</f>
        <v>0</v>
      </c>
      <c r="P2569">
        <f>IFERROR(ROUND(E2569/L2569,2),0)</f>
        <v>60</v>
      </c>
      <c r="Q2569" s="6" t="s">
        <v>8334</v>
      </c>
      <c r="R2569" t="s">
        <v>8335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8" x14ac:dyDescent="0.2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>ROUND(E2570/D2570*100,0)</f>
        <v>1</v>
      </c>
      <c r="P2570">
        <f>IFERROR(ROUND(E2570/L2570,2),0)</f>
        <v>50</v>
      </c>
      <c r="Q2570" s="6" t="s">
        <v>8334</v>
      </c>
      <c r="R2570" t="s">
        <v>8335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48" x14ac:dyDescent="0.2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>ROUND(E2571/D2571*100,0)</f>
        <v>2</v>
      </c>
      <c r="P2571">
        <f>IFERROR(ROUND(E2571/L2571,2),0)</f>
        <v>72.5</v>
      </c>
      <c r="Q2571" s="6" t="s">
        <v>8334</v>
      </c>
      <c r="R2571" t="s">
        <v>8335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8" x14ac:dyDescent="0.2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>ROUND(E2572/D2572*100,0)</f>
        <v>1</v>
      </c>
      <c r="P2572">
        <f>IFERROR(ROUND(E2572/L2572,2),0)</f>
        <v>29.5</v>
      </c>
      <c r="Q2572" s="6" t="s">
        <v>8334</v>
      </c>
      <c r="R2572" t="s">
        <v>8335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8" x14ac:dyDescent="0.2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>ROUND(E2573/D2573*100,0)</f>
        <v>0</v>
      </c>
      <c r="P2573">
        <f>IFERROR(ROUND(E2573/L2573,2),0)</f>
        <v>62.5</v>
      </c>
      <c r="Q2573" s="6" t="s">
        <v>8334</v>
      </c>
      <c r="R2573" t="s">
        <v>8335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48" x14ac:dyDescent="0.2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>ROUND(E2574/D2574*100,0)</f>
        <v>0</v>
      </c>
      <c r="P2574">
        <f>IFERROR(ROUND(E2574/L2574,2),0)</f>
        <v>0</v>
      </c>
      <c r="Q2574" s="6" t="s">
        <v>8334</v>
      </c>
      <c r="R2574" t="s">
        <v>8335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48" x14ac:dyDescent="0.2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>ROUND(E2575/D2575*100,0)</f>
        <v>0</v>
      </c>
      <c r="P2575">
        <f>IFERROR(ROUND(E2575/L2575,2),0)</f>
        <v>0</v>
      </c>
      <c r="Q2575" s="6" t="s">
        <v>8334</v>
      </c>
      <c r="R2575" t="s">
        <v>8335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48" x14ac:dyDescent="0.2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>ROUND(E2576/D2576*100,0)</f>
        <v>0</v>
      </c>
      <c r="P2576">
        <f>IFERROR(ROUND(E2576/L2576,2),0)</f>
        <v>0</v>
      </c>
      <c r="Q2576" s="6" t="s">
        <v>8334</v>
      </c>
      <c r="R2576" t="s">
        <v>8335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8" x14ac:dyDescent="0.2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>ROUND(E2577/D2577*100,0)</f>
        <v>0</v>
      </c>
      <c r="P2577">
        <f>IFERROR(ROUND(E2577/L2577,2),0)</f>
        <v>0</v>
      </c>
      <c r="Q2577" s="6" t="s">
        <v>8334</v>
      </c>
      <c r="R2577" t="s">
        <v>8335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32" x14ac:dyDescent="0.2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>ROUND(E2578/D2578*100,0)</f>
        <v>0</v>
      </c>
      <c r="P2578">
        <f>IFERROR(ROUND(E2578/L2578,2),0)</f>
        <v>0</v>
      </c>
      <c r="Q2578" s="6" t="s">
        <v>8334</v>
      </c>
      <c r="R2578" t="s">
        <v>8335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8" x14ac:dyDescent="0.2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>ROUND(E2579/D2579*100,0)</f>
        <v>0</v>
      </c>
      <c r="P2579">
        <f>IFERROR(ROUND(E2579/L2579,2),0)</f>
        <v>0</v>
      </c>
      <c r="Q2579" s="6" t="s">
        <v>8334</v>
      </c>
      <c r="R2579" t="s">
        <v>8335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48" x14ac:dyDescent="0.2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>ROUND(E2580/D2580*100,0)</f>
        <v>0</v>
      </c>
      <c r="P2580">
        <f>IFERROR(ROUND(E2580/L2580,2),0)</f>
        <v>0</v>
      </c>
      <c r="Q2580" s="6" t="s">
        <v>8334</v>
      </c>
      <c r="R2580" t="s">
        <v>8335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8" x14ac:dyDescent="0.2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>ROUND(E2581/D2581*100,0)</f>
        <v>0</v>
      </c>
      <c r="P2581">
        <f>IFERROR(ROUND(E2581/L2581,2),0)</f>
        <v>23.08</v>
      </c>
      <c r="Q2581" s="6" t="s">
        <v>8334</v>
      </c>
      <c r="R2581" t="s">
        <v>8335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8" x14ac:dyDescent="0.2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>ROUND(E2582/D2582*100,0)</f>
        <v>1</v>
      </c>
      <c r="P2582">
        <f>IFERROR(ROUND(E2582/L2582,2),0)</f>
        <v>25.5</v>
      </c>
      <c r="Q2582" s="6" t="s">
        <v>8334</v>
      </c>
      <c r="R2582" t="s">
        <v>8335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48" x14ac:dyDescent="0.2">
      <c r="A2583">
        <v>3793</v>
      </c>
      <c r="B2583" s="4" t="s">
        <v>3790</v>
      </c>
      <c r="C2583" s="1" t="s">
        <v>7903</v>
      </c>
      <c r="D2583" s="2">
        <v>7000</v>
      </c>
      <c r="E2583" s="3">
        <v>4176</v>
      </c>
      <c r="F2583" t="s">
        <v>8220</v>
      </c>
      <c r="G2583" t="s">
        <v>8223</v>
      </c>
      <c r="H2583" t="s">
        <v>8245</v>
      </c>
      <c r="I2583">
        <v>1418769129</v>
      </c>
      <c r="J2583">
        <v>1416954729</v>
      </c>
      <c r="K2583" t="b">
        <v>0</v>
      </c>
      <c r="L2583">
        <v>24</v>
      </c>
      <c r="M2583" t="b">
        <v>0</v>
      </c>
      <c r="N2583" t="s">
        <v>8303</v>
      </c>
      <c r="O2583" s="5">
        <f>ROUND(E2583/D2583*100,0)</f>
        <v>60</v>
      </c>
      <c r="P2583">
        <f>IFERROR(ROUND(E2583/L2583,2),0)</f>
        <v>174</v>
      </c>
      <c r="Q2583" s="6" t="s">
        <v>8315</v>
      </c>
      <c r="R2583" t="s">
        <v>8357</v>
      </c>
      <c r="S2583" s="9">
        <f>(((J2583/60)/60)/24)+DATE(1970,1,1)</f>
        <v>41968.938993055555</v>
      </c>
      <c r="T2583" s="9">
        <f>(((I2583/60)/60)/24)+DATE(1970,1,1)</f>
        <v>41989.938993055555</v>
      </c>
    </row>
    <row r="2584" spans="1:20" ht="48" x14ac:dyDescent="0.2">
      <c r="A2584">
        <v>3794</v>
      </c>
      <c r="B2584" s="4" t="s">
        <v>3791</v>
      </c>
      <c r="C2584" s="1" t="s">
        <v>7904</v>
      </c>
      <c r="D2584" s="2">
        <v>5000</v>
      </c>
      <c r="E2584" s="3">
        <v>50</v>
      </c>
      <c r="F2584" t="s">
        <v>8220</v>
      </c>
      <c r="G2584" t="s">
        <v>8224</v>
      </c>
      <c r="H2584" t="s">
        <v>8246</v>
      </c>
      <c r="I2584">
        <v>1433685354</v>
      </c>
      <c r="J2584">
        <v>1431093354</v>
      </c>
      <c r="K2584" t="b">
        <v>0</v>
      </c>
      <c r="L2584">
        <v>1</v>
      </c>
      <c r="M2584" t="b">
        <v>0</v>
      </c>
      <c r="N2584" t="s">
        <v>8303</v>
      </c>
      <c r="O2584" s="5">
        <f>ROUND(E2584/D2584*100,0)</f>
        <v>1</v>
      </c>
      <c r="P2584">
        <f>IFERROR(ROUND(E2584/L2584,2),0)</f>
        <v>50</v>
      </c>
      <c r="Q2584" s="6" t="s">
        <v>8315</v>
      </c>
      <c r="R2584" t="s">
        <v>8357</v>
      </c>
      <c r="S2584" s="9">
        <f>(((J2584/60)/60)/24)+DATE(1970,1,1)</f>
        <v>42132.58048611111</v>
      </c>
      <c r="T2584" s="9">
        <f>(((I2584/60)/60)/24)+DATE(1970,1,1)</f>
        <v>42162.58048611111</v>
      </c>
    </row>
    <row r="2585" spans="1:20" ht="48" x14ac:dyDescent="0.2">
      <c r="A2585">
        <v>3795</v>
      </c>
      <c r="B2585" s="4" t="s">
        <v>3792</v>
      </c>
      <c r="C2585" s="1" t="s">
        <v>7905</v>
      </c>
      <c r="D2585" s="2">
        <v>600</v>
      </c>
      <c r="E2585" s="3">
        <v>10</v>
      </c>
      <c r="F2585" t="s">
        <v>8220</v>
      </c>
      <c r="G2585" t="s">
        <v>8224</v>
      </c>
      <c r="H2585" t="s">
        <v>8246</v>
      </c>
      <c r="I2585">
        <v>1440801000</v>
      </c>
      <c r="J2585">
        <v>1437042490</v>
      </c>
      <c r="K2585" t="b">
        <v>0</v>
      </c>
      <c r="L2585">
        <v>2</v>
      </c>
      <c r="M2585" t="b">
        <v>0</v>
      </c>
      <c r="N2585" t="s">
        <v>8303</v>
      </c>
      <c r="O2585" s="5">
        <f>ROUND(E2585/D2585*100,0)</f>
        <v>2</v>
      </c>
      <c r="P2585">
        <f>IFERROR(ROUND(E2585/L2585,2),0)</f>
        <v>5</v>
      </c>
      <c r="Q2585" s="6" t="s">
        <v>8315</v>
      </c>
      <c r="R2585" t="s">
        <v>8357</v>
      </c>
      <c r="S2585" s="9">
        <f>(((J2585/60)/60)/24)+DATE(1970,1,1)</f>
        <v>42201.436226851853</v>
      </c>
      <c r="T2585" s="9">
        <f>(((I2585/60)/60)/24)+DATE(1970,1,1)</f>
        <v>42244.9375</v>
      </c>
    </row>
    <row r="2586" spans="1:20" ht="48" x14ac:dyDescent="0.2">
      <c r="A2586">
        <v>3796</v>
      </c>
      <c r="B2586" s="4" t="s">
        <v>3793</v>
      </c>
      <c r="C2586" s="1" t="s">
        <v>7906</v>
      </c>
      <c r="D2586" s="2">
        <v>22500</v>
      </c>
      <c r="E2586" s="3">
        <v>1</v>
      </c>
      <c r="F2586" t="s">
        <v>8220</v>
      </c>
      <c r="G2586" t="s">
        <v>8223</v>
      </c>
      <c r="H2586" t="s">
        <v>8245</v>
      </c>
      <c r="I2586">
        <v>1484354556</v>
      </c>
      <c r="J2586">
        <v>1479170556</v>
      </c>
      <c r="K2586" t="b">
        <v>0</v>
      </c>
      <c r="L2586">
        <v>1</v>
      </c>
      <c r="M2586" t="b">
        <v>0</v>
      </c>
      <c r="N2586" t="s">
        <v>8303</v>
      </c>
      <c r="O2586" s="5">
        <f>ROUND(E2586/D2586*100,0)</f>
        <v>0</v>
      </c>
      <c r="P2586">
        <f>IFERROR(ROUND(E2586/L2586,2),0)</f>
        <v>1</v>
      </c>
      <c r="Q2586" s="6" t="s">
        <v>8315</v>
      </c>
      <c r="R2586" t="s">
        <v>8357</v>
      </c>
      <c r="S2586" s="9">
        <f>(((J2586/60)/60)/24)+DATE(1970,1,1)</f>
        <v>42689.029583333337</v>
      </c>
      <c r="T2586" s="9">
        <f>(((I2586/60)/60)/24)+DATE(1970,1,1)</f>
        <v>42749.029583333337</v>
      </c>
    </row>
    <row r="2587" spans="1:20" ht="48" x14ac:dyDescent="0.2">
      <c r="A2587">
        <v>3797</v>
      </c>
      <c r="B2587" s="4" t="s">
        <v>3794</v>
      </c>
      <c r="C2587" s="1" t="s">
        <v>7907</v>
      </c>
      <c r="D2587" s="2">
        <v>6000</v>
      </c>
      <c r="E2587" s="3">
        <v>5380</v>
      </c>
      <c r="F2587" t="s">
        <v>8220</v>
      </c>
      <c r="G2587" t="s">
        <v>8223</v>
      </c>
      <c r="H2587" t="s">
        <v>8245</v>
      </c>
      <c r="I2587">
        <v>1429564165</v>
      </c>
      <c r="J2587">
        <v>1426972165</v>
      </c>
      <c r="K2587" t="b">
        <v>0</v>
      </c>
      <c r="L2587">
        <v>37</v>
      </c>
      <c r="M2587" t="b">
        <v>0</v>
      </c>
      <c r="N2587" t="s">
        <v>8303</v>
      </c>
      <c r="O2587" s="5">
        <f>ROUND(E2587/D2587*100,0)</f>
        <v>90</v>
      </c>
      <c r="P2587">
        <f>IFERROR(ROUND(E2587/L2587,2),0)</f>
        <v>145.41</v>
      </c>
      <c r="Q2587" s="6" t="s">
        <v>8315</v>
      </c>
      <c r="R2587" t="s">
        <v>8357</v>
      </c>
      <c r="S2587" s="9">
        <f>(((J2587/60)/60)/24)+DATE(1970,1,1)</f>
        <v>42084.881539351853</v>
      </c>
      <c r="T2587" s="9">
        <f>(((I2587/60)/60)/24)+DATE(1970,1,1)</f>
        <v>42114.881539351853</v>
      </c>
    </row>
    <row r="2588" spans="1:20" ht="48" x14ac:dyDescent="0.2">
      <c r="A2588">
        <v>3798</v>
      </c>
      <c r="B2588" s="4" t="s">
        <v>3795</v>
      </c>
      <c r="C2588" s="1" t="s">
        <v>7908</v>
      </c>
      <c r="D2588" s="2">
        <v>70000</v>
      </c>
      <c r="E2588" s="3">
        <v>1025</v>
      </c>
      <c r="F2588" t="s">
        <v>8220</v>
      </c>
      <c r="G2588" t="s">
        <v>8223</v>
      </c>
      <c r="H2588" t="s">
        <v>8245</v>
      </c>
      <c r="I2588">
        <v>1407691248</v>
      </c>
      <c r="J2588">
        <v>1405099248</v>
      </c>
      <c r="K2588" t="b">
        <v>0</v>
      </c>
      <c r="L2588">
        <v>5</v>
      </c>
      <c r="M2588" t="b">
        <v>0</v>
      </c>
      <c r="N2588" t="s">
        <v>8303</v>
      </c>
      <c r="O2588" s="5">
        <f>ROUND(E2588/D2588*100,0)</f>
        <v>1</v>
      </c>
      <c r="P2588">
        <f>IFERROR(ROUND(E2588/L2588,2),0)</f>
        <v>205</v>
      </c>
      <c r="Q2588" s="6" t="s">
        <v>8315</v>
      </c>
      <c r="R2588" t="s">
        <v>8357</v>
      </c>
      <c r="S2588" s="9">
        <f>(((J2588/60)/60)/24)+DATE(1970,1,1)</f>
        <v>41831.722777777781</v>
      </c>
      <c r="T2588" s="9">
        <f>(((I2588/60)/60)/24)+DATE(1970,1,1)</f>
        <v>41861.722777777781</v>
      </c>
    </row>
    <row r="2589" spans="1:20" ht="32" x14ac:dyDescent="0.2">
      <c r="A2589">
        <v>3799</v>
      </c>
      <c r="B2589" s="4" t="s">
        <v>3796</v>
      </c>
      <c r="C2589" s="1" t="s">
        <v>7909</v>
      </c>
      <c r="D2589" s="2">
        <v>10000</v>
      </c>
      <c r="E2589" s="3">
        <v>402</v>
      </c>
      <c r="F2589" t="s">
        <v>8220</v>
      </c>
      <c r="G2589" t="s">
        <v>8223</v>
      </c>
      <c r="H2589" t="s">
        <v>8245</v>
      </c>
      <c r="I2589">
        <v>1457734843</v>
      </c>
      <c r="J2589">
        <v>1455142843</v>
      </c>
      <c r="K2589" t="b">
        <v>0</v>
      </c>
      <c r="L2589">
        <v>4</v>
      </c>
      <c r="M2589" t="b">
        <v>0</v>
      </c>
      <c r="N2589" t="s">
        <v>8303</v>
      </c>
      <c r="O2589" s="5">
        <f>ROUND(E2589/D2589*100,0)</f>
        <v>4</v>
      </c>
      <c r="P2589">
        <f>IFERROR(ROUND(E2589/L2589,2),0)</f>
        <v>100.5</v>
      </c>
      <c r="Q2589" s="6" t="s">
        <v>8315</v>
      </c>
      <c r="R2589" t="s">
        <v>8357</v>
      </c>
      <c r="S2589" s="9">
        <f>(((J2589/60)/60)/24)+DATE(1970,1,1)</f>
        <v>42410.93105324074</v>
      </c>
      <c r="T2589" s="9">
        <f>(((I2589/60)/60)/24)+DATE(1970,1,1)</f>
        <v>42440.93105324074</v>
      </c>
    </row>
    <row r="2590" spans="1:20" ht="48" x14ac:dyDescent="0.2">
      <c r="A2590">
        <v>3800</v>
      </c>
      <c r="B2590" s="4" t="s">
        <v>3797</v>
      </c>
      <c r="C2590" s="1" t="s">
        <v>7910</v>
      </c>
      <c r="D2590" s="2">
        <v>22000</v>
      </c>
      <c r="E2590" s="3">
        <v>881</v>
      </c>
      <c r="F2590" t="s">
        <v>8220</v>
      </c>
      <c r="G2590" t="s">
        <v>8223</v>
      </c>
      <c r="H2590" t="s">
        <v>8245</v>
      </c>
      <c r="I2590">
        <v>1420952340</v>
      </c>
      <c r="J2590">
        <v>1418146883</v>
      </c>
      <c r="K2590" t="b">
        <v>0</v>
      </c>
      <c r="L2590">
        <v>16</v>
      </c>
      <c r="M2590" t="b">
        <v>0</v>
      </c>
      <c r="N2590" t="s">
        <v>8303</v>
      </c>
      <c r="O2590" s="5">
        <f>ROUND(E2590/D2590*100,0)</f>
        <v>4</v>
      </c>
      <c r="P2590">
        <f>IFERROR(ROUND(E2590/L2590,2),0)</f>
        <v>55.06</v>
      </c>
      <c r="Q2590" s="6" t="s">
        <v>8315</v>
      </c>
      <c r="R2590" t="s">
        <v>8357</v>
      </c>
      <c r="S2590" s="9">
        <f>(((J2590/60)/60)/24)+DATE(1970,1,1)</f>
        <v>41982.737071759257</v>
      </c>
      <c r="T2590" s="9">
        <f>(((I2590/60)/60)/24)+DATE(1970,1,1)</f>
        <v>42015.207638888889</v>
      </c>
    </row>
    <row r="2591" spans="1:20" ht="48" x14ac:dyDescent="0.2">
      <c r="A2591">
        <v>3801</v>
      </c>
      <c r="B2591" s="4" t="s">
        <v>3798</v>
      </c>
      <c r="C2591" s="1" t="s">
        <v>7911</v>
      </c>
      <c r="D2591" s="2">
        <v>5000</v>
      </c>
      <c r="E2591" s="3">
        <v>426</v>
      </c>
      <c r="F2591" t="s">
        <v>8220</v>
      </c>
      <c r="G2591" t="s">
        <v>8223</v>
      </c>
      <c r="H2591" t="s">
        <v>8245</v>
      </c>
      <c r="I2591">
        <v>1420215216</v>
      </c>
      <c r="J2591">
        <v>1417536816</v>
      </c>
      <c r="K2591" t="b">
        <v>0</v>
      </c>
      <c r="L2591">
        <v>9</v>
      </c>
      <c r="M2591" t="b">
        <v>0</v>
      </c>
      <c r="N2591" t="s">
        <v>8303</v>
      </c>
      <c r="O2591" s="5">
        <f>ROUND(E2591/D2591*100,0)</f>
        <v>9</v>
      </c>
      <c r="P2591">
        <f>IFERROR(ROUND(E2591/L2591,2),0)</f>
        <v>47.33</v>
      </c>
      <c r="Q2591" s="6" t="s">
        <v>8315</v>
      </c>
      <c r="R2591" t="s">
        <v>8357</v>
      </c>
      <c r="S2591" s="9">
        <f>(((J2591/60)/60)/24)+DATE(1970,1,1)</f>
        <v>41975.676111111112</v>
      </c>
      <c r="T2591" s="9">
        <f>(((I2591/60)/60)/24)+DATE(1970,1,1)</f>
        <v>42006.676111111112</v>
      </c>
    </row>
    <row r="2592" spans="1:20" ht="48" x14ac:dyDescent="0.2">
      <c r="A2592">
        <v>3802</v>
      </c>
      <c r="B2592" s="4" t="s">
        <v>3799</v>
      </c>
      <c r="C2592" s="1" t="s">
        <v>7912</v>
      </c>
      <c r="D2592" s="2">
        <v>3000</v>
      </c>
      <c r="E2592" s="3">
        <v>0</v>
      </c>
      <c r="F2592" t="s">
        <v>8220</v>
      </c>
      <c r="G2592" t="s">
        <v>8223</v>
      </c>
      <c r="H2592" t="s">
        <v>8245</v>
      </c>
      <c r="I2592">
        <v>1445482906</v>
      </c>
      <c r="J2592">
        <v>1442890906</v>
      </c>
      <c r="K2592" t="b">
        <v>0</v>
      </c>
      <c r="L2592">
        <v>0</v>
      </c>
      <c r="M2592" t="b">
        <v>0</v>
      </c>
      <c r="N2592" t="s">
        <v>8303</v>
      </c>
      <c r="O2592" s="5">
        <f>ROUND(E2592/D2592*100,0)</f>
        <v>0</v>
      </c>
      <c r="P2592">
        <f>IFERROR(ROUND(E2592/L2592,2),0)</f>
        <v>0</v>
      </c>
      <c r="Q2592" s="6" t="s">
        <v>8315</v>
      </c>
      <c r="R2592" t="s">
        <v>8357</v>
      </c>
      <c r="S2592" s="9">
        <f>(((J2592/60)/60)/24)+DATE(1970,1,1)</f>
        <v>42269.126226851848</v>
      </c>
      <c r="T2592" s="9">
        <f>(((I2592/60)/60)/24)+DATE(1970,1,1)</f>
        <v>42299.126226851848</v>
      </c>
    </row>
    <row r="2593" spans="1:20" ht="32" x14ac:dyDescent="0.2">
      <c r="A2593">
        <v>3803</v>
      </c>
      <c r="B2593" s="4" t="s">
        <v>3800</v>
      </c>
      <c r="C2593" s="1" t="s">
        <v>7913</v>
      </c>
      <c r="D2593" s="2">
        <v>12000</v>
      </c>
      <c r="E2593" s="3">
        <v>2358</v>
      </c>
      <c r="F2593" t="s">
        <v>8220</v>
      </c>
      <c r="G2593" t="s">
        <v>8223</v>
      </c>
      <c r="H2593" t="s">
        <v>8245</v>
      </c>
      <c r="I2593">
        <v>1457133568</v>
      </c>
      <c r="J2593">
        <v>1454541568</v>
      </c>
      <c r="K2593" t="b">
        <v>0</v>
      </c>
      <c r="L2593">
        <v>40</v>
      </c>
      <c r="M2593" t="b">
        <v>0</v>
      </c>
      <c r="N2593" t="s">
        <v>8303</v>
      </c>
      <c r="O2593" s="5">
        <f>ROUND(E2593/D2593*100,0)</f>
        <v>20</v>
      </c>
      <c r="P2593">
        <f>IFERROR(ROUND(E2593/L2593,2),0)</f>
        <v>58.95</v>
      </c>
      <c r="Q2593" s="6" t="s">
        <v>8315</v>
      </c>
      <c r="R2593" t="s">
        <v>8357</v>
      </c>
      <c r="S2593" s="9">
        <f>(((J2593/60)/60)/24)+DATE(1970,1,1)</f>
        <v>42403.971851851849</v>
      </c>
      <c r="T2593" s="9">
        <f>(((I2593/60)/60)/24)+DATE(1970,1,1)</f>
        <v>42433.971851851849</v>
      </c>
    </row>
    <row r="2594" spans="1:20" ht="48" x14ac:dyDescent="0.2">
      <c r="A2594">
        <v>3804</v>
      </c>
      <c r="B2594" s="4" t="s">
        <v>3801</v>
      </c>
      <c r="C2594" s="1" t="s">
        <v>7914</v>
      </c>
      <c r="D2594" s="2">
        <v>8000</v>
      </c>
      <c r="E2594" s="3">
        <v>0</v>
      </c>
      <c r="F2594" t="s">
        <v>8220</v>
      </c>
      <c r="G2594" t="s">
        <v>8223</v>
      </c>
      <c r="H2594" t="s">
        <v>8245</v>
      </c>
      <c r="I2594">
        <v>1469948400</v>
      </c>
      <c r="J2594">
        <v>1465172024</v>
      </c>
      <c r="K2594" t="b">
        <v>0</v>
      </c>
      <c r="L2594">
        <v>0</v>
      </c>
      <c r="M2594" t="b">
        <v>0</v>
      </c>
      <c r="N2594" t="s">
        <v>8303</v>
      </c>
      <c r="O2594" s="5">
        <f>ROUND(E2594/D2594*100,0)</f>
        <v>0</v>
      </c>
      <c r="P2594">
        <f>IFERROR(ROUND(E2594/L2594,2),0)</f>
        <v>0</v>
      </c>
      <c r="Q2594" s="6" t="s">
        <v>8315</v>
      </c>
      <c r="R2594" t="s">
        <v>8357</v>
      </c>
      <c r="S2594" s="9">
        <f>(((J2594/60)/60)/24)+DATE(1970,1,1)</f>
        <v>42527.00953703704</v>
      </c>
      <c r="T2594" s="9">
        <f>(((I2594/60)/60)/24)+DATE(1970,1,1)</f>
        <v>42582.291666666672</v>
      </c>
    </row>
    <row r="2595" spans="1:20" ht="48" x14ac:dyDescent="0.2">
      <c r="A2595">
        <v>3805</v>
      </c>
      <c r="B2595" s="4" t="s">
        <v>3802</v>
      </c>
      <c r="C2595" s="1" t="s">
        <v>7915</v>
      </c>
      <c r="D2595" s="2">
        <v>150000</v>
      </c>
      <c r="E2595" s="3">
        <v>3</v>
      </c>
      <c r="F2595" t="s">
        <v>8220</v>
      </c>
      <c r="G2595" t="s">
        <v>8223</v>
      </c>
      <c r="H2595" t="s">
        <v>8245</v>
      </c>
      <c r="I2595">
        <v>1411852640</v>
      </c>
      <c r="J2595">
        <v>1406668640</v>
      </c>
      <c r="K2595" t="b">
        <v>0</v>
      </c>
      <c r="L2595">
        <v>2</v>
      </c>
      <c r="M2595" t="b">
        <v>0</v>
      </c>
      <c r="N2595" t="s">
        <v>8303</v>
      </c>
      <c r="O2595" s="5">
        <f>ROUND(E2595/D2595*100,0)</f>
        <v>0</v>
      </c>
      <c r="P2595">
        <f>IFERROR(ROUND(E2595/L2595,2),0)</f>
        <v>1.5</v>
      </c>
      <c r="Q2595" s="6" t="s">
        <v>8315</v>
      </c>
      <c r="R2595" t="s">
        <v>8357</v>
      </c>
      <c r="S2595" s="9">
        <f>(((J2595/60)/60)/24)+DATE(1970,1,1)</f>
        <v>41849.887037037035</v>
      </c>
      <c r="T2595" s="9">
        <f>(((I2595/60)/60)/24)+DATE(1970,1,1)</f>
        <v>41909.887037037035</v>
      </c>
    </row>
    <row r="2596" spans="1:20" ht="48" x14ac:dyDescent="0.2">
      <c r="A2596">
        <v>3806</v>
      </c>
      <c r="B2596" s="4" t="s">
        <v>3803</v>
      </c>
      <c r="C2596" s="1" t="s">
        <v>7916</v>
      </c>
      <c r="D2596" s="2">
        <v>7500</v>
      </c>
      <c r="E2596" s="3">
        <v>5</v>
      </c>
      <c r="F2596" t="s">
        <v>8220</v>
      </c>
      <c r="G2596" t="s">
        <v>8225</v>
      </c>
      <c r="H2596" t="s">
        <v>8247</v>
      </c>
      <c r="I2596">
        <v>1404022381</v>
      </c>
      <c r="J2596">
        <v>1402294381</v>
      </c>
      <c r="K2596" t="b">
        <v>0</v>
      </c>
      <c r="L2596">
        <v>1</v>
      </c>
      <c r="M2596" t="b">
        <v>0</v>
      </c>
      <c r="N2596" t="s">
        <v>8303</v>
      </c>
      <c r="O2596" s="5">
        <f>ROUND(E2596/D2596*100,0)</f>
        <v>0</v>
      </c>
      <c r="P2596">
        <f>IFERROR(ROUND(E2596/L2596,2),0)</f>
        <v>5</v>
      </c>
      <c r="Q2596" s="6" t="s">
        <v>8315</v>
      </c>
      <c r="R2596" t="s">
        <v>8357</v>
      </c>
      <c r="S2596" s="9">
        <f>(((J2596/60)/60)/24)+DATE(1970,1,1)</f>
        <v>41799.259039351848</v>
      </c>
      <c r="T2596" s="9">
        <f>(((I2596/60)/60)/24)+DATE(1970,1,1)</f>
        <v>41819.259039351848</v>
      </c>
    </row>
    <row r="2597" spans="1:20" ht="48" x14ac:dyDescent="0.2">
      <c r="A2597">
        <v>3807</v>
      </c>
      <c r="B2597" s="4" t="s">
        <v>3804</v>
      </c>
      <c r="C2597" s="1" t="s">
        <v>7917</v>
      </c>
      <c r="D2597" s="2">
        <v>1500</v>
      </c>
      <c r="E2597" s="3">
        <v>455</v>
      </c>
      <c r="F2597" t="s">
        <v>8220</v>
      </c>
      <c r="G2597" t="s">
        <v>8223</v>
      </c>
      <c r="H2597" t="s">
        <v>8245</v>
      </c>
      <c r="I2597">
        <v>1428097739</v>
      </c>
      <c r="J2597">
        <v>1427492939</v>
      </c>
      <c r="K2597" t="b">
        <v>0</v>
      </c>
      <c r="L2597">
        <v>9</v>
      </c>
      <c r="M2597" t="b">
        <v>0</v>
      </c>
      <c r="N2597" t="s">
        <v>8303</v>
      </c>
      <c r="O2597" s="5">
        <f>ROUND(E2597/D2597*100,0)</f>
        <v>30</v>
      </c>
      <c r="P2597">
        <f>IFERROR(ROUND(E2597/L2597,2),0)</f>
        <v>50.56</v>
      </c>
      <c r="Q2597" s="6" t="s">
        <v>8315</v>
      </c>
      <c r="R2597" t="s">
        <v>8357</v>
      </c>
      <c r="S2597" s="9">
        <f>(((J2597/60)/60)/24)+DATE(1970,1,1)</f>
        <v>42090.909016203703</v>
      </c>
      <c r="T2597" s="9">
        <f>(((I2597/60)/60)/24)+DATE(1970,1,1)</f>
        <v>42097.909016203703</v>
      </c>
    </row>
    <row r="2598" spans="1:20" ht="48" x14ac:dyDescent="0.2">
      <c r="A2598">
        <v>1124</v>
      </c>
      <c r="B2598" s="4" t="s">
        <v>1125</v>
      </c>
      <c r="C2598" s="1" t="s">
        <v>5234</v>
      </c>
      <c r="D2598" s="2">
        <v>90000</v>
      </c>
      <c r="E2598" s="3">
        <v>425</v>
      </c>
      <c r="F2598" t="s">
        <v>8220</v>
      </c>
      <c r="G2598" t="s">
        <v>8223</v>
      </c>
      <c r="H2598" t="s">
        <v>8245</v>
      </c>
      <c r="I2598">
        <v>1430409651</v>
      </c>
      <c r="J2598">
        <v>1427817651</v>
      </c>
      <c r="K2598" t="b">
        <v>0</v>
      </c>
      <c r="L2598">
        <v>7</v>
      </c>
      <c r="M2598" t="b">
        <v>0</v>
      </c>
      <c r="N2598" t="s">
        <v>8281</v>
      </c>
      <c r="O2598" s="5">
        <f>ROUND(E2598/D2598*100,0)</f>
        <v>0</v>
      </c>
      <c r="P2598">
        <f>IFERROR(ROUND(E2598/L2598,2),0)</f>
        <v>60.71</v>
      </c>
      <c r="Q2598" s="6" t="s">
        <v>8331</v>
      </c>
      <c r="R2598" t="s">
        <v>8333</v>
      </c>
      <c r="S2598" s="9">
        <f>(((J2598/60)/60)/24)+DATE(1970,1,1)</f>
        <v>42094.667256944449</v>
      </c>
      <c r="T2598" s="9">
        <f>(((I2598/60)/60)/24)+DATE(1970,1,1)</f>
        <v>42124.667256944449</v>
      </c>
    </row>
    <row r="2599" spans="1:20" ht="48" x14ac:dyDescent="0.2">
      <c r="A2599">
        <v>1125</v>
      </c>
      <c r="B2599" s="4" t="s">
        <v>1126</v>
      </c>
      <c r="C2599" s="1" t="s">
        <v>5235</v>
      </c>
      <c r="D2599" s="2">
        <v>3000</v>
      </c>
      <c r="E2599" s="3">
        <v>0</v>
      </c>
      <c r="F2599" t="s">
        <v>8220</v>
      </c>
      <c r="G2599" t="s">
        <v>8224</v>
      </c>
      <c r="H2599" t="s">
        <v>8246</v>
      </c>
      <c r="I2599">
        <v>1443193130</v>
      </c>
      <c r="J2599">
        <v>1438009130</v>
      </c>
      <c r="K2599" t="b">
        <v>0</v>
      </c>
      <c r="L2599">
        <v>0</v>
      </c>
      <c r="M2599" t="b">
        <v>0</v>
      </c>
      <c r="N2599" t="s">
        <v>8281</v>
      </c>
      <c r="O2599" s="5">
        <f>ROUND(E2599/D2599*100,0)</f>
        <v>0</v>
      </c>
      <c r="P2599">
        <f>IFERROR(ROUND(E2599/L2599,2),0)</f>
        <v>0</v>
      </c>
      <c r="Q2599" s="6" t="s">
        <v>8331</v>
      </c>
      <c r="R2599" t="s">
        <v>8333</v>
      </c>
      <c r="S2599" s="9">
        <f>(((J2599/60)/60)/24)+DATE(1970,1,1)</f>
        <v>42212.624189814815</v>
      </c>
      <c r="T2599" s="9">
        <f>(((I2599/60)/60)/24)+DATE(1970,1,1)</f>
        <v>42272.624189814815</v>
      </c>
    </row>
    <row r="2600" spans="1:20" ht="32" x14ac:dyDescent="0.2">
      <c r="A2600">
        <v>1126</v>
      </c>
      <c r="B2600" s="4" t="s">
        <v>1127</v>
      </c>
      <c r="C2600" s="1" t="s">
        <v>5236</v>
      </c>
      <c r="D2600" s="2">
        <v>2000</v>
      </c>
      <c r="E2600" s="3">
        <v>10</v>
      </c>
      <c r="F2600" t="s">
        <v>8220</v>
      </c>
      <c r="G2600" t="s">
        <v>8223</v>
      </c>
      <c r="H2600" t="s">
        <v>8245</v>
      </c>
      <c r="I2600">
        <v>1468482694</v>
      </c>
      <c r="J2600">
        <v>1465890694</v>
      </c>
      <c r="K2600" t="b">
        <v>0</v>
      </c>
      <c r="L2600">
        <v>2</v>
      </c>
      <c r="M2600" t="b">
        <v>0</v>
      </c>
      <c r="N2600" t="s">
        <v>8281</v>
      </c>
      <c r="O2600" s="5">
        <f>ROUND(E2600/D2600*100,0)</f>
        <v>1</v>
      </c>
      <c r="P2600">
        <f>IFERROR(ROUND(E2600/L2600,2),0)</f>
        <v>5</v>
      </c>
      <c r="Q2600" s="6" t="s">
        <v>8331</v>
      </c>
      <c r="R2600" t="s">
        <v>8333</v>
      </c>
      <c r="S2600" s="9">
        <f>(((J2600/60)/60)/24)+DATE(1970,1,1)</f>
        <v>42535.327476851846</v>
      </c>
      <c r="T2600" s="9">
        <f>(((I2600/60)/60)/24)+DATE(1970,1,1)</f>
        <v>42565.327476851846</v>
      </c>
    </row>
    <row r="2601" spans="1:20" ht="64" x14ac:dyDescent="0.2">
      <c r="A2601">
        <v>1127</v>
      </c>
      <c r="B2601" s="4" t="s">
        <v>1128</v>
      </c>
      <c r="C2601" s="1" t="s">
        <v>5237</v>
      </c>
      <c r="D2601" s="2">
        <v>35000</v>
      </c>
      <c r="E2601" s="3">
        <v>585</v>
      </c>
      <c r="F2601" t="s">
        <v>8220</v>
      </c>
      <c r="G2601" t="s">
        <v>8223</v>
      </c>
      <c r="H2601" t="s">
        <v>8245</v>
      </c>
      <c r="I2601">
        <v>1416000600</v>
      </c>
      <c r="J2601">
        <v>1413318600</v>
      </c>
      <c r="K2601" t="b">
        <v>0</v>
      </c>
      <c r="L2601">
        <v>23</v>
      </c>
      <c r="M2601" t="b">
        <v>0</v>
      </c>
      <c r="N2601" t="s">
        <v>8281</v>
      </c>
      <c r="O2601" s="5">
        <f>ROUND(E2601/D2601*100,0)</f>
        <v>2</v>
      </c>
      <c r="P2601">
        <f>IFERROR(ROUND(E2601/L2601,2),0)</f>
        <v>25.43</v>
      </c>
      <c r="Q2601" s="6" t="s">
        <v>8331</v>
      </c>
      <c r="R2601" t="s">
        <v>8333</v>
      </c>
      <c r="S2601" s="9">
        <f>(((J2601/60)/60)/24)+DATE(1970,1,1)</f>
        <v>41926.854166666664</v>
      </c>
      <c r="T2601" s="9">
        <f>(((I2601/60)/60)/24)+DATE(1970,1,1)</f>
        <v>41957.895833333328</v>
      </c>
    </row>
    <row r="2602" spans="1:20" ht="16" x14ac:dyDescent="0.2">
      <c r="A2602">
        <v>1128</v>
      </c>
      <c r="B2602" s="4" t="s">
        <v>1129</v>
      </c>
      <c r="C2602" s="1" t="s">
        <v>5238</v>
      </c>
      <c r="D2602" s="2">
        <v>1000</v>
      </c>
      <c r="E2602" s="3">
        <v>1</v>
      </c>
      <c r="F2602" t="s">
        <v>8220</v>
      </c>
      <c r="G2602" t="s">
        <v>8224</v>
      </c>
      <c r="H2602" t="s">
        <v>8246</v>
      </c>
      <c r="I2602">
        <v>1407425717</v>
      </c>
      <c r="J2602">
        <v>1404833717</v>
      </c>
      <c r="K2602" t="b">
        <v>0</v>
      </c>
      <c r="L2602">
        <v>1</v>
      </c>
      <c r="M2602" t="b">
        <v>0</v>
      </c>
      <c r="N2602" t="s">
        <v>8281</v>
      </c>
      <c r="O2602" s="5">
        <f>ROUND(E2602/D2602*100,0)</f>
        <v>0</v>
      </c>
      <c r="P2602">
        <f>IFERROR(ROUND(E2602/L2602,2),0)</f>
        <v>1</v>
      </c>
      <c r="Q2602" s="6" t="s">
        <v>8331</v>
      </c>
      <c r="R2602" t="s">
        <v>8333</v>
      </c>
      <c r="S2602" s="9">
        <f>(((J2602/60)/60)/24)+DATE(1970,1,1)</f>
        <v>41828.649502314816</v>
      </c>
      <c r="T2602" s="9">
        <f>(((I2602/60)/60)/24)+DATE(1970,1,1)</f>
        <v>41858.649502314816</v>
      </c>
    </row>
    <row r="2603" spans="1:20" ht="48" x14ac:dyDescent="0.2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>ROUND(E2603/D2603*100,0)</f>
        <v>661</v>
      </c>
      <c r="P2603">
        <f>IFERROR(ROUND(E2603/L2603,2),0)</f>
        <v>21.9</v>
      </c>
      <c r="Q2603" s="6" t="s">
        <v>8317</v>
      </c>
      <c r="R2603" t="s">
        <v>8353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48" x14ac:dyDescent="0.2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>ROUND(E2604/D2604*100,0)</f>
        <v>326</v>
      </c>
      <c r="P2604">
        <f>IFERROR(ROUND(E2604/L2604,2),0)</f>
        <v>80.02</v>
      </c>
      <c r="Q2604" s="6" t="s">
        <v>8317</v>
      </c>
      <c r="R2604" t="s">
        <v>8353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32" x14ac:dyDescent="0.2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>ROUND(E2605/D2605*100,0)</f>
        <v>101</v>
      </c>
      <c r="P2605">
        <f>IFERROR(ROUND(E2605/L2605,2),0)</f>
        <v>35.520000000000003</v>
      </c>
      <c r="Q2605" s="6" t="s">
        <v>8317</v>
      </c>
      <c r="R2605" t="s">
        <v>8353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8" x14ac:dyDescent="0.2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>ROUND(E2606/D2606*100,0)</f>
        <v>104</v>
      </c>
      <c r="P2606">
        <f>IFERROR(ROUND(E2606/L2606,2),0)</f>
        <v>64.930000000000007</v>
      </c>
      <c r="Q2606" s="6" t="s">
        <v>8317</v>
      </c>
      <c r="R2606" t="s">
        <v>8353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8" x14ac:dyDescent="0.2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>ROUND(E2607/D2607*100,0)</f>
        <v>107</v>
      </c>
      <c r="P2607">
        <f>IFERROR(ROUND(E2607/L2607,2),0)</f>
        <v>60.97</v>
      </c>
      <c r="Q2607" s="6" t="s">
        <v>8317</v>
      </c>
      <c r="R2607" t="s">
        <v>8353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64" x14ac:dyDescent="0.2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>ROUND(E2608/D2608*100,0)</f>
        <v>110</v>
      </c>
      <c r="P2608">
        <f>IFERROR(ROUND(E2608/L2608,2),0)</f>
        <v>31.44</v>
      </c>
      <c r="Q2608" s="6" t="s">
        <v>8317</v>
      </c>
      <c r="R2608" t="s">
        <v>8353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48" x14ac:dyDescent="0.2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>ROUND(E2609/D2609*100,0)</f>
        <v>408</v>
      </c>
      <c r="P2609">
        <f>IFERROR(ROUND(E2609/L2609,2),0)</f>
        <v>81.95</v>
      </c>
      <c r="Q2609" s="6" t="s">
        <v>8317</v>
      </c>
      <c r="R2609" t="s">
        <v>8353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48" x14ac:dyDescent="0.2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>ROUND(E2610/D2610*100,0)</f>
        <v>224</v>
      </c>
      <c r="P2610">
        <f>IFERROR(ROUND(E2610/L2610,2),0)</f>
        <v>58.93</v>
      </c>
      <c r="Q2610" s="6" t="s">
        <v>8317</v>
      </c>
      <c r="R2610" t="s">
        <v>8353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48" x14ac:dyDescent="0.2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>ROUND(E2611/D2611*100,0)</f>
        <v>304</v>
      </c>
      <c r="P2611">
        <f>IFERROR(ROUND(E2611/L2611,2),0)</f>
        <v>157.29</v>
      </c>
      <c r="Q2611" s="6" t="s">
        <v>8317</v>
      </c>
      <c r="R2611" t="s">
        <v>8353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32" x14ac:dyDescent="0.2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>ROUND(E2612/D2612*100,0)</f>
        <v>141</v>
      </c>
      <c r="P2612">
        <f>IFERROR(ROUND(E2612/L2612,2),0)</f>
        <v>55.76</v>
      </c>
      <c r="Q2612" s="6" t="s">
        <v>8317</v>
      </c>
      <c r="R2612" t="s">
        <v>8353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48" x14ac:dyDescent="0.2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>ROUND(E2613/D2613*100,0)</f>
        <v>2791</v>
      </c>
      <c r="P2613">
        <f>IFERROR(ROUND(E2613/L2613,2),0)</f>
        <v>83.8</v>
      </c>
      <c r="Q2613" s="6" t="s">
        <v>8317</v>
      </c>
      <c r="R2613" t="s">
        <v>8353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8" x14ac:dyDescent="0.2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>ROUND(E2614/D2614*100,0)</f>
        <v>172</v>
      </c>
      <c r="P2614">
        <f>IFERROR(ROUND(E2614/L2614,2),0)</f>
        <v>58.42</v>
      </c>
      <c r="Q2614" s="6" t="s">
        <v>8317</v>
      </c>
      <c r="R2614" t="s">
        <v>8353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8" x14ac:dyDescent="0.2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>ROUND(E2615/D2615*100,0)</f>
        <v>101</v>
      </c>
      <c r="P2615">
        <f>IFERROR(ROUND(E2615/L2615,2),0)</f>
        <v>270.57</v>
      </c>
      <c r="Q2615" s="6" t="s">
        <v>8317</v>
      </c>
      <c r="R2615" t="s">
        <v>8353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8" x14ac:dyDescent="0.2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>ROUND(E2616/D2616*100,0)</f>
        <v>102</v>
      </c>
      <c r="P2616">
        <f>IFERROR(ROUND(E2616/L2616,2),0)</f>
        <v>107.1</v>
      </c>
      <c r="Q2616" s="6" t="s">
        <v>8317</v>
      </c>
      <c r="R2616" t="s">
        <v>8353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8" x14ac:dyDescent="0.2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>ROUND(E2617/D2617*100,0)</f>
        <v>170</v>
      </c>
      <c r="P2617">
        <f>IFERROR(ROUND(E2617/L2617,2),0)</f>
        <v>47.18</v>
      </c>
      <c r="Q2617" s="6" t="s">
        <v>8317</v>
      </c>
      <c r="R2617" t="s">
        <v>8353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48" x14ac:dyDescent="0.2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>ROUND(E2618/D2618*100,0)</f>
        <v>115</v>
      </c>
      <c r="P2618">
        <f>IFERROR(ROUND(E2618/L2618,2),0)</f>
        <v>120.31</v>
      </c>
      <c r="Q2618" s="6" t="s">
        <v>8317</v>
      </c>
      <c r="R2618" t="s">
        <v>8353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8" x14ac:dyDescent="0.2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>ROUND(E2619/D2619*100,0)</f>
        <v>878</v>
      </c>
      <c r="P2619">
        <f>IFERROR(ROUND(E2619/L2619,2),0)</f>
        <v>27.6</v>
      </c>
      <c r="Q2619" s="6" t="s">
        <v>8317</v>
      </c>
      <c r="R2619" t="s">
        <v>8353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32" x14ac:dyDescent="0.2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>ROUND(E2620/D2620*100,0)</f>
        <v>105</v>
      </c>
      <c r="P2620">
        <f>IFERROR(ROUND(E2620/L2620,2),0)</f>
        <v>205.3</v>
      </c>
      <c r="Q2620" s="6" t="s">
        <v>8317</v>
      </c>
      <c r="R2620" t="s">
        <v>8353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8" x14ac:dyDescent="0.2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>ROUND(E2621/D2621*100,0)</f>
        <v>188</v>
      </c>
      <c r="P2621">
        <f>IFERROR(ROUND(E2621/L2621,2),0)</f>
        <v>35.549999999999997</v>
      </c>
      <c r="Q2621" s="6" t="s">
        <v>8317</v>
      </c>
      <c r="R2621" t="s">
        <v>8353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8" x14ac:dyDescent="0.2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>ROUND(E2622/D2622*100,0)</f>
        <v>144</v>
      </c>
      <c r="P2622">
        <f>IFERROR(ROUND(E2622/L2622,2),0)</f>
        <v>74.64</v>
      </c>
      <c r="Q2622" s="6" t="s">
        <v>8317</v>
      </c>
      <c r="R2622" t="s">
        <v>8353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8" x14ac:dyDescent="0.2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>ROUND(E2623/D2623*100,0)</f>
        <v>146</v>
      </c>
      <c r="P2623">
        <f>IFERROR(ROUND(E2623/L2623,2),0)</f>
        <v>47.06</v>
      </c>
      <c r="Q2623" s="6" t="s">
        <v>8317</v>
      </c>
      <c r="R2623" t="s">
        <v>8353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8" x14ac:dyDescent="0.2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>ROUND(E2624/D2624*100,0)</f>
        <v>131</v>
      </c>
      <c r="P2624">
        <f>IFERROR(ROUND(E2624/L2624,2),0)</f>
        <v>26.59</v>
      </c>
      <c r="Q2624" s="6" t="s">
        <v>8317</v>
      </c>
      <c r="R2624" t="s">
        <v>8353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8" x14ac:dyDescent="0.2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>ROUND(E2625/D2625*100,0)</f>
        <v>114</v>
      </c>
      <c r="P2625">
        <f>IFERROR(ROUND(E2625/L2625,2),0)</f>
        <v>36.770000000000003</v>
      </c>
      <c r="Q2625" s="6" t="s">
        <v>8317</v>
      </c>
      <c r="R2625" t="s">
        <v>8353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48" x14ac:dyDescent="0.2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>ROUND(E2626/D2626*100,0)</f>
        <v>1379</v>
      </c>
      <c r="P2626">
        <f>IFERROR(ROUND(E2626/L2626,2),0)</f>
        <v>31.82</v>
      </c>
      <c r="Q2626" s="6" t="s">
        <v>8317</v>
      </c>
      <c r="R2626" t="s">
        <v>8353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48" x14ac:dyDescent="0.2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>ROUND(E2627/D2627*100,0)</f>
        <v>956</v>
      </c>
      <c r="P2627">
        <f>IFERROR(ROUND(E2627/L2627,2),0)</f>
        <v>27.58</v>
      </c>
      <c r="Q2627" s="6" t="s">
        <v>8317</v>
      </c>
      <c r="R2627" t="s">
        <v>8353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48" x14ac:dyDescent="0.2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>ROUND(E2628/D2628*100,0)</f>
        <v>112</v>
      </c>
      <c r="P2628">
        <f>IFERROR(ROUND(E2628/L2628,2),0)</f>
        <v>56</v>
      </c>
      <c r="Q2628" s="6" t="s">
        <v>8317</v>
      </c>
      <c r="R2628" t="s">
        <v>8353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8" x14ac:dyDescent="0.2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>ROUND(E2629/D2629*100,0)</f>
        <v>647</v>
      </c>
      <c r="P2629">
        <f>IFERROR(ROUND(E2629/L2629,2),0)</f>
        <v>21.56</v>
      </c>
      <c r="Q2629" s="6" t="s">
        <v>8317</v>
      </c>
      <c r="R2629" t="s">
        <v>8353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32" x14ac:dyDescent="0.2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>ROUND(E2630/D2630*100,0)</f>
        <v>110</v>
      </c>
      <c r="P2630">
        <f>IFERROR(ROUND(E2630/L2630,2),0)</f>
        <v>44.1</v>
      </c>
      <c r="Q2630" s="6" t="s">
        <v>8317</v>
      </c>
      <c r="R2630" t="s">
        <v>8353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32" x14ac:dyDescent="0.2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>ROUND(E2631/D2631*100,0)</f>
        <v>128</v>
      </c>
      <c r="P2631">
        <f>IFERROR(ROUND(E2631/L2631,2),0)</f>
        <v>63.87</v>
      </c>
      <c r="Q2631" s="6" t="s">
        <v>8317</v>
      </c>
      <c r="R2631" t="s">
        <v>8353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48" x14ac:dyDescent="0.2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>ROUND(E2632/D2632*100,0)</f>
        <v>158</v>
      </c>
      <c r="P2632">
        <f>IFERROR(ROUND(E2632/L2632,2),0)</f>
        <v>38.99</v>
      </c>
      <c r="Q2632" s="6" t="s">
        <v>8317</v>
      </c>
      <c r="R2632" t="s">
        <v>8353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48" x14ac:dyDescent="0.2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>ROUND(E2633/D2633*100,0)</f>
        <v>115</v>
      </c>
      <c r="P2633">
        <f>IFERROR(ROUND(E2633/L2633,2),0)</f>
        <v>80.19</v>
      </c>
      <c r="Q2633" s="6" t="s">
        <v>8317</v>
      </c>
      <c r="R2633" t="s">
        <v>8353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48" x14ac:dyDescent="0.2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>ROUND(E2634/D2634*100,0)</f>
        <v>137</v>
      </c>
      <c r="P2634">
        <f>IFERROR(ROUND(E2634/L2634,2),0)</f>
        <v>34.9</v>
      </c>
      <c r="Q2634" s="6" t="s">
        <v>8317</v>
      </c>
      <c r="R2634" t="s">
        <v>8353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8" x14ac:dyDescent="0.2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>ROUND(E2635/D2635*100,0)</f>
        <v>355</v>
      </c>
      <c r="P2635">
        <f>IFERROR(ROUND(E2635/L2635,2),0)</f>
        <v>89.1</v>
      </c>
      <c r="Q2635" s="6" t="s">
        <v>8317</v>
      </c>
      <c r="R2635" t="s">
        <v>8353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8" x14ac:dyDescent="0.2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>ROUND(E2636/D2636*100,0)</f>
        <v>106</v>
      </c>
      <c r="P2636">
        <f>IFERROR(ROUND(E2636/L2636,2),0)</f>
        <v>39.44</v>
      </c>
      <c r="Q2636" s="6" t="s">
        <v>8317</v>
      </c>
      <c r="R2636" t="s">
        <v>8353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8" x14ac:dyDescent="0.2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>ROUND(E2637/D2637*100,0)</f>
        <v>100</v>
      </c>
      <c r="P2637">
        <f>IFERROR(ROUND(E2637/L2637,2),0)</f>
        <v>136.9</v>
      </c>
      <c r="Q2637" s="6" t="s">
        <v>8317</v>
      </c>
      <c r="R2637" t="s">
        <v>8353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48" x14ac:dyDescent="0.2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>ROUND(E2638/D2638*100,0)</f>
        <v>187</v>
      </c>
      <c r="P2638">
        <f>IFERROR(ROUND(E2638/L2638,2),0)</f>
        <v>37.46</v>
      </c>
      <c r="Q2638" s="6" t="s">
        <v>8317</v>
      </c>
      <c r="R2638" t="s">
        <v>8353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32" x14ac:dyDescent="0.2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>ROUND(E2639/D2639*100,0)</f>
        <v>166</v>
      </c>
      <c r="P2639">
        <f>IFERROR(ROUND(E2639/L2639,2),0)</f>
        <v>31.96</v>
      </c>
      <c r="Q2639" s="6" t="s">
        <v>8317</v>
      </c>
      <c r="R2639" t="s">
        <v>8353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8" x14ac:dyDescent="0.2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>ROUND(E2640/D2640*100,0)</f>
        <v>102</v>
      </c>
      <c r="P2640">
        <f>IFERROR(ROUND(E2640/L2640,2),0)</f>
        <v>25.21</v>
      </c>
      <c r="Q2640" s="6" t="s">
        <v>8317</v>
      </c>
      <c r="R2640" t="s">
        <v>8353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8" x14ac:dyDescent="0.2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>ROUND(E2641/D2641*100,0)</f>
        <v>164</v>
      </c>
      <c r="P2641">
        <f>IFERROR(ROUND(E2641/L2641,2),0)</f>
        <v>10.039999999999999</v>
      </c>
      <c r="Q2641" s="6" t="s">
        <v>8317</v>
      </c>
      <c r="R2641" t="s">
        <v>8353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64" x14ac:dyDescent="0.2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>ROUND(E2642/D2642*100,0)</f>
        <v>106</v>
      </c>
      <c r="P2642">
        <f>IFERROR(ROUND(E2642/L2642,2),0)</f>
        <v>45.94</v>
      </c>
      <c r="Q2642" s="6" t="s">
        <v>8317</v>
      </c>
      <c r="R2642" t="s">
        <v>8353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48" x14ac:dyDescent="0.2">
      <c r="A2643">
        <v>1129</v>
      </c>
      <c r="B2643" s="4" t="s">
        <v>1130</v>
      </c>
      <c r="C2643" s="1" t="s">
        <v>5239</v>
      </c>
      <c r="D2643" s="2">
        <v>20000</v>
      </c>
      <c r="E2643" s="3">
        <v>21</v>
      </c>
      <c r="F2643" t="s">
        <v>8220</v>
      </c>
      <c r="G2643" t="s">
        <v>8223</v>
      </c>
      <c r="H2643" t="s">
        <v>8245</v>
      </c>
      <c r="I2643">
        <v>1465107693</v>
      </c>
      <c r="J2643">
        <v>1462515693</v>
      </c>
      <c r="K2643" t="b">
        <v>0</v>
      </c>
      <c r="L2643">
        <v>2</v>
      </c>
      <c r="M2643" t="b">
        <v>0</v>
      </c>
      <c r="N2643" t="s">
        <v>8281</v>
      </c>
      <c r="O2643" s="5">
        <f>ROUND(E2643/D2643*100,0)</f>
        <v>0</v>
      </c>
      <c r="P2643">
        <f>IFERROR(ROUND(E2643/L2643,2),0)</f>
        <v>10.5</v>
      </c>
      <c r="Q2643" s="6" t="s">
        <v>8331</v>
      </c>
      <c r="R2643" t="s">
        <v>8333</v>
      </c>
      <c r="S2643" s="9">
        <f>(((J2643/60)/60)/24)+DATE(1970,1,1)</f>
        <v>42496.264965277776</v>
      </c>
      <c r="T2643" s="9">
        <f>(((I2643/60)/60)/24)+DATE(1970,1,1)</f>
        <v>42526.264965277776</v>
      </c>
    </row>
    <row r="2644" spans="1:20" ht="48" x14ac:dyDescent="0.2">
      <c r="A2644">
        <v>1130</v>
      </c>
      <c r="B2644" s="4" t="s">
        <v>1131</v>
      </c>
      <c r="C2644" s="1" t="s">
        <v>5240</v>
      </c>
      <c r="D2644" s="2">
        <v>5000</v>
      </c>
      <c r="E2644" s="3">
        <v>11</v>
      </c>
      <c r="F2644" t="s">
        <v>8220</v>
      </c>
      <c r="G2644" t="s">
        <v>8223</v>
      </c>
      <c r="H2644" t="s">
        <v>8245</v>
      </c>
      <c r="I2644">
        <v>1416963300</v>
      </c>
      <c r="J2644">
        <v>1411775700</v>
      </c>
      <c r="K2644" t="b">
        <v>0</v>
      </c>
      <c r="L2644">
        <v>3</v>
      </c>
      <c r="M2644" t="b">
        <v>0</v>
      </c>
      <c r="N2644" t="s">
        <v>8281</v>
      </c>
      <c r="O2644" s="5">
        <f>ROUND(E2644/D2644*100,0)</f>
        <v>0</v>
      </c>
      <c r="P2644">
        <f>IFERROR(ROUND(E2644/L2644,2),0)</f>
        <v>3.67</v>
      </c>
      <c r="Q2644" s="6" t="s">
        <v>8331</v>
      </c>
      <c r="R2644" t="s">
        <v>8333</v>
      </c>
      <c r="S2644" s="9">
        <f>(((J2644/60)/60)/24)+DATE(1970,1,1)</f>
        <v>41908.996527777781</v>
      </c>
      <c r="T2644" s="9">
        <f>(((I2644/60)/60)/24)+DATE(1970,1,1)</f>
        <v>41969.038194444445</v>
      </c>
    </row>
    <row r="2645" spans="1:20" ht="48" x14ac:dyDescent="0.2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>ROUND(E2645/D2645*100,0)</f>
        <v>34</v>
      </c>
      <c r="P2645">
        <f>IFERROR(ROUND(E2645/L2645,2),0)</f>
        <v>223.58</v>
      </c>
      <c r="Q2645" s="6" t="s">
        <v>8317</v>
      </c>
      <c r="R2645" t="s">
        <v>8353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8" x14ac:dyDescent="0.2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>ROUND(E2646/D2646*100,0)</f>
        <v>2</v>
      </c>
      <c r="P2646">
        <f>IFERROR(ROUND(E2646/L2646,2),0)</f>
        <v>39.479999999999997</v>
      </c>
      <c r="Q2646" s="6" t="s">
        <v>8317</v>
      </c>
      <c r="R2646" t="s">
        <v>8353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8" x14ac:dyDescent="0.2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>ROUND(E2647/D2647*100,0)</f>
        <v>11</v>
      </c>
      <c r="P2647">
        <f>IFERROR(ROUND(E2647/L2647,2),0)</f>
        <v>91.3</v>
      </c>
      <c r="Q2647" s="6" t="s">
        <v>8317</v>
      </c>
      <c r="R2647" t="s">
        <v>8353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8" x14ac:dyDescent="0.2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>ROUND(E2648/D2648*100,0)</f>
        <v>8</v>
      </c>
      <c r="P2648">
        <f>IFERROR(ROUND(E2648/L2648,2),0)</f>
        <v>78.67</v>
      </c>
      <c r="Q2648" s="6" t="s">
        <v>8317</v>
      </c>
      <c r="R2648" t="s">
        <v>8353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8" x14ac:dyDescent="0.2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>ROUND(E2649/D2649*100,0)</f>
        <v>1</v>
      </c>
      <c r="P2649">
        <f>IFERROR(ROUND(E2649/L2649,2),0)</f>
        <v>12</v>
      </c>
      <c r="Q2649" s="6" t="s">
        <v>8317</v>
      </c>
      <c r="R2649" t="s">
        <v>8353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48" x14ac:dyDescent="0.2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>ROUND(E2650/D2650*100,0)</f>
        <v>1</v>
      </c>
      <c r="P2650">
        <f>IFERROR(ROUND(E2650/L2650,2),0)</f>
        <v>17.670000000000002</v>
      </c>
      <c r="Q2650" s="6" t="s">
        <v>8317</v>
      </c>
      <c r="R2650" t="s">
        <v>8353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16" x14ac:dyDescent="0.2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>ROUND(E2651/D2651*100,0)</f>
        <v>0</v>
      </c>
      <c r="P2651">
        <f>IFERROR(ROUND(E2651/L2651,2),0)</f>
        <v>41.33</v>
      </c>
      <c r="Q2651" s="6" t="s">
        <v>8317</v>
      </c>
      <c r="R2651" t="s">
        <v>8353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48" x14ac:dyDescent="0.2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>ROUND(E2652/D2652*100,0)</f>
        <v>1</v>
      </c>
      <c r="P2652">
        <f>IFERROR(ROUND(E2652/L2652,2),0)</f>
        <v>71.599999999999994</v>
      </c>
      <c r="Q2652" s="6" t="s">
        <v>8317</v>
      </c>
      <c r="R2652" t="s">
        <v>8353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8" x14ac:dyDescent="0.2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>ROUND(E2653/D2653*100,0)</f>
        <v>2</v>
      </c>
      <c r="P2653">
        <f>IFERROR(ROUND(E2653/L2653,2),0)</f>
        <v>307.82</v>
      </c>
      <c r="Q2653" s="6" t="s">
        <v>8317</v>
      </c>
      <c r="R2653" t="s">
        <v>8353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8" x14ac:dyDescent="0.2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>ROUND(E2654/D2654*100,0)</f>
        <v>1</v>
      </c>
      <c r="P2654">
        <f>IFERROR(ROUND(E2654/L2654,2),0)</f>
        <v>80.45</v>
      </c>
      <c r="Q2654" s="6" t="s">
        <v>8317</v>
      </c>
      <c r="R2654" t="s">
        <v>8353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8" x14ac:dyDescent="0.2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>ROUND(E2655/D2655*100,0)</f>
        <v>12</v>
      </c>
      <c r="P2655">
        <f>IFERROR(ROUND(E2655/L2655,2),0)</f>
        <v>83.94</v>
      </c>
      <c r="Q2655" s="6" t="s">
        <v>8317</v>
      </c>
      <c r="R2655" t="s">
        <v>8353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8" x14ac:dyDescent="0.2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>ROUND(E2656/D2656*100,0)</f>
        <v>0</v>
      </c>
      <c r="P2656">
        <f>IFERROR(ROUND(E2656/L2656,2),0)</f>
        <v>8.5</v>
      </c>
      <c r="Q2656" s="6" t="s">
        <v>8317</v>
      </c>
      <c r="R2656" t="s">
        <v>8353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ht="16" x14ac:dyDescent="0.2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>ROUND(E2657/D2657*100,0)</f>
        <v>21</v>
      </c>
      <c r="P2657">
        <f>IFERROR(ROUND(E2657/L2657,2),0)</f>
        <v>73.37</v>
      </c>
      <c r="Q2657" s="6" t="s">
        <v>8317</v>
      </c>
      <c r="R2657" t="s">
        <v>8353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32" x14ac:dyDescent="0.2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>ROUND(E2658/D2658*100,0)</f>
        <v>11</v>
      </c>
      <c r="P2658">
        <f>IFERROR(ROUND(E2658/L2658,2),0)</f>
        <v>112.86</v>
      </c>
      <c r="Q2658" s="6" t="s">
        <v>8317</v>
      </c>
      <c r="R2658" t="s">
        <v>8353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8" x14ac:dyDescent="0.2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>ROUND(E2659/D2659*100,0)</f>
        <v>19</v>
      </c>
      <c r="P2659">
        <f>IFERROR(ROUND(E2659/L2659,2),0)</f>
        <v>95.28</v>
      </c>
      <c r="Q2659" s="6" t="s">
        <v>8317</v>
      </c>
      <c r="R2659" t="s">
        <v>8353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8" x14ac:dyDescent="0.2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>ROUND(E2660/D2660*100,0)</f>
        <v>0</v>
      </c>
      <c r="P2660">
        <f>IFERROR(ROUND(E2660/L2660,2),0)</f>
        <v>22.75</v>
      </c>
      <c r="Q2660" s="6" t="s">
        <v>8317</v>
      </c>
      <c r="R2660" t="s">
        <v>8353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ht="16" x14ac:dyDescent="0.2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>ROUND(E2661/D2661*100,0)</f>
        <v>3</v>
      </c>
      <c r="P2661">
        <f>IFERROR(ROUND(E2661/L2661,2),0)</f>
        <v>133.30000000000001</v>
      </c>
      <c r="Q2661" s="6" t="s">
        <v>8317</v>
      </c>
      <c r="R2661" t="s">
        <v>8353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48" x14ac:dyDescent="0.2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>ROUND(E2662/D2662*100,0)</f>
        <v>0</v>
      </c>
      <c r="P2662">
        <f>IFERROR(ROUND(E2662/L2662,2),0)</f>
        <v>3.8</v>
      </c>
      <c r="Q2662" s="6" t="s">
        <v>8317</v>
      </c>
      <c r="R2662" t="s">
        <v>8353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8" x14ac:dyDescent="0.2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>ROUND(E2663/D2663*100,0)</f>
        <v>103</v>
      </c>
      <c r="P2663">
        <f>IFERROR(ROUND(E2663/L2663,2),0)</f>
        <v>85.75</v>
      </c>
      <c r="Q2663" s="6" t="s">
        <v>8317</v>
      </c>
      <c r="R2663" t="s">
        <v>8354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8" x14ac:dyDescent="0.2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>ROUND(E2664/D2664*100,0)</f>
        <v>107</v>
      </c>
      <c r="P2664">
        <f>IFERROR(ROUND(E2664/L2664,2),0)</f>
        <v>267</v>
      </c>
      <c r="Q2664" s="6" t="s">
        <v>8317</v>
      </c>
      <c r="R2664" t="s">
        <v>8354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8" x14ac:dyDescent="0.2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>ROUND(E2665/D2665*100,0)</f>
        <v>105</v>
      </c>
      <c r="P2665">
        <f>IFERROR(ROUND(E2665/L2665,2),0)</f>
        <v>373.56</v>
      </c>
      <c r="Q2665" s="6" t="s">
        <v>8317</v>
      </c>
      <c r="R2665" t="s">
        <v>8354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8" x14ac:dyDescent="0.2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>ROUND(E2666/D2666*100,0)</f>
        <v>103</v>
      </c>
      <c r="P2666">
        <f>IFERROR(ROUND(E2666/L2666,2),0)</f>
        <v>174.04</v>
      </c>
      <c r="Q2666" s="6" t="s">
        <v>8317</v>
      </c>
      <c r="R2666" t="s">
        <v>8354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48" x14ac:dyDescent="0.2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>ROUND(E2667/D2667*100,0)</f>
        <v>123</v>
      </c>
      <c r="P2667">
        <f>IFERROR(ROUND(E2667/L2667,2),0)</f>
        <v>93.7</v>
      </c>
      <c r="Q2667" s="6" t="s">
        <v>8317</v>
      </c>
      <c r="R2667" t="s">
        <v>8354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8" x14ac:dyDescent="0.2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>ROUND(E2668/D2668*100,0)</f>
        <v>159</v>
      </c>
      <c r="P2668">
        <f>IFERROR(ROUND(E2668/L2668,2),0)</f>
        <v>77.33</v>
      </c>
      <c r="Q2668" s="6" t="s">
        <v>8317</v>
      </c>
      <c r="R2668" t="s">
        <v>8354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48" x14ac:dyDescent="0.2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>ROUND(E2669/D2669*100,0)</f>
        <v>111</v>
      </c>
      <c r="P2669">
        <f>IFERROR(ROUND(E2669/L2669,2),0)</f>
        <v>92.22</v>
      </c>
      <c r="Q2669" s="6" t="s">
        <v>8317</v>
      </c>
      <c r="R2669" t="s">
        <v>8354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32" x14ac:dyDescent="0.2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>ROUND(E2670/D2670*100,0)</f>
        <v>171</v>
      </c>
      <c r="P2670">
        <f>IFERROR(ROUND(E2670/L2670,2),0)</f>
        <v>60.96</v>
      </c>
      <c r="Q2670" s="6" t="s">
        <v>8317</v>
      </c>
      <c r="R2670" t="s">
        <v>8354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8" x14ac:dyDescent="0.2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>ROUND(E2671/D2671*100,0)</f>
        <v>125</v>
      </c>
      <c r="P2671">
        <f>IFERROR(ROUND(E2671/L2671,2),0)</f>
        <v>91</v>
      </c>
      <c r="Q2671" s="6" t="s">
        <v>8317</v>
      </c>
      <c r="R2671" t="s">
        <v>8354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8" x14ac:dyDescent="0.2">
      <c r="A2672">
        <v>1131</v>
      </c>
      <c r="B2672" s="4" t="s">
        <v>1132</v>
      </c>
      <c r="C2672" s="1" t="s">
        <v>5241</v>
      </c>
      <c r="D2672" s="2">
        <v>40000</v>
      </c>
      <c r="E2672" s="3">
        <v>0</v>
      </c>
      <c r="F2672" t="s">
        <v>8220</v>
      </c>
      <c r="G2672" t="s">
        <v>8225</v>
      </c>
      <c r="H2672" t="s">
        <v>8247</v>
      </c>
      <c r="I2672">
        <v>1450993668</v>
      </c>
      <c r="J2672">
        <v>1448401668</v>
      </c>
      <c r="K2672" t="b">
        <v>0</v>
      </c>
      <c r="L2672">
        <v>0</v>
      </c>
      <c r="M2672" t="b">
        <v>0</v>
      </c>
      <c r="N2672" t="s">
        <v>8281</v>
      </c>
      <c r="O2672" s="5">
        <f>ROUND(E2672/D2672*100,0)</f>
        <v>0</v>
      </c>
      <c r="P2672">
        <f>IFERROR(ROUND(E2672/L2672,2),0)</f>
        <v>0</v>
      </c>
      <c r="Q2672" s="6" t="s">
        <v>8331</v>
      </c>
      <c r="R2672" t="s">
        <v>8333</v>
      </c>
      <c r="S2672" s="9">
        <f>(((J2672/60)/60)/24)+DATE(1970,1,1)</f>
        <v>42332.908194444448</v>
      </c>
      <c r="T2672" s="9">
        <f>(((I2672/60)/60)/24)+DATE(1970,1,1)</f>
        <v>42362.908194444448</v>
      </c>
    </row>
    <row r="2673" spans="1:20" ht="48" x14ac:dyDescent="0.2">
      <c r="A2673">
        <v>1132</v>
      </c>
      <c r="B2673" s="4" t="s">
        <v>1133</v>
      </c>
      <c r="C2673" s="1" t="s">
        <v>5242</v>
      </c>
      <c r="D2673" s="2">
        <v>10000</v>
      </c>
      <c r="E2673" s="3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 s="5">
        <f>ROUND(E2673/D2673*100,0)</f>
        <v>14</v>
      </c>
      <c r="P2673">
        <f>IFERROR(ROUND(E2673/L2673,2),0)</f>
        <v>110.62</v>
      </c>
      <c r="Q2673" s="6" t="s">
        <v>8331</v>
      </c>
      <c r="R2673" t="s">
        <v>8333</v>
      </c>
      <c r="S2673" s="9">
        <f>(((J2673/60)/60)/24)+DATE(1970,1,1)</f>
        <v>42706.115405092598</v>
      </c>
      <c r="T2673" s="9">
        <f>(((I2673/60)/60)/24)+DATE(1970,1,1)</f>
        <v>42736.115405092598</v>
      </c>
    </row>
    <row r="2674" spans="1:20" ht="48" x14ac:dyDescent="0.2">
      <c r="A2674">
        <v>1133</v>
      </c>
      <c r="B2674" s="4" t="s">
        <v>1134</v>
      </c>
      <c r="C2674" s="1" t="s">
        <v>5243</v>
      </c>
      <c r="D2674" s="2">
        <v>3000</v>
      </c>
      <c r="E2674" s="3">
        <v>20</v>
      </c>
      <c r="F2674" t="s">
        <v>8220</v>
      </c>
      <c r="G2674" t="s">
        <v>8224</v>
      </c>
      <c r="H2674" t="s">
        <v>8246</v>
      </c>
      <c r="I2674">
        <v>1406799981</v>
      </c>
      <c r="J2674">
        <v>1404207981</v>
      </c>
      <c r="K2674" t="b">
        <v>0</v>
      </c>
      <c r="L2674">
        <v>1</v>
      </c>
      <c r="M2674" t="b">
        <v>0</v>
      </c>
      <c r="N2674" t="s">
        <v>8281</v>
      </c>
      <c r="O2674" s="5">
        <f>ROUND(E2674/D2674*100,0)</f>
        <v>1</v>
      </c>
      <c r="P2674">
        <f>IFERROR(ROUND(E2674/L2674,2),0)</f>
        <v>20</v>
      </c>
      <c r="Q2674" s="6" t="s">
        <v>8331</v>
      </c>
      <c r="R2674" t="s">
        <v>8333</v>
      </c>
      <c r="S2674" s="9">
        <f>(((J2674/60)/60)/24)+DATE(1970,1,1)</f>
        <v>41821.407187500001</v>
      </c>
      <c r="T2674" s="9">
        <f>(((I2674/60)/60)/24)+DATE(1970,1,1)</f>
        <v>41851.407187500001</v>
      </c>
    </row>
    <row r="2675" spans="1:20" ht="48" x14ac:dyDescent="0.2">
      <c r="A2675">
        <v>1134</v>
      </c>
      <c r="B2675" s="4" t="s">
        <v>1135</v>
      </c>
      <c r="C2675" s="1" t="s">
        <v>5244</v>
      </c>
      <c r="D2675" s="2">
        <v>25000</v>
      </c>
      <c r="E2675" s="3">
        <v>1</v>
      </c>
      <c r="F2675" t="s">
        <v>8220</v>
      </c>
      <c r="G2675" t="s">
        <v>8225</v>
      </c>
      <c r="H2675" t="s">
        <v>8247</v>
      </c>
      <c r="I2675">
        <v>1417235580</v>
      </c>
      <c r="J2675">
        <v>1416034228</v>
      </c>
      <c r="K2675" t="b">
        <v>0</v>
      </c>
      <c r="L2675">
        <v>1</v>
      </c>
      <c r="M2675" t="b">
        <v>0</v>
      </c>
      <c r="N2675" t="s">
        <v>8281</v>
      </c>
      <c r="O2675" s="5">
        <f>ROUND(E2675/D2675*100,0)</f>
        <v>0</v>
      </c>
      <c r="P2675">
        <f>IFERROR(ROUND(E2675/L2675,2),0)</f>
        <v>1</v>
      </c>
      <c r="Q2675" s="6" t="s">
        <v>8331</v>
      </c>
      <c r="R2675" t="s">
        <v>8333</v>
      </c>
      <c r="S2675" s="9">
        <f>(((J2675/60)/60)/24)+DATE(1970,1,1)</f>
        <v>41958.285046296296</v>
      </c>
      <c r="T2675" s="9">
        <f>(((I2675/60)/60)/24)+DATE(1970,1,1)</f>
        <v>41972.189583333333</v>
      </c>
    </row>
    <row r="2676" spans="1:20" ht="64" x14ac:dyDescent="0.2">
      <c r="A2676">
        <v>1135</v>
      </c>
      <c r="B2676" s="4" t="s">
        <v>1136</v>
      </c>
      <c r="C2676" s="1" t="s">
        <v>5245</v>
      </c>
      <c r="D2676" s="2">
        <v>1000</v>
      </c>
      <c r="E2676" s="3">
        <v>50</v>
      </c>
      <c r="F2676" t="s">
        <v>8220</v>
      </c>
      <c r="G2676" t="s">
        <v>8235</v>
      </c>
      <c r="H2676" t="s">
        <v>8248</v>
      </c>
      <c r="I2676">
        <v>1470527094</v>
      </c>
      <c r="J2676">
        <v>1467935094</v>
      </c>
      <c r="K2676" t="b">
        <v>0</v>
      </c>
      <c r="L2676">
        <v>1</v>
      </c>
      <c r="M2676" t="b">
        <v>0</v>
      </c>
      <c r="N2676" t="s">
        <v>8281</v>
      </c>
      <c r="O2676" s="5">
        <f>ROUND(E2676/D2676*100,0)</f>
        <v>5</v>
      </c>
      <c r="P2676">
        <f>IFERROR(ROUND(E2676/L2676,2),0)</f>
        <v>50</v>
      </c>
      <c r="Q2676" s="6" t="s">
        <v>8331</v>
      </c>
      <c r="R2676" t="s">
        <v>8333</v>
      </c>
      <c r="S2676" s="9">
        <f>(((J2676/60)/60)/24)+DATE(1970,1,1)</f>
        <v>42558.989513888882</v>
      </c>
      <c r="T2676" s="9">
        <f>(((I2676/60)/60)/24)+DATE(1970,1,1)</f>
        <v>42588.989513888882</v>
      </c>
    </row>
    <row r="2677" spans="1:20" ht="48" x14ac:dyDescent="0.2">
      <c r="A2677">
        <v>1136</v>
      </c>
      <c r="B2677" s="4" t="s">
        <v>1137</v>
      </c>
      <c r="C2677" s="1" t="s">
        <v>5246</v>
      </c>
      <c r="D2677" s="2">
        <v>4190</v>
      </c>
      <c r="E2677" s="3">
        <v>270</v>
      </c>
      <c r="F2677" t="s">
        <v>8220</v>
      </c>
      <c r="G2677" t="s">
        <v>8229</v>
      </c>
      <c r="H2677" t="s">
        <v>8248</v>
      </c>
      <c r="I2677">
        <v>1450541229</v>
      </c>
      <c r="J2677">
        <v>1447949229</v>
      </c>
      <c r="K2677" t="b">
        <v>0</v>
      </c>
      <c r="L2677">
        <v>6</v>
      </c>
      <c r="M2677" t="b">
        <v>0</v>
      </c>
      <c r="N2677" t="s">
        <v>8281</v>
      </c>
      <c r="O2677" s="5">
        <f>ROUND(E2677/D2677*100,0)</f>
        <v>6</v>
      </c>
      <c r="P2677">
        <f>IFERROR(ROUND(E2677/L2677,2),0)</f>
        <v>45</v>
      </c>
      <c r="Q2677" s="6" t="s">
        <v>8331</v>
      </c>
      <c r="R2677" t="s">
        <v>8333</v>
      </c>
      <c r="S2677" s="9">
        <f>(((J2677/60)/60)/24)+DATE(1970,1,1)</f>
        <v>42327.671631944439</v>
      </c>
      <c r="T2677" s="9">
        <f>(((I2677/60)/60)/24)+DATE(1970,1,1)</f>
        <v>42357.671631944439</v>
      </c>
    </row>
    <row r="2678" spans="1:20" ht="48" x14ac:dyDescent="0.2">
      <c r="A2678">
        <v>1137</v>
      </c>
      <c r="B2678" s="4" t="s">
        <v>1138</v>
      </c>
      <c r="C2678" s="1" t="s">
        <v>5247</v>
      </c>
      <c r="D2678" s="2">
        <v>25000</v>
      </c>
      <c r="E2678" s="3">
        <v>9875</v>
      </c>
      <c r="F2678" t="s">
        <v>8220</v>
      </c>
      <c r="G2678" t="s">
        <v>8223</v>
      </c>
      <c r="H2678" t="s">
        <v>8245</v>
      </c>
      <c r="I2678">
        <v>1461440421</v>
      </c>
      <c r="J2678">
        <v>1458848421</v>
      </c>
      <c r="K2678" t="b">
        <v>0</v>
      </c>
      <c r="L2678">
        <v>39</v>
      </c>
      <c r="M2678" t="b">
        <v>0</v>
      </c>
      <c r="N2678" t="s">
        <v>8281</v>
      </c>
      <c r="O2678" s="5">
        <f>ROUND(E2678/D2678*100,0)</f>
        <v>40</v>
      </c>
      <c r="P2678">
        <f>IFERROR(ROUND(E2678/L2678,2),0)</f>
        <v>253.21</v>
      </c>
      <c r="Q2678" s="6" t="s">
        <v>8331</v>
      </c>
      <c r="R2678" t="s">
        <v>8333</v>
      </c>
      <c r="S2678" s="9">
        <f>(((J2678/60)/60)/24)+DATE(1970,1,1)</f>
        <v>42453.819687499999</v>
      </c>
      <c r="T2678" s="9">
        <f>(((I2678/60)/60)/24)+DATE(1970,1,1)</f>
        <v>42483.819687499999</v>
      </c>
    </row>
    <row r="2679" spans="1:20" ht="48" x14ac:dyDescent="0.2">
      <c r="A2679">
        <v>1138</v>
      </c>
      <c r="B2679" s="4" t="s">
        <v>1139</v>
      </c>
      <c r="C2679" s="1" t="s">
        <v>5248</v>
      </c>
      <c r="D2679" s="2">
        <v>35000</v>
      </c>
      <c r="E2679" s="3">
        <v>125</v>
      </c>
      <c r="F2679" t="s">
        <v>8220</v>
      </c>
      <c r="G2679" t="s">
        <v>8223</v>
      </c>
      <c r="H2679" t="s">
        <v>8245</v>
      </c>
      <c r="I2679">
        <v>1485035131</v>
      </c>
      <c r="J2679">
        <v>1483307131</v>
      </c>
      <c r="K2679" t="b">
        <v>0</v>
      </c>
      <c r="L2679">
        <v>4</v>
      </c>
      <c r="M2679" t="b">
        <v>0</v>
      </c>
      <c r="N2679" t="s">
        <v>8281</v>
      </c>
      <c r="O2679" s="5">
        <f>ROUND(E2679/D2679*100,0)</f>
        <v>0</v>
      </c>
      <c r="P2679">
        <f>IFERROR(ROUND(E2679/L2679,2),0)</f>
        <v>31.25</v>
      </c>
      <c r="Q2679" s="6" t="s">
        <v>8331</v>
      </c>
      <c r="R2679" t="s">
        <v>8333</v>
      </c>
      <c r="S2679" s="9">
        <f>(((J2679/60)/60)/24)+DATE(1970,1,1)</f>
        <v>42736.9066087963</v>
      </c>
      <c r="T2679" s="9">
        <f>(((I2679/60)/60)/24)+DATE(1970,1,1)</f>
        <v>42756.9066087963</v>
      </c>
    </row>
    <row r="2680" spans="1:20" ht="48" x14ac:dyDescent="0.2">
      <c r="A2680">
        <v>1139</v>
      </c>
      <c r="B2680" s="4" t="s">
        <v>1140</v>
      </c>
      <c r="C2680" s="1" t="s">
        <v>5249</v>
      </c>
      <c r="D2680" s="2">
        <v>8000</v>
      </c>
      <c r="E2680" s="3">
        <v>5</v>
      </c>
      <c r="F2680" t="s">
        <v>8220</v>
      </c>
      <c r="G2680" t="s">
        <v>8223</v>
      </c>
      <c r="H2680" t="s">
        <v>8245</v>
      </c>
      <c r="I2680">
        <v>1420100426</v>
      </c>
      <c r="J2680">
        <v>1417508426</v>
      </c>
      <c r="K2680" t="b">
        <v>0</v>
      </c>
      <c r="L2680">
        <v>1</v>
      </c>
      <c r="M2680" t="b">
        <v>0</v>
      </c>
      <c r="N2680" t="s">
        <v>8281</v>
      </c>
      <c r="O2680" s="5">
        <f>ROUND(E2680/D2680*100,0)</f>
        <v>0</v>
      </c>
      <c r="P2680">
        <f>IFERROR(ROUND(E2680/L2680,2),0)</f>
        <v>5</v>
      </c>
      <c r="Q2680" s="6" t="s">
        <v>8331</v>
      </c>
      <c r="R2680" t="s">
        <v>8333</v>
      </c>
      <c r="S2680" s="9">
        <f>(((J2680/60)/60)/24)+DATE(1970,1,1)</f>
        <v>41975.347523148142</v>
      </c>
      <c r="T2680" s="9">
        <f>(((I2680/60)/60)/24)+DATE(1970,1,1)</f>
        <v>42005.347523148142</v>
      </c>
    </row>
    <row r="2681" spans="1:20" ht="48" x14ac:dyDescent="0.2">
      <c r="A2681">
        <v>1140</v>
      </c>
      <c r="B2681" s="4" t="s">
        <v>1141</v>
      </c>
      <c r="C2681" s="1" t="s">
        <v>5250</v>
      </c>
      <c r="D2681" s="2">
        <v>5000</v>
      </c>
      <c r="E2681" s="3">
        <v>0</v>
      </c>
      <c r="F2681" t="s">
        <v>8220</v>
      </c>
      <c r="G2681" t="s">
        <v>8224</v>
      </c>
      <c r="H2681" t="s">
        <v>8246</v>
      </c>
      <c r="I2681">
        <v>1438859121</v>
      </c>
      <c r="J2681">
        <v>1436267121</v>
      </c>
      <c r="K2681" t="b">
        <v>0</v>
      </c>
      <c r="L2681">
        <v>0</v>
      </c>
      <c r="M2681" t="b">
        <v>0</v>
      </c>
      <c r="N2681" t="s">
        <v>8281</v>
      </c>
      <c r="O2681" s="5">
        <f>ROUND(E2681/D2681*100,0)</f>
        <v>0</v>
      </c>
      <c r="P2681">
        <f>IFERROR(ROUND(E2681/L2681,2),0)</f>
        <v>0</v>
      </c>
      <c r="Q2681" s="6" t="s">
        <v>8331</v>
      </c>
      <c r="R2681" t="s">
        <v>8333</v>
      </c>
      <c r="S2681" s="9">
        <f>(((J2681/60)/60)/24)+DATE(1970,1,1)</f>
        <v>42192.462048611109</v>
      </c>
      <c r="T2681" s="9">
        <f>(((I2681/60)/60)/24)+DATE(1970,1,1)</f>
        <v>42222.462048611109</v>
      </c>
    </row>
    <row r="2682" spans="1:20" ht="16" x14ac:dyDescent="0.2">
      <c r="A2682">
        <v>1141</v>
      </c>
      <c r="B2682" s="4" t="s">
        <v>1142</v>
      </c>
      <c r="C2682" s="1" t="s">
        <v>5251</v>
      </c>
      <c r="D2682" s="2">
        <v>500</v>
      </c>
      <c r="E2682" s="3">
        <v>0</v>
      </c>
      <c r="F2682" t="s">
        <v>8220</v>
      </c>
      <c r="G2682" t="s">
        <v>8235</v>
      </c>
      <c r="H2682" t="s">
        <v>8248</v>
      </c>
      <c r="I2682">
        <v>1436460450</v>
      </c>
      <c r="J2682">
        <v>1433868450</v>
      </c>
      <c r="K2682" t="b">
        <v>0</v>
      </c>
      <c r="L2682">
        <v>0</v>
      </c>
      <c r="M2682" t="b">
        <v>0</v>
      </c>
      <c r="N2682" t="s">
        <v>8281</v>
      </c>
      <c r="O2682" s="5">
        <f>ROUND(E2682/D2682*100,0)</f>
        <v>0</v>
      </c>
      <c r="P2682">
        <f>IFERROR(ROUND(E2682/L2682,2),0)</f>
        <v>0</v>
      </c>
      <c r="Q2682" s="6" t="s">
        <v>8331</v>
      </c>
      <c r="R2682" t="s">
        <v>8333</v>
      </c>
      <c r="S2682" s="9">
        <f>(((J2682/60)/60)/24)+DATE(1970,1,1)</f>
        <v>42164.699652777781</v>
      </c>
      <c r="T2682" s="9">
        <f>(((I2682/60)/60)/24)+DATE(1970,1,1)</f>
        <v>42194.699652777781</v>
      </c>
    </row>
    <row r="2683" spans="1:20" ht="48" x14ac:dyDescent="0.2">
      <c r="A2683">
        <v>1142</v>
      </c>
      <c r="B2683" s="4" t="s">
        <v>1143</v>
      </c>
      <c r="C2683" s="1" t="s">
        <v>5252</v>
      </c>
      <c r="D2683" s="2">
        <v>4000</v>
      </c>
      <c r="E2683" s="3">
        <v>0</v>
      </c>
      <c r="F2683" t="s">
        <v>8220</v>
      </c>
      <c r="G2683" t="s">
        <v>8223</v>
      </c>
      <c r="H2683" t="s">
        <v>8245</v>
      </c>
      <c r="I2683">
        <v>1424131727</v>
      </c>
      <c r="J2683">
        <v>1421539727</v>
      </c>
      <c r="K2683" t="b">
        <v>0</v>
      </c>
      <c r="L2683">
        <v>0</v>
      </c>
      <c r="M2683" t="b">
        <v>0</v>
      </c>
      <c r="N2683" t="s">
        <v>8281</v>
      </c>
      <c r="O2683" s="5">
        <f>ROUND(E2683/D2683*100,0)</f>
        <v>0</v>
      </c>
      <c r="P2683">
        <f>IFERROR(ROUND(E2683/L2683,2),0)</f>
        <v>0</v>
      </c>
      <c r="Q2683" s="6" t="s">
        <v>8331</v>
      </c>
      <c r="R2683" t="s">
        <v>8333</v>
      </c>
      <c r="S2683" s="9">
        <f>(((J2683/60)/60)/24)+DATE(1970,1,1)</f>
        <v>42022.006099537044</v>
      </c>
      <c r="T2683" s="9">
        <f>(((I2683/60)/60)/24)+DATE(1970,1,1)</f>
        <v>42052.006099537044</v>
      </c>
    </row>
    <row r="2684" spans="1:20" ht="48" x14ac:dyDescent="0.2">
      <c r="A2684">
        <v>1143</v>
      </c>
      <c r="B2684" s="4" t="s">
        <v>1144</v>
      </c>
      <c r="C2684" s="1" t="s">
        <v>5253</v>
      </c>
      <c r="D2684" s="2">
        <v>45000</v>
      </c>
      <c r="E2684" s="3">
        <v>186</v>
      </c>
      <c r="F2684" t="s">
        <v>8220</v>
      </c>
      <c r="G2684" t="s">
        <v>8223</v>
      </c>
      <c r="H2684" t="s">
        <v>8245</v>
      </c>
      <c r="I2684">
        <v>1450327126</v>
      </c>
      <c r="J2684">
        <v>1447735126</v>
      </c>
      <c r="K2684" t="b">
        <v>0</v>
      </c>
      <c r="L2684">
        <v>8</v>
      </c>
      <c r="M2684" t="b">
        <v>0</v>
      </c>
      <c r="N2684" t="s">
        <v>8281</v>
      </c>
      <c r="O2684" s="5">
        <f>ROUND(E2684/D2684*100,0)</f>
        <v>0</v>
      </c>
      <c r="P2684">
        <f>IFERROR(ROUND(E2684/L2684,2),0)</f>
        <v>23.25</v>
      </c>
      <c r="Q2684" s="6" t="s">
        <v>8331</v>
      </c>
      <c r="R2684" t="s">
        <v>8333</v>
      </c>
      <c r="S2684" s="9">
        <f>(((J2684/60)/60)/24)+DATE(1970,1,1)</f>
        <v>42325.19358796296</v>
      </c>
      <c r="T2684" s="9">
        <f>(((I2684/60)/60)/24)+DATE(1970,1,1)</f>
        <v>42355.19358796296</v>
      </c>
    </row>
    <row r="2685" spans="1:20" ht="48" x14ac:dyDescent="0.2">
      <c r="A2685">
        <v>1861</v>
      </c>
      <c r="B2685" s="4" t="s">
        <v>1862</v>
      </c>
      <c r="C2685" s="1" t="s">
        <v>5971</v>
      </c>
      <c r="D2685" s="2">
        <v>250000</v>
      </c>
      <c r="E2685" s="3">
        <v>0</v>
      </c>
      <c r="F2685" t="s">
        <v>8220</v>
      </c>
      <c r="G2685" t="s">
        <v>8224</v>
      </c>
      <c r="H2685" t="s">
        <v>8246</v>
      </c>
      <c r="I2685">
        <v>1422256341</v>
      </c>
      <c r="J2685">
        <v>1419664341</v>
      </c>
      <c r="K2685" t="b">
        <v>0</v>
      </c>
      <c r="L2685">
        <v>0</v>
      </c>
      <c r="M2685" t="b">
        <v>0</v>
      </c>
      <c r="N2685" t="s">
        <v>8281</v>
      </c>
      <c r="O2685" s="5">
        <f>ROUND(E2685/D2685*100,0)</f>
        <v>0</v>
      </c>
      <c r="P2685">
        <f>IFERROR(ROUND(E2685/L2685,2),0)</f>
        <v>0</v>
      </c>
      <c r="Q2685" s="6" t="s">
        <v>8331</v>
      </c>
      <c r="R2685" t="s">
        <v>8333</v>
      </c>
      <c r="S2685" s="9">
        <f>(((J2685/60)/60)/24)+DATE(1970,1,1)</f>
        <v>42000.300243055557</v>
      </c>
      <c r="T2685" s="9">
        <f>(((I2685/60)/60)/24)+DATE(1970,1,1)</f>
        <v>42030.300243055557</v>
      </c>
    </row>
    <row r="2686" spans="1:20" ht="48" x14ac:dyDescent="0.2">
      <c r="A2686">
        <v>1862</v>
      </c>
      <c r="B2686" s="4" t="s">
        <v>1863</v>
      </c>
      <c r="C2686" s="1" t="s">
        <v>5972</v>
      </c>
      <c r="D2686" s="2">
        <v>18000</v>
      </c>
      <c r="E2686" s="3">
        <v>1455</v>
      </c>
      <c r="F2686" t="s">
        <v>8220</v>
      </c>
      <c r="G2686" t="s">
        <v>8223</v>
      </c>
      <c r="H2686" t="s">
        <v>8245</v>
      </c>
      <c r="I2686">
        <v>1488958200</v>
      </c>
      <c r="J2686">
        <v>1484912974</v>
      </c>
      <c r="K2686" t="b">
        <v>0</v>
      </c>
      <c r="L2686">
        <v>16</v>
      </c>
      <c r="M2686" t="b">
        <v>0</v>
      </c>
      <c r="N2686" t="s">
        <v>8281</v>
      </c>
      <c r="O2686" s="5">
        <f>ROUND(E2686/D2686*100,0)</f>
        <v>8</v>
      </c>
      <c r="P2686">
        <f>IFERROR(ROUND(E2686/L2686,2),0)</f>
        <v>90.94</v>
      </c>
      <c r="Q2686" s="6" t="s">
        <v>8331</v>
      </c>
      <c r="R2686" t="s">
        <v>8333</v>
      </c>
      <c r="S2686" s="9">
        <f>(((J2686/60)/60)/24)+DATE(1970,1,1)</f>
        <v>42755.492754629624</v>
      </c>
      <c r="T2686" s="9">
        <f>(((I2686/60)/60)/24)+DATE(1970,1,1)</f>
        <v>42802.3125</v>
      </c>
    </row>
    <row r="2687" spans="1:20" ht="48" x14ac:dyDescent="0.2">
      <c r="A2687">
        <v>1863</v>
      </c>
      <c r="B2687" s="4" t="s">
        <v>1864</v>
      </c>
      <c r="C2687" s="1" t="s">
        <v>5973</v>
      </c>
      <c r="D2687" s="2">
        <v>2500</v>
      </c>
      <c r="E2687" s="3">
        <v>10</v>
      </c>
      <c r="F2687" t="s">
        <v>8220</v>
      </c>
      <c r="G2687" t="s">
        <v>8223</v>
      </c>
      <c r="H2687" t="s">
        <v>8245</v>
      </c>
      <c r="I2687">
        <v>1402600085</v>
      </c>
      <c r="J2687">
        <v>1400008085</v>
      </c>
      <c r="K2687" t="b">
        <v>0</v>
      </c>
      <c r="L2687">
        <v>2</v>
      </c>
      <c r="M2687" t="b">
        <v>0</v>
      </c>
      <c r="N2687" t="s">
        <v>8281</v>
      </c>
      <c r="O2687" s="5">
        <f>ROUND(E2687/D2687*100,0)</f>
        <v>0</v>
      </c>
      <c r="P2687">
        <f>IFERROR(ROUND(E2687/L2687,2),0)</f>
        <v>5</v>
      </c>
      <c r="Q2687" s="6" t="s">
        <v>8331</v>
      </c>
      <c r="R2687" t="s">
        <v>8333</v>
      </c>
      <c r="S2687" s="9">
        <f>(((J2687/60)/60)/24)+DATE(1970,1,1)</f>
        <v>41772.797280092593</v>
      </c>
      <c r="T2687" s="9">
        <f>(((I2687/60)/60)/24)+DATE(1970,1,1)</f>
        <v>41802.797280092593</v>
      </c>
    </row>
    <row r="2688" spans="1:20" ht="48" x14ac:dyDescent="0.2">
      <c r="A2688">
        <v>1864</v>
      </c>
      <c r="B2688" s="4" t="s">
        <v>1865</v>
      </c>
      <c r="C2688" s="1" t="s">
        <v>5974</v>
      </c>
      <c r="D2688" s="2">
        <v>6500</v>
      </c>
      <c r="E2688" s="3">
        <v>2788</v>
      </c>
      <c r="F2688" t="s">
        <v>8220</v>
      </c>
      <c r="G2688" t="s">
        <v>8223</v>
      </c>
      <c r="H2688" t="s">
        <v>8245</v>
      </c>
      <c r="I2688">
        <v>1399223500</v>
      </c>
      <c r="J2688">
        <v>1396631500</v>
      </c>
      <c r="K2688" t="b">
        <v>0</v>
      </c>
      <c r="L2688">
        <v>48</v>
      </c>
      <c r="M2688" t="b">
        <v>0</v>
      </c>
      <c r="N2688" t="s">
        <v>8281</v>
      </c>
      <c r="O2688" s="5">
        <f>ROUND(E2688/D2688*100,0)</f>
        <v>43</v>
      </c>
      <c r="P2688">
        <f>IFERROR(ROUND(E2688/L2688,2),0)</f>
        <v>58.08</v>
      </c>
      <c r="Q2688" s="6" t="s">
        <v>8331</v>
      </c>
      <c r="R2688" t="s">
        <v>8333</v>
      </c>
      <c r="S2688" s="9">
        <f>(((J2688/60)/60)/24)+DATE(1970,1,1)</f>
        <v>41733.716435185182</v>
      </c>
      <c r="T2688" s="9">
        <f>(((I2688/60)/60)/24)+DATE(1970,1,1)</f>
        <v>41763.716435185182</v>
      </c>
    </row>
    <row r="2689" spans="1:20" ht="48" x14ac:dyDescent="0.2">
      <c r="A2689">
        <v>1865</v>
      </c>
      <c r="B2689" s="4" t="s">
        <v>1866</v>
      </c>
      <c r="C2689" s="1" t="s">
        <v>5975</v>
      </c>
      <c r="D2689" s="2">
        <v>110000</v>
      </c>
      <c r="E2689" s="3">
        <v>4</v>
      </c>
      <c r="F2689" t="s">
        <v>8220</v>
      </c>
      <c r="G2689" t="s">
        <v>8224</v>
      </c>
      <c r="H2689" t="s">
        <v>8246</v>
      </c>
      <c r="I2689">
        <v>1478425747</v>
      </c>
      <c r="J2689">
        <v>1475398147</v>
      </c>
      <c r="K2689" t="b">
        <v>0</v>
      </c>
      <c r="L2689">
        <v>2</v>
      </c>
      <c r="M2689" t="b">
        <v>0</v>
      </c>
      <c r="N2689" t="s">
        <v>8281</v>
      </c>
      <c r="O2689" s="5">
        <f>ROUND(E2689/D2689*100,0)</f>
        <v>0</v>
      </c>
      <c r="P2689">
        <f>IFERROR(ROUND(E2689/L2689,2),0)</f>
        <v>2</v>
      </c>
      <c r="Q2689" s="6" t="s">
        <v>8331</v>
      </c>
      <c r="R2689" t="s">
        <v>8333</v>
      </c>
      <c r="S2689" s="9">
        <f>(((J2689/60)/60)/24)+DATE(1970,1,1)</f>
        <v>42645.367442129631</v>
      </c>
      <c r="T2689" s="9">
        <f>(((I2689/60)/60)/24)+DATE(1970,1,1)</f>
        <v>42680.409108796302</v>
      </c>
    </row>
    <row r="2690" spans="1:20" ht="48" x14ac:dyDescent="0.2">
      <c r="A2690">
        <v>1866</v>
      </c>
      <c r="B2690" s="4" t="s">
        <v>1867</v>
      </c>
      <c r="C2690" s="1" t="s">
        <v>5976</v>
      </c>
      <c r="D2690" s="2">
        <v>25000</v>
      </c>
      <c r="E2690" s="3">
        <v>125</v>
      </c>
      <c r="F2690" t="s">
        <v>8220</v>
      </c>
      <c r="G2690" t="s">
        <v>8223</v>
      </c>
      <c r="H2690" t="s">
        <v>8245</v>
      </c>
      <c r="I2690">
        <v>1488340800</v>
      </c>
      <c r="J2690">
        <v>1483768497</v>
      </c>
      <c r="K2690" t="b">
        <v>0</v>
      </c>
      <c r="L2690">
        <v>2</v>
      </c>
      <c r="M2690" t="b">
        <v>0</v>
      </c>
      <c r="N2690" t="s">
        <v>8281</v>
      </c>
      <c r="O2690" s="5">
        <f>ROUND(E2690/D2690*100,0)</f>
        <v>1</v>
      </c>
      <c r="P2690">
        <f>IFERROR(ROUND(E2690/L2690,2),0)</f>
        <v>62.5</v>
      </c>
      <c r="Q2690" s="6" t="s">
        <v>8331</v>
      </c>
      <c r="R2690" t="s">
        <v>8333</v>
      </c>
      <c r="S2690" s="9">
        <f>(((J2690/60)/60)/24)+DATE(1970,1,1)</f>
        <v>42742.246493055558</v>
      </c>
      <c r="T2690" s="9">
        <f>(((I2690/60)/60)/24)+DATE(1970,1,1)</f>
        <v>42795.166666666672</v>
      </c>
    </row>
    <row r="2691" spans="1:20" ht="48" x14ac:dyDescent="0.2">
      <c r="A2691">
        <v>1867</v>
      </c>
      <c r="B2691" s="4" t="s">
        <v>1868</v>
      </c>
      <c r="C2691" s="1" t="s">
        <v>5977</v>
      </c>
      <c r="D2691" s="2">
        <v>20000</v>
      </c>
      <c r="E2691" s="3">
        <v>10</v>
      </c>
      <c r="F2691" t="s">
        <v>8220</v>
      </c>
      <c r="G2691" t="s">
        <v>8223</v>
      </c>
      <c r="H2691" t="s">
        <v>8245</v>
      </c>
      <c r="I2691">
        <v>1478383912</v>
      </c>
      <c r="J2691">
        <v>1475791912</v>
      </c>
      <c r="K2691" t="b">
        <v>0</v>
      </c>
      <c r="L2691">
        <v>1</v>
      </c>
      <c r="M2691" t="b">
        <v>0</v>
      </c>
      <c r="N2691" t="s">
        <v>8281</v>
      </c>
      <c r="O2691" s="5">
        <f>ROUND(E2691/D2691*100,0)</f>
        <v>0</v>
      </c>
      <c r="P2691">
        <f>IFERROR(ROUND(E2691/L2691,2),0)</f>
        <v>10</v>
      </c>
      <c r="Q2691" s="6" t="s">
        <v>8331</v>
      </c>
      <c r="R2691" t="s">
        <v>8333</v>
      </c>
      <c r="S2691" s="9">
        <f>(((J2691/60)/60)/24)+DATE(1970,1,1)</f>
        <v>42649.924907407403</v>
      </c>
      <c r="T2691" s="9">
        <f>(((I2691/60)/60)/24)+DATE(1970,1,1)</f>
        <v>42679.924907407403</v>
      </c>
    </row>
    <row r="2692" spans="1:20" ht="48" x14ac:dyDescent="0.2">
      <c r="A2692">
        <v>1868</v>
      </c>
      <c r="B2692" s="4" t="s">
        <v>1869</v>
      </c>
      <c r="C2692" s="1" t="s">
        <v>5978</v>
      </c>
      <c r="D2692" s="2">
        <v>25000</v>
      </c>
      <c r="E2692" s="3">
        <v>1217</v>
      </c>
      <c r="F2692" t="s">
        <v>8220</v>
      </c>
      <c r="G2692" t="s">
        <v>8223</v>
      </c>
      <c r="H2692" t="s">
        <v>8245</v>
      </c>
      <c r="I2692">
        <v>1450166340</v>
      </c>
      <c r="J2692">
        <v>1448044925</v>
      </c>
      <c r="K2692" t="b">
        <v>0</v>
      </c>
      <c r="L2692">
        <v>17</v>
      </c>
      <c r="M2692" t="b">
        <v>0</v>
      </c>
      <c r="N2692" t="s">
        <v>8281</v>
      </c>
      <c r="O2692" s="5">
        <f>ROUND(E2692/D2692*100,0)</f>
        <v>5</v>
      </c>
      <c r="P2692">
        <f>IFERROR(ROUND(E2692/L2692,2),0)</f>
        <v>71.59</v>
      </c>
      <c r="Q2692" s="6" t="s">
        <v>8331</v>
      </c>
      <c r="R2692" t="s">
        <v>8333</v>
      </c>
      <c r="S2692" s="9">
        <f>(((J2692/60)/60)/24)+DATE(1970,1,1)</f>
        <v>42328.779224537036</v>
      </c>
      <c r="T2692" s="9">
        <f>(((I2692/60)/60)/24)+DATE(1970,1,1)</f>
        <v>42353.332638888889</v>
      </c>
    </row>
    <row r="2693" spans="1:20" ht="48" x14ac:dyDescent="0.2">
      <c r="A2693">
        <v>1869</v>
      </c>
      <c r="B2693" s="4" t="s">
        <v>1870</v>
      </c>
      <c r="C2693" s="1" t="s">
        <v>5979</v>
      </c>
      <c r="D2693" s="2">
        <v>10000</v>
      </c>
      <c r="E2693" s="3">
        <v>0</v>
      </c>
      <c r="F2693" t="s">
        <v>8220</v>
      </c>
      <c r="G2693" t="s">
        <v>8223</v>
      </c>
      <c r="H2693" t="s">
        <v>8245</v>
      </c>
      <c r="I2693">
        <v>1483488249</v>
      </c>
      <c r="J2693">
        <v>1480896249</v>
      </c>
      <c r="K2693" t="b">
        <v>0</v>
      </c>
      <c r="L2693">
        <v>0</v>
      </c>
      <c r="M2693" t="b">
        <v>0</v>
      </c>
      <c r="N2693" t="s">
        <v>8281</v>
      </c>
      <c r="O2693" s="5">
        <f>ROUND(E2693/D2693*100,0)</f>
        <v>0</v>
      </c>
      <c r="P2693">
        <f>IFERROR(ROUND(E2693/L2693,2),0)</f>
        <v>0</v>
      </c>
      <c r="Q2693" s="6" t="s">
        <v>8331</v>
      </c>
      <c r="R2693" t="s">
        <v>8333</v>
      </c>
      <c r="S2693" s="9">
        <f>(((J2693/60)/60)/24)+DATE(1970,1,1)</f>
        <v>42709.002881944441</v>
      </c>
      <c r="T2693" s="9">
        <f>(((I2693/60)/60)/24)+DATE(1970,1,1)</f>
        <v>42739.002881944441</v>
      </c>
    </row>
    <row r="2694" spans="1:20" ht="48" x14ac:dyDescent="0.2">
      <c r="A2694">
        <v>1870</v>
      </c>
      <c r="B2694" s="4" t="s">
        <v>1871</v>
      </c>
      <c r="C2694" s="1" t="s">
        <v>5980</v>
      </c>
      <c r="D2694" s="2">
        <v>3500</v>
      </c>
      <c r="E2694" s="3">
        <v>361</v>
      </c>
      <c r="F2694" t="s">
        <v>8220</v>
      </c>
      <c r="G2694" t="s">
        <v>8223</v>
      </c>
      <c r="H2694" t="s">
        <v>8245</v>
      </c>
      <c r="I2694">
        <v>1454213820</v>
      </c>
      <c r="J2694">
        <v>1451723535</v>
      </c>
      <c r="K2694" t="b">
        <v>0</v>
      </c>
      <c r="L2694">
        <v>11</v>
      </c>
      <c r="M2694" t="b">
        <v>0</v>
      </c>
      <c r="N2694" t="s">
        <v>8281</v>
      </c>
      <c r="O2694" s="5">
        <f>ROUND(E2694/D2694*100,0)</f>
        <v>10</v>
      </c>
      <c r="P2694">
        <f>IFERROR(ROUND(E2694/L2694,2),0)</f>
        <v>32.82</v>
      </c>
      <c r="Q2694" s="6" t="s">
        <v>8331</v>
      </c>
      <c r="R2694" t="s">
        <v>8333</v>
      </c>
      <c r="S2694" s="9">
        <f>(((J2694/60)/60)/24)+DATE(1970,1,1)</f>
        <v>42371.355729166666</v>
      </c>
      <c r="T2694" s="9">
        <f>(((I2694/60)/60)/24)+DATE(1970,1,1)</f>
        <v>42400.178472222222</v>
      </c>
    </row>
    <row r="2695" spans="1:20" ht="48" x14ac:dyDescent="0.2">
      <c r="A2695">
        <v>1871</v>
      </c>
      <c r="B2695" s="4" t="s">
        <v>1872</v>
      </c>
      <c r="C2695" s="1" t="s">
        <v>5981</v>
      </c>
      <c r="D2695" s="2">
        <v>6500</v>
      </c>
      <c r="E2695" s="3">
        <v>4666</v>
      </c>
      <c r="F2695" t="s">
        <v>8220</v>
      </c>
      <c r="G2695" t="s">
        <v>8223</v>
      </c>
      <c r="H2695" t="s">
        <v>8245</v>
      </c>
      <c r="I2695">
        <v>1416512901</v>
      </c>
      <c r="J2695">
        <v>1413053301</v>
      </c>
      <c r="K2695" t="b">
        <v>0</v>
      </c>
      <c r="L2695">
        <v>95</v>
      </c>
      <c r="M2695" t="b">
        <v>0</v>
      </c>
      <c r="N2695" t="s">
        <v>8281</v>
      </c>
      <c r="O2695" s="5">
        <f>ROUND(E2695/D2695*100,0)</f>
        <v>72</v>
      </c>
      <c r="P2695">
        <f>IFERROR(ROUND(E2695/L2695,2),0)</f>
        <v>49.12</v>
      </c>
      <c r="Q2695" s="6" t="s">
        <v>8331</v>
      </c>
      <c r="R2695" t="s">
        <v>8333</v>
      </c>
      <c r="S2695" s="9">
        <f>(((J2695/60)/60)/24)+DATE(1970,1,1)</f>
        <v>41923.783576388887</v>
      </c>
      <c r="T2695" s="9">
        <f>(((I2695/60)/60)/24)+DATE(1970,1,1)</f>
        <v>41963.825243055559</v>
      </c>
    </row>
    <row r="2696" spans="1:20" ht="48" x14ac:dyDescent="0.2">
      <c r="A2696">
        <v>1872</v>
      </c>
      <c r="B2696" s="4" t="s">
        <v>1873</v>
      </c>
      <c r="C2696" s="1" t="s">
        <v>5982</v>
      </c>
      <c r="D2696" s="2">
        <v>20000</v>
      </c>
      <c r="E2696" s="3">
        <v>212</v>
      </c>
      <c r="F2696" t="s">
        <v>8220</v>
      </c>
      <c r="G2696" t="s">
        <v>8223</v>
      </c>
      <c r="H2696" t="s">
        <v>8245</v>
      </c>
      <c r="I2696">
        <v>1435633602</v>
      </c>
      <c r="J2696">
        <v>1433041602</v>
      </c>
      <c r="K2696" t="b">
        <v>0</v>
      </c>
      <c r="L2696">
        <v>13</v>
      </c>
      <c r="M2696" t="b">
        <v>0</v>
      </c>
      <c r="N2696" t="s">
        <v>8281</v>
      </c>
      <c r="O2696" s="5">
        <f>ROUND(E2696/D2696*100,0)</f>
        <v>1</v>
      </c>
      <c r="P2696">
        <f>IFERROR(ROUND(E2696/L2696,2),0)</f>
        <v>16.309999999999999</v>
      </c>
      <c r="Q2696" s="6" t="s">
        <v>8331</v>
      </c>
      <c r="R2696" t="s">
        <v>8333</v>
      </c>
      <c r="S2696" s="9">
        <f>(((J2696/60)/60)/24)+DATE(1970,1,1)</f>
        <v>42155.129652777774</v>
      </c>
      <c r="T2696" s="9">
        <f>(((I2696/60)/60)/24)+DATE(1970,1,1)</f>
        <v>42185.129652777774</v>
      </c>
    </row>
    <row r="2697" spans="1:20" ht="48" x14ac:dyDescent="0.2">
      <c r="A2697">
        <v>1873</v>
      </c>
      <c r="B2697" s="4" t="s">
        <v>1874</v>
      </c>
      <c r="C2697" s="1" t="s">
        <v>5983</v>
      </c>
      <c r="D2697" s="2">
        <v>8000</v>
      </c>
      <c r="E2697" s="3">
        <v>36</v>
      </c>
      <c r="F2697" t="s">
        <v>8220</v>
      </c>
      <c r="G2697" t="s">
        <v>8228</v>
      </c>
      <c r="H2697" t="s">
        <v>8250</v>
      </c>
      <c r="I2697">
        <v>1436373900</v>
      </c>
      <c r="J2697">
        <v>1433861210</v>
      </c>
      <c r="K2697" t="b">
        <v>0</v>
      </c>
      <c r="L2697">
        <v>2</v>
      </c>
      <c r="M2697" t="b">
        <v>0</v>
      </c>
      <c r="N2697" t="s">
        <v>8281</v>
      </c>
      <c r="O2697" s="5">
        <f>ROUND(E2697/D2697*100,0)</f>
        <v>0</v>
      </c>
      <c r="P2697">
        <f>IFERROR(ROUND(E2697/L2697,2),0)</f>
        <v>18</v>
      </c>
      <c r="Q2697" s="6" t="s">
        <v>8331</v>
      </c>
      <c r="R2697" t="s">
        <v>8333</v>
      </c>
      <c r="S2697" s="9">
        <f>(((J2697/60)/60)/24)+DATE(1970,1,1)</f>
        <v>42164.615856481483</v>
      </c>
      <c r="T2697" s="9">
        <f>(((I2697/60)/60)/24)+DATE(1970,1,1)</f>
        <v>42193.697916666672</v>
      </c>
    </row>
    <row r="2698" spans="1:20" ht="48" x14ac:dyDescent="0.2">
      <c r="A2698">
        <v>1874</v>
      </c>
      <c r="B2698" s="4" t="s">
        <v>1875</v>
      </c>
      <c r="C2698" s="1" t="s">
        <v>5984</v>
      </c>
      <c r="D2698" s="2">
        <v>160000</v>
      </c>
      <c r="E2698" s="3">
        <v>26</v>
      </c>
      <c r="F2698" t="s">
        <v>8220</v>
      </c>
      <c r="G2698" t="s">
        <v>8223</v>
      </c>
      <c r="H2698" t="s">
        <v>8245</v>
      </c>
      <c r="I2698">
        <v>1467155733</v>
      </c>
      <c r="J2698">
        <v>1465427733</v>
      </c>
      <c r="K2698" t="b">
        <v>0</v>
      </c>
      <c r="L2698">
        <v>2</v>
      </c>
      <c r="M2698" t="b">
        <v>0</v>
      </c>
      <c r="N2698" t="s">
        <v>8281</v>
      </c>
      <c r="O2698" s="5">
        <f>ROUND(E2698/D2698*100,0)</f>
        <v>0</v>
      </c>
      <c r="P2698">
        <f>IFERROR(ROUND(E2698/L2698,2),0)</f>
        <v>13</v>
      </c>
      <c r="Q2698" s="6" t="s">
        <v>8331</v>
      </c>
      <c r="R2698" t="s">
        <v>8333</v>
      </c>
      <c r="S2698" s="9">
        <f>(((J2698/60)/60)/24)+DATE(1970,1,1)</f>
        <v>42529.969131944439</v>
      </c>
      <c r="T2698" s="9">
        <f>(((I2698/60)/60)/24)+DATE(1970,1,1)</f>
        <v>42549.969131944439</v>
      </c>
    </row>
    <row r="2699" spans="1:20" ht="32" x14ac:dyDescent="0.2">
      <c r="A2699">
        <v>1875</v>
      </c>
      <c r="B2699" s="4" t="s">
        <v>1876</v>
      </c>
      <c r="C2699" s="1" t="s">
        <v>5985</v>
      </c>
      <c r="D2699" s="2">
        <v>10000</v>
      </c>
      <c r="E2699" s="3">
        <v>51</v>
      </c>
      <c r="F2699" t="s">
        <v>8220</v>
      </c>
      <c r="G2699" t="s">
        <v>8223</v>
      </c>
      <c r="H2699" t="s">
        <v>8245</v>
      </c>
      <c r="I2699">
        <v>1470519308</v>
      </c>
      <c r="J2699">
        <v>1465335308</v>
      </c>
      <c r="K2699" t="b">
        <v>0</v>
      </c>
      <c r="L2699">
        <v>3</v>
      </c>
      <c r="M2699" t="b">
        <v>0</v>
      </c>
      <c r="N2699" t="s">
        <v>8281</v>
      </c>
      <c r="O2699" s="5">
        <f>ROUND(E2699/D2699*100,0)</f>
        <v>1</v>
      </c>
      <c r="P2699">
        <f>IFERROR(ROUND(E2699/L2699,2),0)</f>
        <v>17</v>
      </c>
      <c r="Q2699" s="6" t="s">
        <v>8331</v>
      </c>
      <c r="R2699" t="s">
        <v>8333</v>
      </c>
      <c r="S2699" s="9">
        <f>(((J2699/60)/60)/24)+DATE(1970,1,1)</f>
        <v>42528.899398148147</v>
      </c>
      <c r="T2699" s="9">
        <f>(((I2699/60)/60)/24)+DATE(1970,1,1)</f>
        <v>42588.899398148147</v>
      </c>
    </row>
    <row r="2700" spans="1:20" ht="48" x14ac:dyDescent="0.2">
      <c r="A2700">
        <v>1876</v>
      </c>
      <c r="B2700" s="4" t="s">
        <v>1877</v>
      </c>
      <c r="C2700" s="1" t="s">
        <v>5986</v>
      </c>
      <c r="D2700" s="2">
        <v>280</v>
      </c>
      <c r="E2700" s="3">
        <v>0</v>
      </c>
      <c r="F2700" t="s">
        <v>8220</v>
      </c>
      <c r="G2700" t="s">
        <v>8225</v>
      </c>
      <c r="H2700" t="s">
        <v>8247</v>
      </c>
      <c r="I2700">
        <v>1402901405</v>
      </c>
      <c r="J2700">
        <v>1400309405</v>
      </c>
      <c r="K2700" t="b">
        <v>0</v>
      </c>
      <c r="L2700">
        <v>0</v>
      </c>
      <c r="M2700" t="b">
        <v>0</v>
      </c>
      <c r="N2700" t="s">
        <v>8281</v>
      </c>
      <c r="O2700" s="5">
        <f>ROUND(E2700/D2700*100,0)</f>
        <v>0</v>
      </c>
      <c r="P2700">
        <f>IFERROR(ROUND(E2700/L2700,2),0)</f>
        <v>0</v>
      </c>
      <c r="Q2700" s="6" t="s">
        <v>8331</v>
      </c>
      <c r="R2700" t="s">
        <v>8333</v>
      </c>
      <c r="S2700" s="9">
        <f>(((J2700/60)/60)/24)+DATE(1970,1,1)</f>
        <v>41776.284780092588</v>
      </c>
      <c r="T2700" s="9">
        <f>(((I2700/60)/60)/24)+DATE(1970,1,1)</f>
        <v>41806.284780092588</v>
      </c>
    </row>
    <row r="2701" spans="1:20" ht="32" x14ac:dyDescent="0.2">
      <c r="A2701">
        <v>1877</v>
      </c>
      <c r="B2701" s="4" t="s">
        <v>1878</v>
      </c>
      <c r="C2701" s="1" t="s">
        <v>5987</v>
      </c>
      <c r="D2701" s="2">
        <v>60</v>
      </c>
      <c r="E2701" s="3">
        <v>0</v>
      </c>
      <c r="F2701" t="s">
        <v>8220</v>
      </c>
      <c r="G2701" t="s">
        <v>8223</v>
      </c>
      <c r="H2701" t="s">
        <v>8245</v>
      </c>
      <c r="I2701">
        <v>1425170525</v>
      </c>
      <c r="J2701">
        <v>1422664925</v>
      </c>
      <c r="K2701" t="b">
        <v>0</v>
      </c>
      <c r="L2701">
        <v>0</v>
      </c>
      <c r="M2701" t="b">
        <v>0</v>
      </c>
      <c r="N2701" t="s">
        <v>8281</v>
      </c>
      <c r="O2701" s="5">
        <f>ROUND(E2701/D2701*100,0)</f>
        <v>0</v>
      </c>
      <c r="P2701">
        <f>IFERROR(ROUND(E2701/L2701,2),0)</f>
        <v>0</v>
      </c>
      <c r="Q2701" s="6" t="s">
        <v>8331</v>
      </c>
      <c r="R2701" t="s">
        <v>8333</v>
      </c>
      <c r="S2701" s="9">
        <f>(((J2701/60)/60)/24)+DATE(1970,1,1)</f>
        <v>42035.029224537036</v>
      </c>
      <c r="T2701" s="9">
        <f>(((I2701/60)/60)/24)+DATE(1970,1,1)</f>
        <v>42064.029224537036</v>
      </c>
    </row>
    <row r="2702" spans="1:20" ht="48" x14ac:dyDescent="0.2">
      <c r="A2702">
        <v>1878</v>
      </c>
      <c r="B2702" s="4" t="s">
        <v>1879</v>
      </c>
      <c r="C2702" s="1" t="s">
        <v>5988</v>
      </c>
      <c r="D2702" s="2">
        <v>8000</v>
      </c>
      <c r="E2702" s="3">
        <v>0</v>
      </c>
      <c r="F2702" t="s">
        <v>8220</v>
      </c>
      <c r="G2702" t="s">
        <v>8225</v>
      </c>
      <c r="H2702" t="s">
        <v>8247</v>
      </c>
      <c r="I2702">
        <v>1402618355</v>
      </c>
      <c r="J2702">
        <v>1400026355</v>
      </c>
      <c r="K2702" t="b">
        <v>0</v>
      </c>
      <c r="L2702">
        <v>0</v>
      </c>
      <c r="M2702" t="b">
        <v>0</v>
      </c>
      <c r="N2702" t="s">
        <v>8281</v>
      </c>
      <c r="O2702" s="5">
        <f>ROUND(E2702/D2702*100,0)</f>
        <v>0</v>
      </c>
      <c r="P2702">
        <f>IFERROR(ROUND(E2702/L2702,2),0)</f>
        <v>0</v>
      </c>
      <c r="Q2702" s="6" t="s">
        <v>8331</v>
      </c>
      <c r="R2702" t="s">
        <v>8333</v>
      </c>
      <c r="S2702" s="9">
        <f>(((J2702/60)/60)/24)+DATE(1970,1,1)</f>
        <v>41773.008738425924</v>
      </c>
      <c r="T2702" s="9">
        <f>(((I2702/60)/60)/24)+DATE(1970,1,1)</f>
        <v>41803.008738425924</v>
      </c>
    </row>
    <row r="2703" spans="1:20" ht="48" x14ac:dyDescent="0.2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>ROUND(E2703/D2703*100,0)</f>
        <v>46</v>
      </c>
      <c r="P2703">
        <f>IFERROR(ROUND(E2703/L2703,2),0)</f>
        <v>34.130000000000003</v>
      </c>
      <c r="Q2703" s="6" t="s">
        <v>8315</v>
      </c>
      <c r="R2703" t="s">
        <v>8355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8" x14ac:dyDescent="0.2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>ROUND(E2704/D2704*100,0)</f>
        <v>34</v>
      </c>
      <c r="P2704">
        <f>IFERROR(ROUND(E2704/L2704,2),0)</f>
        <v>132.35</v>
      </c>
      <c r="Q2704" s="6" t="s">
        <v>8315</v>
      </c>
      <c r="R2704" t="s">
        <v>8355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32" x14ac:dyDescent="0.2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>ROUND(E2705/D2705*100,0)</f>
        <v>104</v>
      </c>
      <c r="P2705">
        <f>IFERROR(ROUND(E2705/L2705,2),0)</f>
        <v>922.22</v>
      </c>
      <c r="Q2705" s="6" t="s">
        <v>8315</v>
      </c>
      <c r="R2705" t="s">
        <v>8355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8" x14ac:dyDescent="0.2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>ROUND(E2706/D2706*100,0)</f>
        <v>6</v>
      </c>
      <c r="P2706">
        <f>IFERROR(ROUND(E2706/L2706,2),0)</f>
        <v>163.57</v>
      </c>
      <c r="Q2706" s="6" t="s">
        <v>8315</v>
      </c>
      <c r="R2706" t="s">
        <v>8355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32" x14ac:dyDescent="0.2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>ROUND(E2707/D2707*100,0)</f>
        <v>11</v>
      </c>
      <c r="P2707">
        <f>IFERROR(ROUND(E2707/L2707,2),0)</f>
        <v>217.38</v>
      </c>
      <c r="Q2707" s="6" t="s">
        <v>8315</v>
      </c>
      <c r="R2707" t="s">
        <v>8355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48" x14ac:dyDescent="0.2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>ROUND(E2708/D2708*100,0)</f>
        <v>112</v>
      </c>
      <c r="P2708">
        <f>IFERROR(ROUND(E2708/L2708,2),0)</f>
        <v>149.44</v>
      </c>
      <c r="Q2708" s="6" t="s">
        <v>8315</v>
      </c>
      <c r="R2708" t="s">
        <v>8355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48" x14ac:dyDescent="0.2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>ROUND(E2709/D2709*100,0)</f>
        <v>351</v>
      </c>
      <c r="P2709">
        <f>IFERROR(ROUND(E2709/L2709,2),0)</f>
        <v>71.239999999999995</v>
      </c>
      <c r="Q2709" s="6" t="s">
        <v>8315</v>
      </c>
      <c r="R2709" t="s">
        <v>8355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48" x14ac:dyDescent="0.2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>ROUND(E2710/D2710*100,0)</f>
        <v>233</v>
      </c>
      <c r="P2710">
        <f>IFERROR(ROUND(E2710/L2710,2),0)</f>
        <v>44.46</v>
      </c>
      <c r="Q2710" s="6" t="s">
        <v>8315</v>
      </c>
      <c r="R2710" t="s">
        <v>8355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8" x14ac:dyDescent="0.2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>ROUND(E2711/D2711*100,0)</f>
        <v>102</v>
      </c>
      <c r="P2711">
        <f>IFERROR(ROUND(E2711/L2711,2),0)</f>
        <v>164.94</v>
      </c>
      <c r="Q2711" s="6" t="s">
        <v>8315</v>
      </c>
      <c r="R2711" t="s">
        <v>8355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32" x14ac:dyDescent="0.2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>ROUND(E2712/D2712*100,0)</f>
        <v>154</v>
      </c>
      <c r="P2712">
        <f>IFERROR(ROUND(E2712/L2712,2),0)</f>
        <v>84.87</v>
      </c>
      <c r="Q2712" s="6" t="s">
        <v>8315</v>
      </c>
      <c r="R2712" t="s">
        <v>8355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8" x14ac:dyDescent="0.2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>ROUND(E2713/D2713*100,0)</f>
        <v>101</v>
      </c>
      <c r="P2713">
        <f>IFERROR(ROUND(E2713/L2713,2),0)</f>
        <v>53.95</v>
      </c>
      <c r="Q2713" s="6" t="s">
        <v>8315</v>
      </c>
      <c r="R2713" t="s">
        <v>8355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8" x14ac:dyDescent="0.2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>ROUND(E2714/D2714*100,0)</f>
        <v>131</v>
      </c>
      <c r="P2714">
        <f>IFERROR(ROUND(E2714/L2714,2),0)</f>
        <v>50.53</v>
      </c>
      <c r="Q2714" s="6" t="s">
        <v>8315</v>
      </c>
      <c r="R2714" t="s">
        <v>8355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48" x14ac:dyDescent="0.2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>ROUND(E2715/D2715*100,0)</f>
        <v>102</v>
      </c>
      <c r="P2715">
        <f>IFERROR(ROUND(E2715/L2715,2),0)</f>
        <v>108</v>
      </c>
      <c r="Q2715" s="6" t="s">
        <v>8315</v>
      </c>
      <c r="R2715" t="s">
        <v>8355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32" x14ac:dyDescent="0.2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>ROUND(E2716/D2716*100,0)</f>
        <v>116</v>
      </c>
      <c r="P2716">
        <f>IFERROR(ROUND(E2716/L2716,2),0)</f>
        <v>95.37</v>
      </c>
      <c r="Q2716" s="6" t="s">
        <v>8315</v>
      </c>
      <c r="R2716" t="s">
        <v>8355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8" x14ac:dyDescent="0.2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>ROUND(E2717/D2717*100,0)</f>
        <v>265</v>
      </c>
      <c r="P2717">
        <f>IFERROR(ROUND(E2717/L2717,2),0)</f>
        <v>57.63</v>
      </c>
      <c r="Q2717" s="6" t="s">
        <v>8315</v>
      </c>
      <c r="R2717" t="s">
        <v>8355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64" x14ac:dyDescent="0.2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>ROUND(E2718/D2718*100,0)</f>
        <v>120</v>
      </c>
      <c r="P2718">
        <f>IFERROR(ROUND(E2718/L2718,2),0)</f>
        <v>64.16</v>
      </c>
      <c r="Q2718" s="6" t="s">
        <v>8315</v>
      </c>
      <c r="R2718" t="s">
        <v>8355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8" x14ac:dyDescent="0.2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>ROUND(E2719/D2719*100,0)</f>
        <v>120</v>
      </c>
      <c r="P2719">
        <f>IFERROR(ROUND(E2719/L2719,2),0)</f>
        <v>92.39</v>
      </c>
      <c r="Q2719" s="6" t="s">
        <v>8315</v>
      </c>
      <c r="R2719" t="s">
        <v>8355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48" x14ac:dyDescent="0.2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>ROUND(E2720/D2720*100,0)</f>
        <v>104</v>
      </c>
      <c r="P2720">
        <f>IFERROR(ROUND(E2720/L2720,2),0)</f>
        <v>125.98</v>
      </c>
      <c r="Q2720" s="6" t="s">
        <v>8315</v>
      </c>
      <c r="R2720" t="s">
        <v>8355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48" x14ac:dyDescent="0.2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>ROUND(E2721/D2721*100,0)</f>
        <v>109</v>
      </c>
      <c r="P2721">
        <f>IFERROR(ROUND(E2721/L2721,2),0)</f>
        <v>94.64</v>
      </c>
      <c r="Q2721" s="6" t="s">
        <v>8315</v>
      </c>
      <c r="R2721" t="s">
        <v>8355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48" x14ac:dyDescent="0.2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>ROUND(E2722/D2722*100,0)</f>
        <v>118</v>
      </c>
      <c r="P2722">
        <f>IFERROR(ROUND(E2722/L2722,2),0)</f>
        <v>170.7</v>
      </c>
      <c r="Q2722" s="6" t="s">
        <v>8315</v>
      </c>
      <c r="R2722" t="s">
        <v>8355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8" x14ac:dyDescent="0.2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>ROUND(E2723/D2723*100,0)</f>
        <v>1462</v>
      </c>
      <c r="P2723">
        <f>IFERROR(ROUND(E2723/L2723,2),0)</f>
        <v>40.76</v>
      </c>
      <c r="Q2723" s="6" t="s">
        <v>8317</v>
      </c>
      <c r="R2723" t="s">
        <v>8347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8" x14ac:dyDescent="0.2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>ROUND(E2724/D2724*100,0)</f>
        <v>253</v>
      </c>
      <c r="P2724">
        <f>IFERROR(ROUND(E2724/L2724,2),0)</f>
        <v>68.25</v>
      </c>
      <c r="Q2724" s="6" t="s">
        <v>8317</v>
      </c>
      <c r="R2724" t="s">
        <v>8347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48" x14ac:dyDescent="0.2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>ROUND(E2725/D2725*100,0)</f>
        <v>140</v>
      </c>
      <c r="P2725">
        <f>IFERROR(ROUND(E2725/L2725,2),0)</f>
        <v>95.49</v>
      </c>
      <c r="Q2725" s="6" t="s">
        <v>8317</v>
      </c>
      <c r="R2725" t="s">
        <v>8347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8" x14ac:dyDescent="0.2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>ROUND(E2726/D2726*100,0)</f>
        <v>297</v>
      </c>
      <c r="P2726">
        <f>IFERROR(ROUND(E2726/L2726,2),0)</f>
        <v>7.19</v>
      </c>
      <c r="Q2726" s="6" t="s">
        <v>8317</v>
      </c>
      <c r="R2726" t="s">
        <v>8347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32" x14ac:dyDescent="0.2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>ROUND(E2727/D2727*100,0)</f>
        <v>145</v>
      </c>
      <c r="P2727">
        <f>IFERROR(ROUND(E2727/L2727,2),0)</f>
        <v>511.65</v>
      </c>
      <c r="Q2727" s="6" t="s">
        <v>8317</v>
      </c>
      <c r="R2727" t="s">
        <v>8347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ht="16" x14ac:dyDescent="0.2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>ROUND(E2728/D2728*100,0)</f>
        <v>106</v>
      </c>
      <c r="P2728">
        <f>IFERROR(ROUND(E2728/L2728,2),0)</f>
        <v>261.75</v>
      </c>
      <c r="Q2728" s="6" t="s">
        <v>8317</v>
      </c>
      <c r="R2728" t="s">
        <v>8347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48" x14ac:dyDescent="0.2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>ROUND(E2729/D2729*100,0)</f>
        <v>493</v>
      </c>
      <c r="P2729">
        <f>IFERROR(ROUND(E2729/L2729,2),0)</f>
        <v>69.760000000000005</v>
      </c>
      <c r="Q2729" s="6" t="s">
        <v>8317</v>
      </c>
      <c r="R2729" t="s">
        <v>8347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32" x14ac:dyDescent="0.2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>ROUND(E2730/D2730*100,0)</f>
        <v>202</v>
      </c>
      <c r="P2730">
        <f>IFERROR(ROUND(E2730/L2730,2),0)</f>
        <v>77.23</v>
      </c>
      <c r="Q2730" s="6" t="s">
        <v>8317</v>
      </c>
      <c r="R2730" t="s">
        <v>8347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32" x14ac:dyDescent="0.2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>ROUND(E2731/D2731*100,0)</f>
        <v>104</v>
      </c>
      <c r="P2731">
        <f>IFERROR(ROUND(E2731/L2731,2),0)</f>
        <v>340.57</v>
      </c>
      <c r="Q2731" s="6" t="s">
        <v>8317</v>
      </c>
      <c r="R2731" t="s">
        <v>8347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32" x14ac:dyDescent="0.2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>ROUND(E2732/D2732*100,0)</f>
        <v>170</v>
      </c>
      <c r="P2732">
        <f>IFERROR(ROUND(E2732/L2732,2),0)</f>
        <v>67.42</v>
      </c>
      <c r="Q2732" s="6" t="s">
        <v>8317</v>
      </c>
      <c r="R2732" t="s">
        <v>8347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48" x14ac:dyDescent="0.2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>ROUND(E2733/D2733*100,0)</f>
        <v>104</v>
      </c>
      <c r="P2733">
        <f>IFERROR(ROUND(E2733/L2733,2),0)</f>
        <v>845.7</v>
      </c>
      <c r="Q2733" s="6" t="s">
        <v>8317</v>
      </c>
      <c r="R2733" t="s">
        <v>8347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8" x14ac:dyDescent="0.2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>ROUND(E2734/D2734*100,0)</f>
        <v>118</v>
      </c>
      <c r="P2734">
        <f>IFERROR(ROUND(E2734/L2734,2),0)</f>
        <v>97.19</v>
      </c>
      <c r="Q2734" s="6" t="s">
        <v>8317</v>
      </c>
      <c r="R2734" t="s">
        <v>8347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48" x14ac:dyDescent="0.2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>ROUND(E2735/D2735*100,0)</f>
        <v>108</v>
      </c>
      <c r="P2735">
        <f>IFERROR(ROUND(E2735/L2735,2),0)</f>
        <v>451.84</v>
      </c>
      <c r="Q2735" s="6" t="s">
        <v>8317</v>
      </c>
      <c r="R2735" t="s">
        <v>8347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48" x14ac:dyDescent="0.2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>ROUND(E2736/D2736*100,0)</f>
        <v>2260300</v>
      </c>
      <c r="P2736">
        <f>IFERROR(ROUND(E2736/L2736,2),0)</f>
        <v>138.66999999999999</v>
      </c>
      <c r="Q2736" s="6" t="s">
        <v>8317</v>
      </c>
      <c r="R2736" t="s">
        <v>8347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8" x14ac:dyDescent="0.2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>ROUND(E2737/D2737*100,0)</f>
        <v>978</v>
      </c>
      <c r="P2737">
        <f>IFERROR(ROUND(E2737/L2737,2),0)</f>
        <v>21.64</v>
      </c>
      <c r="Q2737" s="6" t="s">
        <v>8317</v>
      </c>
      <c r="R2737" t="s">
        <v>8347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64" x14ac:dyDescent="0.2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>ROUND(E2738/D2738*100,0)</f>
        <v>123</v>
      </c>
      <c r="P2738">
        <f>IFERROR(ROUND(E2738/L2738,2),0)</f>
        <v>169.52</v>
      </c>
      <c r="Q2738" s="6" t="s">
        <v>8317</v>
      </c>
      <c r="R2738" t="s">
        <v>8347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8" x14ac:dyDescent="0.2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>ROUND(E2739/D2739*100,0)</f>
        <v>246</v>
      </c>
      <c r="P2739">
        <f>IFERROR(ROUND(E2739/L2739,2),0)</f>
        <v>161.88</v>
      </c>
      <c r="Q2739" s="6" t="s">
        <v>8317</v>
      </c>
      <c r="R2739" t="s">
        <v>8347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8" x14ac:dyDescent="0.2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>ROUND(E2740/D2740*100,0)</f>
        <v>148</v>
      </c>
      <c r="P2740">
        <f>IFERROR(ROUND(E2740/L2740,2),0)</f>
        <v>493.13</v>
      </c>
      <c r="Q2740" s="6" t="s">
        <v>8317</v>
      </c>
      <c r="R2740" t="s">
        <v>8347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8" x14ac:dyDescent="0.2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>ROUND(E2741/D2741*100,0)</f>
        <v>384</v>
      </c>
      <c r="P2741">
        <f>IFERROR(ROUND(E2741/L2741,2),0)</f>
        <v>22.12</v>
      </c>
      <c r="Q2741" s="6" t="s">
        <v>8317</v>
      </c>
      <c r="R2741" t="s">
        <v>8347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32" x14ac:dyDescent="0.2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>ROUND(E2742/D2742*100,0)</f>
        <v>103</v>
      </c>
      <c r="P2742">
        <f>IFERROR(ROUND(E2742/L2742,2),0)</f>
        <v>18.239999999999998</v>
      </c>
      <c r="Q2742" s="6" t="s">
        <v>8317</v>
      </c>
      <c r="R2742" t="s">
        <v>8347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48" x14ac:dyDescent="0.2">
      <c r="A2743">
        <v>1879</v>
      </c>
      <c r="B2743" s="4" t="s">
        <v>1880</v>
      </c>
      <c r="C2743" s="1" t="s">
        <v>5989</v>
      </c>
      <c r="D2743" s="2">
        <v>5000</v>
      </c>
      <c r="E2743" s="3">
        <v>6</v>
      </c>
      <c r="F2743" t="s">
        <v>8220</v>
      </c>
      <c r="G2743" t="s">
        <v>8226</v>
      </c>
      <c r="H2743" t="s">
        <v>8248</v>
      </c>
      <c r="I2743">
        <v>1457966129</v>
      </c>
      <c r="J2743">
        <v>1455377729</v>
      </c>
      <c r="K2743" t="b">
        <v>0</v>
      </c>
      <c r="L2743">
        <v>2</v>
      </c>
      <c r="M2743" t="b">
        <v>0</v>
      </c>
      <c r="N2743" t="s">
        <v>8281</v>
      </c>
      <c r="O2743" s="5">
        <f>ROUND(E2743/D2743*100,0)</f>
        <v>0</v>
      </c>
      <c r="P2743">
        <f>IFERROR(ROUND(E2743/L2743,2),0)</f>
        <v>3</v>
      </c>
      <c r="Q2743" s="6" t="s">
        <v>8331</v>
      </c>
      <c r="R2743" t="s">
        <v>8333</v>
      </c>
      <c r="S2743" s="9">
        <f>(((J2743/60)/60)/24)+DATE(1970,1,1)</f>
        <v>42413.649641203709</v>
      </c>
      <c r="T2743" s="9">
        <f>(((I2743/60)/60)/24)+DATE(1970,1,1)</f>
        <v>42443.607974537037</v>
      </c>
    </row>
    <row r="2744" spans="1:20" ht="32" x14ac:dyDescent="0.2">
      <c r="A2744">
        <v>1880</v>
      </c>
      <c r="B2744" s="4" t="s">
        <v>1881</v>
      </c>
      <c r="C2744" s="1" t="s">
        <v>5990</v>
      </c>
      <c r="D2744" s="2">
        <v>5000</v>
      </c>
      <c r="E2744" s="3">
        <v>1004</v>
      </c>
      <c r="F2744" t="s">
        <v>8220</v>
      </c>
      <c r="G2744" t="s">
        <v>8224</v>
      </c>
      <c r="H2744" t="s">
        <v>8246</v>
      </c>
      <c r="I2744">
        <v>1459341380</v>
      </c>
      <c r="J2744">
        <v>1456839380</v>
      </c>
      <c r="K2744" t="b">
        <v>0</v>
      </c>
      <c r="L2744">
        <v>24</v>
      </c>
      <c r="M2744" t="b">
        <v>0</v>
      </c>
      <c r="N2744" t="s">
        <v>8281</v>
      </c>
      <c r="O2744" s="5">
        <f>ROUND(E2744/D2744*100,0)</f>
        <v>20</v>
      </c>
      <c r="P2744">
        <f>IFERROR(ROUND(E2744/L2744,2),0)</f>
        <v>41.83</v>
      </c>
      <c r="Q2744" s="6" t="s">
        <v>8331</v>
      </c>
      <c r="R2744" t="s">
        <v>8333</v>
      </c>
      <c r="S2744" s="9">
        <f>(((J2744/60)/60)/24)+DATE(1970,1,1)</f>
        <v>42430.566898148143</v>
      </c>
      <c r="T2744" s="9">
        <f>(((I2744/60)/60)/24)+DATE(1970,1,1)</f>
        <v>42459.525231481486</v>
      </c>
    </row>
    <row r="2745" spans="1:20" ht="48" x14ac:dyDescent="0.2">
      <c r="A2745">
        <v>2670</v>
      </c>
      <c r="B2745" s="4" t="s">
        <v>2670</v>
      </c>
      <c r="C2745" s="1" t="s">
        <v>6780</v>
      </c>
      <c r="D2745" s="2">
        <v>38888</v>
      </c>
      <c r="E2745" s="3">
        <v>2495</v>
      </c>
      <c r="F2745" t="s">
        <v>8220</v>
      </c>
      <c r="G2745" t="s">
        <v>8225</v>
      </c>
      <c r="H2745" t="s">
        <v>8247</v>
      </c>
      <c r="I2745">
        <v>1406593780</v>
      </c>
      <c r="J2745">
        <v>1404174580</v>
      </c>
      <c r="K2745" t="b">
        <v>1</v>
      </c>
      <c r="L2745">
        <v>60</v>
      </c>
      <c r="M2745" t="b">
        <v>0</v>
      </c>
      <c r="N2745" t="s">
        <v>8300</v>
      </c>
      <c r="O2745" s="5">
        <f>ROUND(E2745/D2745*100,0)</f>
        <v>6</v>
      </c>
      <c r="P2745">
        <f>IFERROR(ROUND(E2745/L2745,2),0)</f>
        <v>41.58</v>
      </c>
      <c r="Q2745" s="6" t="s">
        <v>8317</v>
      </c>
      <c r="R2745" t="s">
        <v>8354</v>
      </c>
      <c r="S2745" s="9">
        <f>(((J2745/60)/60)/24)+DATE(1970,1,1)</f>
        <v>41821.020601851851</v>
      </c>
      <c r="T2745" s="9">
        <f>(((I2745/60)/60)/24)+DATE(1970,1,1)</f>
        <v>41849.020601851851</v>
      </c>
    </row>
    <row r="2746" spans="1:20" ht="48" x14ac:dyDescent="0.2">
      <c r="A2746">
        <v>2671</v>
      </c>
      <c r="B2746" s="4" t="s">
        <v>2671</v>
      </c>
      <c r="C2746" s="1" t="s">
        <v>6781</v>
      </c>
      <c r="D2746" s="2">
        <v>25000</v>
      </c>
      <c r="E2746" s="3">
        <v>2836</v>
      </c>
      <c r="F2746" t="s">
        <v>8220</v>
      </c>
      <c r="G2746" t="s">
        <v>8223</v>
      </c>
      <c r="H2746" t="s">
        <v>8245</v>
      </c>
      <c r="I2746">
        <v>1419017880</v>
      </c>
      <c r="J2746">
        <v>1416419916</v>
      </c>
      <c r="K2746" t="b">
        <v>1</v>
      </c>
      <c r="L2746">
        <v>84</v>
      </c>
      <c r="M2746" t="b">
        <v>0</v>
      </c>
      <c r="N2746" t="s">
        <v>8300</v>
      </c>
      <c r="O2746" s="5">
        <f>ROUND(E2746/D2746*100,0)</f>
        <v>11</v>
      </c>
      <c r="P2746">
        <f>IFERROR(ROUND(E2746/L2746,2),0)</f>
        <v>33.76</v>
      </c>
      <c r="Q2746" s="6" t="s">
        <v>8317</v>
      </c>
      <c r="R2746" t="s">
        <v>8354</v>
      </c>
      <c r="S2746" s="9">
        <f>(((J2746/60)/60)/24)+DATE(1970,1,1)</f>
        <v>41962.749027777783</v>
      </c>
      <c r="T2746" s="9">
        <f>(((I2746/60)/60)/24)+DATE(1970,1,1)</f>
        <v>41992.818055555559</v>
      </c>
    </row>
    <row r="2747" spans="1:20" ht="48" x14ac:dyDescent="0.2">
      <c r="A2747">
        <v>2672</v>
      </c>
      <c r="B2747" s="4" t="s">
        <v>2672</v>
      </c>
      <c r="C2747" s="1" t="s">
        <v>6782</v>
      </c>
      <c r="D2747" s="2">
        <v>10000</v>
      </c>
      <c r="E2747" s="3">
        <v>3319</v>
      </c>
      <c r="F2747" t="s">
        <v>8220</v>
      </c>
      <c r="G2747" t="s">
        <v>8223</v>
      </c>
      <c r="H2747" t="s">
        <v>8245</v>
      </c>
      <c r="I2747">
        <v>1451282400</v>
      </c>
      <c r="J2747">
        <v>1449436390</v>
      </c>
      <c r="K2747" t="b">
        <v>1</v>
      </c>
      <c r="L2747">
        <v>47</v>
      </c>
      <c r="M2747" t="b">
        <v>0</v>
      </c>
      <c r="N2747" t="s">
        <v>8300</v>
      </c>
      <c r="O2747" s="5">
        <f>ROUND(E2747/D2747*100,0)</f>
        <v>33</v>
      </c>
      <c r="P2747">
        <f>IFERROR(ROUND(E2747/L2747,2),0)</f>
        <v>70.62</v>
      </c>
      <c r="Q2747" s="6" t="s">
        <v>8317</v>
      </c>
      <c r="R2747" t="s">
        <v>8354</v>
      </c>
      <c r="S2747" s="9">
        <f>(((J2747/60)/60)/24)+DATE(1970,1,1)</f>
        <v>42344.884143518517</v>
      </c>
      <c r="T2747" s="9">
        <f>(((I2747/60)/60)/24)+DATE(1970,1,1)</f>
        <v>42366.25</v>
      </c>
    </row>
    <row r="2748" spans="1:20" ht="48" x14ac:dyDescent="0.2">
      <c r="A2748">
        <v>2673</v>
      </c>
      <c r="B2748" s="4" t="s">
        <v>2673</v>
      </c>
      <c r="C2748" s="1" t="s">
        <v>6783</v>
      </c>
      <c r="D2748" s="2">
        <v>40000</v>
      </c>
      <c r="E2748" s="3">
        <v>11032</v>
      </c>
      <c r="F2748" t="s">
        <v>8220</v>
      </c>
      <c r="G2748" t="s">
        <v>8223</v>
      </c>
      <c r="H2748" t="s">
        <v>8245</v>
      </c>
      <c r="I2748">
        <v>1414622700</v>
      </c>
      <c r="J2748">
        <v>1412081999</v>
      </c>
      <c r="K2748" t="b">
        <v>1</v>
      </c>
      <c r="L2748">
        <v>66</v>
      </c>
      <c r="M2748" t="b">
        <v>0</v>
      </c>
      <c r="N2748" t="s">
        <v>8300</v>
      </c>
      <c r="O2748" s="5">
        <f>ROUND(E2748/D2748*100,0)</f>
        <v>28</v>
      </c>
      <c r="P2748">
        <f>IFERROR(ROUND(E2748/L2748,2),0)</f>
        <v>167.15</v>
      </c>
      <c r="Q2748" s="6" t="s">
        <v>8317</v>
      </c>
      <c r="R2748" t="s">
        <v>8354</v>
      </c>
      <c r="S2748" s="9">
        <f>(((J2748/60)/60)/24)+DATE(1970,1,1)</f>
        <v>41912.541655092595</v>
      </c>
      <c r="T2748" s="9">
        <f>(((I2748/60)/60)/24)+DATE(1970,1,1)</f>
        <v>41941.947916666664</v>
      </c>
    </row>
    <row r="2749" spans="1:20" ht="64" x14ac:dyDescent="0.2">
      <c r="A2749">
        <v>2674</v>
      </c>
      <c r="B2749" s="4" t="s">
        <v>2674</v>
      </c>
      <c r="C2749" s="1" t="s">
        <v>6784</v>
      </c>
      <c r="D2749" s="2">
        <v>35000</v>
      </c>
      <c r="E2749" s="3">
        <v>21994</v>
      </c>
      <c r="F2749" t="s">
        <v>8220</v>
      </c>
      <c r="G2749" t="s">
        <v>8223</v>
      </c>
      <c r="H2749" t="s">
        <v>8245</v>
      </c>
      <c r="I2749">
        <v>1467694740</v>
      </c>
      <c r="J2749">
        <v>1465398670</v>
      </c>
      <c r="K2749" t="b">
        <v>1</v>
      </c>
      <c r="L2749">
        <v>171</v>
      </c>
      <c r="M2749" t="b">
        <v>0</v>
      </c>
      <c r="N2749" t="s">
        <v>8300</v>
      </c>
      <c r="O2749" s="5">
        <f>ROUND(E2749/D2749*100,0)</f>
        <v>63</v>
      </c>
      <c r="P2749">
        <f>IFERROR(ROUND(E2749/L2749,2),0)</f>
        <v>128.62</v>
      </c>
      <c r="Q2749" s="6" t="s">
        <v>8317</v>
      </c>
      <c r="R2749" t="s">
        <v>8354</v>
      </c>
      <c r="S2749" s="9">
        <f>(((J2749/60)/60)/24)+DATE(1970,1,1)</f>
        <v>42529.632754629631</v>
      </c>
      <c r="T2749" s="9">
        <f>(((I2749/60)/60)/24)+DATE(1970,1,1)</f>
        <v>42556.207638888889</v>
      </c>
    </row>
    <row r="2750" spans="1:20" ht="48" x14ac:dyDescent="0.2">
      <c r="A2750">
        <v>2675</v>
      </c>
      <c r="B2750" s="4" t="s">
        <v>2675</v>
      </c>
      <c r="C2750" s="1" t="s">
        <v>6785</v>
      </c>
      <c r="D2750" s="2">
        <v>25000</v>
      </c>
      <c r="E2750" s="3">
        <v>1897</v>
      </c>
      <c r="F2750" t="s">
        <v>8220</v>
      </c>
      <c r="G2750" t="s">
        <v>8223</v>
      </c>
      <c r="H2750" t="s">
        <v>8245</v>
      </c>
      <c r="I2750">
        <v>1415655289</v>
      </c>
      <c r="J2750">
        <v>1413059689</v>
      </c>
      <c r="K2750" t="b">
        <v>1</v>
      </c>
      <c r="L2750">
        <v>29</v>
      </c>
      <c r="M2750" t="b">
        <v>0</v>
      </c>
      <c r="N2750" t="s">
        <v>8300</v>
      </c>
      <c r="O2750" s="5">
        <f>ROUND(E2750/D2750*100,0)</f>
        <v>8</v>
      </c>
      <c r="P2750">
        <f>IFERROR(ROUND(E2750/L2750,2),0)</f>
        <v>65.41</v>
      </c>
      <c r="Q2750" s="6" t="s">
        <v>8317</v>
      </c>
      <c r="R2750" t="s">
        <v>8354</v>
      </c>
      <c r="S2750" s="9">
        <f>(((J2750/60)/60)/24)+DATE(1970,1,1)</f>
        <v>41923.857511574075</v>
      </c>
      <c r="T2750" s="9">
        <f>(((I2750/60)/60)/24)+DATE(1970,1,1)</f>
        <v>41953.899178240739</v>
      </c>
    </row>
    <row r="2751" spans="1:20" ht="48" x14ac:dyDescent="0.2">
      <c r="A2751">
        <v>2676</v>
      </c>
      <c r="B2751" s="4" t="s">
        <v>2676</v>
      </c>
      <c r="C2751" s="1" t="s">
        <v>6786</v>
      </c>
      <c r="D2751" s="2">
        <v>2100</v>
      </c>
      <c r="E2751" s="3">
        <v>1058</v>
      </c>
      <c r="F2751" t="s">
        <v>8220</v>
      </c>
      <c r="G2751" t="s">
        <v>8228</v>
      </c>
      <c r="H2751" t="s">
        <v>8250</v>
      </c>
      <c r="I2751">
        <v>1463929174</v>
      </c>
      <c r="J2751">
        <v>1461337174</v>
      </c>
      <c r="K2751" t="b">
        <v>0</v>
      </c>
      <c r="L2751">
        <v>9</v>
      </c>
      <c r="M2751" t="b">
        <v>0</v>
      </c>
      <c r="N2751" t="s">
        <v>8300</v>
      </c>
      <c r="O2751" s="5">
        <f>ROUND(E2751/D2751*100,0)</f>
        <v>50</v>
      </c>
      <c r="P2751">
        <f>IFERROR(ROUND(E2751/L2751,2),0)</f>
        <v>117.56</v>
      </c>
      <c r="Q2751" s="6" t="s">
        <v>8317</v>
      </c>
      <c r="R2751" t="s">
        <v>8354</v>
      </c>
      <c r="S2751" s="9">
        <f>(((J2751/60)/60)/24)+DATE(1970,1,1)</f>
        <v>42482.624699074076</v>
      </c>
      <c r="T2751" s="9">
        <f>(((I2751/60)/60)/24)+DATE(1970,1,1)</f>
        <v>42512.624699074076</v>
      </c>
    </row>
    <row r="2752" spans="1:20" ht="48" x14ac:dyDescent="0.2">
      <c r="A2752">
        <v>2677</v>
      </c>
      <c r="B2752" s="4" t="s">
        <v>2677</v>
      </c>
      <c r="C2752" s="1" t="s">
        <v>6787</v>
      </c>
      <c r="D2752" s="2">
        <v>19500</v>
      </c>
      <c r="E2752" s="3">
        <v>3415</v>
      </c>
      <c r="F2752" t="s">
        <v>8220</v>
      </c>
      <c r="G2752" t="s">
        <v>8223</v>
      </c>
      <c r="H2752" t="s">
        <v>8245</v>
      </c>
      <c r="I2752">
        <v>1404348143</v>
      </c>
      <c r="J2752">
        <v>1401756143</v>
      </c>
      <c r="K2752" t="b">
        <v>0</v>
      </c>
      <c r="L2752">
        <v>27</v>
      </c>
      <c r="M2752" t="b">
        <v>0</v>
      </c>
      <c r="N2752" t="s">
        <v>8300</v>
      </c>
      <c r="O2752" s="5">
        <f>ROUND(E2752/D2752*100,0)</f>
        <v>18</v>
      </c>
      <c r="P2752">
        <f>IFERROR(ROUND(E2752/L2752,2),0)</f>
        <v>126.48</v>
      </c>
      <c r="Q2752" s="6" t="s">
        <v>8317</v>
      </c>
      <c r="R2752" t="s">
        <v>8354</v>
      </c>
      <c r="S2752" s="9">
        <f>(((J2752/60)/60)/24)+DATE(1970,1,1)</f>
        <v>41793.029432870368</v>
      </c>
      <c r="T2752" s="9">
        <f>(((I2752/60)/60)/24)+DATE(1970,1,1)</f>
        <v>41823.029432870368</v>
      </c>
    </row>
    <row r="2753" spans="1:20" ht="48" x14ac:dyDescent="0.2">
      <c r="A2753">
        <v>2678</v>
      </c>
      <c r="B2753" s="4" t="s">
        <v>2678</v>
      </c>
      <c r="C2753" s="1" t="s">
        <v>6788</v>
      </c>
      <c r="D2753" s="2">
        <v>8000000</v>
      </c>
      <c r="E2753" s="3">
        <v>1100</v>
      </c>
      <c r="F2753" t="s">
        <v>8220</v>
      </c>
      <c r="G2753" t="s">
        <v>8226</v>
      </c>
      <c r="H2753" t="s">
        <v>8248</v>
      </c>
      <c r="I2753">
        <v>1443121765</v>
      </c>
      <c r="J2753">
        <v>1440529765</v>
      </c>
      <c r="K2753" t="b">
        <v>0</v>
      </c>
      <c r="L2753">
        <v>2</v>
      </c>
      <c r="M2753" t="b">
        <v>0</v>
      </c>
      <c r="N2753" t="s">
        <v>8300</v>
      </c>
      <c r="O2753" s="5">
        <f>ROUND(E2753/D2753*100,0)</f>
        <v>0</v>
      </c>
      <c r="P2753">
        <f>IFERROR(ROUND(E2753/L2753,2),0)</f>
        <v>550</v>
      </c>
      <c r="Q2753" s="6" t="s">
        <v>8317</v>
      </c>
      <c r="R2753" t="s">
        <v>8354</v>
      </c>
      <c r="S2753" s="9">
        <f>(((J2753/60)/60)/24)+DATE(1970,1,1)</f>
        <v>42241.798206018517</v>
      </c>
      <c r="T2753" s="9">
        <f>(((I2753/60)/60)/24)+DATE(1970,1,1)</f>
        <v>42271.798206018517</v>
      </c>
    </row>
    <row r="2754" spans="1:20" ht="48" x14ac:dyDescent="0.2">
      <c r="A2754">
        <v>2679</v>
      </c>
      <c r="B2754" s="4" t="s">
        <v>2679</v>
      </c>
      <c r="C2754" s="1" t="s">
        <v>6789</v>
      </c>
      <c r="D2754" s="2">
        <v>40000</v>
      </c>
      <c r="E2754" s="3">
        <v>132</v>
      </c>
      <c r="F2754" t="s">
        <v>8220</v>
      </c>
      <c r="G2754" t="s">
        <v>8223</v>
      </c>
      <c r="H2754" t="s">
        <v>8245</v>
      </c>
      <c r="I2754">
        <v>1425081694</v>
      </c>
      <c r="J2754">
        <v>1422489694</v>
      </c>
      <c r="K2754" t="b">
        <v>0</v>
      </c>
      <c r="L2754">
        <v>3</v>
      </c>
      <c r="M2754" t="b">
        <v>0</v>
      </c>
      <c r="N2754" t="s">
        <v>8300</v>
      </c>
      <c r="O2754" s="5">
        <f>ROUND(E2754/D2754*100,0)</f>
        <v>0</v>
      </c>
      <c r="P2754">
        <f>IFERROR(ROUND(E2754/L2754,2),0)</f>
        <v>44</v>
      </c>
      <c r="Q2754" s="6" t="s">
        <v>8317</v>
      </c>
      <c r="R2754" t="s">
        <v>8354</v>
      </c>
      <c r="S2754" s="9">
        <f>(((J2754/60)/60)/24)+DATE(1970,1,1)</f>
        <v>42033.001087962963</v>
      </c>
      <c r="T2754" s="9">
        <f>(((I2754/60)/60)/24)+DATE(1970,1,1)</f>
        <v>42063.001087962963</v>
      </c>
    </row>
    <row r="2755" spans="1:20" ht="16" x14ac:dyDescent="0.2">
      <c r="A2755">
        <v>2680</v>
      </c>
      <c r="B2755" s="4" t="s">
        <v>2680</v>
      </c>
      <c r="C2755" s="1" t="s">
        <v>6790</v>
      </c>
      <c r="D2755" s="2">
        <v>32000</v>
      </c>
      <c r="E2755" s="3">
        <v>276</v>
      </c>
      <c r="F2755" t="s">
        <v>8220</v>
      </c>
      <c r="G2755" t="s">
        <v>8226</v>
      </c>
      <c r="H2755" t="s">
        <v>8248</v>
      </c>
      <c r="I2755">
        <v>1459915491</v>
      </c>
      <c r="J2755">
        <v>1457327091</v>
      </c>
      <c r="K2755" t="b">
        <v>0</v>
      </c>
      <c r="L2755">
        <v>4</v>
      </c>
      <c r="M2755" t="b">
        <v>0</v>
      </c>
      <c r="N2755" t="s">
        <v>8300</v>
      </c>
      <c r="O2755" s="5">
        <f>ROUND(E2755/D2755*100,0)</f>
        <v>1</v>
      </c>
      <c r="P2755">
        <f>IFERROR(ROUND(E2755/L2755,2),0)</f>
        <v>69</v>
      </c>
      <c r="Q2755" s="6" t="s">
        <v>8317</v>
      </c>
      <c r="R2755" t="s">
        <v>8354</v>
      </c>
      <c r="S2755" s="9">
        <f>(((J2755/60)/60)/24)+DATE(1970,1,1)</f>
        <v>42436.211701388893</v>
      </c>
      <c r="T2755" s="9">
        <f>(((I2755/60)/60)/24)+DATE(1970,1,1)</f>
        <v>42466.170034722221</v>
      </c>
    </row>
    <row r="2756" spans="1:20" ht="48" x14ac:dyDescent="0.2">
      <c r="A2756">
        <v>860</v>
      </c>
      <c r="B2756" s="4" t="s">
        <v>861</v>
      </c>
      <c r="C2756" s="1" t="s">
        <v>4970</v>
      </c>
      <c r="D2756" s="2">
        <v>14000</v>
      </c>
      <c r="E2756" s="3">
        <v>2540</v>
      </c>
      <c r="F2756" t="s">
        <v>8220</v>
      </c>
      <c r="G2756" t="s">
        <v>8223</v>
      </c>
      <c r="H2756" t="s">
        <v>8245</v>
      </c>
      <c r="I2756">
        <v>1385123713</v>
      </c>
      <c r="J2756">
        <v>1382528113</v>
      </c>
      <c r="K2756" t="b">
        <v>0</v>
      </c>
      <c r="L2756">
        <v>48</v>
      </c>
      <c r="M2756" t="b">
        <v>0</v>
      </c>
      <c r="N2756" t="s">
        <v>8276</v>
      </c>
      <c r="O2756" s="5">
        <f>ROUND(E2756/D2756*100,0)</f>
        <v>18</v>
      </c>
      <c r="P2756">
        <f>IFERROR(ROUND(E2756/L2756,2),0)</f>
        <v>52.92</v>
      </c>
      <c r="Q2756" s="6" t="s">
        <v>8323</v>
      </c>
      <c r="R2756" t="s">
        <v>8326</v>
      </c>
      <c r="S2756" s="9">
        <f>(((J2756/60)/60)/24)+DATE(1970,1,1)</f>
        <v>41570.482789351852</v>
      </c>
      <c r="T2756" s="9">
        <f>(((I2756/60)/60)/24)+DATE(1970,1,1)</f>
        <v>41600.524456018517</v>
      </c>
    </row>
    <row r="2757" spans="1:20" ht="48" x14ac:dyDescent="0.2">
      <c r="A2757">
        <v>861</v>
      </c>
      <c r="B2757" s="4" t="s">
        <v>862</v>
      </c>
      <c r="C2757" s="1" t="s">
        <v>4971</v>
      </c>
      <c r="D2757" s="2">
        <v>4500</v>
      </c>
      <c r="E2757" s="3">
        <v>101</v>
      </c>
      <c r="F2757" t="s">
        <v>8220</v>
      </c>
      <c r="G2757" t="s">
        <v>8223</v>
      </c>
      <c r="H2757" t="s">
        <v>8245</v>
      </c>
      <c r="I2757">
        <v>1474067404</v>
      </c>
      <c r="J2757">
        <v>1471475404</v>
      </c>
      <c r="K2757" t="b">
        <v>0</v>
      </c>
      <c r="L2757">
        <v>2</v>
      </c>
      <c r="M2757" t="b">
        <v>0</v>
      </c>
      <c r="N2757" t="s">
        <v>8276</v>
      </c>
      <c r="O2757" s="5">
        <f>ROUND(E2757/D2757*100,0)</f>
        <v>2</v>
      </c>
      <c r="P2757">
        <f>IFERROR(ROUND(E2757/L2757,2),0)</f>
        <v>50.5</v>
      </c>
      <c r="Q2757" s="6" t="s">
        <v>8323</v>
      </c>
      <c r="R2757" t="s">
        <v>8326</v>
      </c>
      <c r="S2757" s="9">
        <f>(((J2757/60)/60)/24)+DATE(1970,1,1)</f>
        <v>42599.965324074074</v>
      </c>
      <c r="T2757" s="9">
        <f>(((I2757/60)/60)/24)+DATE(1970,1,1)</f>
        <v>42629.965324074074</v>
      </c>
    </row>
    <row r="2758" spans="1:20" ht="48" x14ac:dyDescent="0.2">
      <c r="A2758">
        <v>862</v>
      </c>
      <c r="B2758" s="4" t="s">
        <v>863</v>
      </c>
      <c r="C2758" s="1" t="s">
        <v>4972</v>
      </c>
      <c r="D2758" s="2">
        <v>50000</v>
      </c>
      <c r="E2758" s="3">
        <v>170</v>
      </c>
      <c r="F2758" t="s">
        <v>8220</v>
      </c>
      <c r="G2758" t="s">
        <v>8224</v>
      </c>
      <c r="H2758" t="s">
        <v>8246</v>
      </c>
      <c r="I2758">
        <v>1384179548</v>
      </c>
      <c r="J2758">
        <v>1381583948</v>
      </c>
      <c r="K2758" t="b">
        <v>0</v>
      </c>
      <c r="L2758">
        <v>4</v>
      </c>
      <c r="M2758" t="b">
        <v>0</v>
      </c>
      <c r="N2758" t="s">
        <v>8276</v>
      </c>
      <c r="O2758" s="5">
        <f>ROUND(E2758/D2758*100,0)</f>
        <v>0</v>
      </c>
      <c r="P2758">
        <f>IFERROR(ROUND(E2758/L2758,2),0)</f>
        <v>42.5</v>
      </c>
      <c r="Q2758" s="6" t="s">
        <v>8323</v>
      </c>
      <c r="R2758" t="s">
        <v>8326</v>
      </c>
      <c r="S2758" s="9">
        <f>(((J2758/60)/60)/24)+DATE(1970,1,1)</f>
        <v>41559.5549537037</v>
      </c>
      <c r="T2758" s="9">
        <f>(((I2758/60)/60)/24)+DATE(1970,1,1)</f>
        <v>41589.596620370372</v>
      </c>
    </row>
    <row r="2759" spans="1:20" ht="48" x14ac:dyDescent="0.2">
      <c r="A2759">
        <v>863</v>
      </c>
      <c r="B2759" s="4" t="s">
        <v>864</v>
      </c>
      <c r="C2759" s="1" t="s">
        <v>4973</v>
      </c>
      <c r="D2759" s="2">
        <v>2000</v>
      </c>
      <c r="E2759" s="3">
        <v>90</v>
      </c>
      <c r="F2759" t="s">
        <v>8220</v>
      </c>
      <c r="G2759" t="s">
        <v>8223</v>
      </c>
      <c r="H2759" t="s">
        <v>8245</v>
      </c>
      <c r="I2759">
        <v>1329014966</v>
      </c>
      <c r="J2759">
        <v>1326422966</v>
      </c>
      <c r="K2759" t="b">
        <v>0</v>
      </c>
      <c r="L2759">
        <v>5</v>
      </c>
      <c r="M2759" t="b">
        <v>0</v>
      </c>
      <c r="N2759" t="s">
        <v>8276</v>
      </c>
      <c r="O2759" s="5">
        <f>ROUND(E2759/D2759*100,0)</f>
        <v>5</v>
      </c>
      <c r="P2759">
        <f>IFERROR(ROUND(E2759/L2759,2),0)</f>
        <v>18</v>
      </c>
      <c r="Q2759" s="6" t="s">
        <v>8323</v>
      </c>
      <c r="R2759" t="s">
        <v>8326</v>
      </c>
      <c r="S2759" s="9">
        <f>(((J2759/60)/60)/24)+DATE(1970,1,1)</f>
        <v>40921.117662037039</v>
      </c>
      <c r="T2759" s="9">
        <f>(((I2759/60)/60)/24)+DATE(1970,1,1)</f>
        <v>40951.117662037039</v>
      </c>
    </row>
    <row r="2760" spans="1:20" ht="48" x14ac:dyDescent="0.2">
      <c r="A2760">
        <v>864</v>
      </c>
      <c r="B2760" s="4" t="s">
        <v>865</v>
      </c>
      <c r="C2760" s="1" t="s">
        <v>4974</v>
      </c>
      <c r="D2760" s="2">
        <v>6500</v>
      </c>
      <c r="E2760" s="3">
        <v>2700</v>
      </c>
      <c r="F2760" t="s">
        <v>8220</v>
      </c>
      <c r="G2760" t="s">
        <v>8223</v>
      </c>
      <c r="H2760" t="s">
        <v>8245</v>
      </c>
      <c r="I2760">
        <v>1381917540</v>
      </c>
      <c r="J2760">
        <v>1379990038</v>
      </c>
      <c r="K2760" t="b">
        <v>0</v>
      </c>
      <c r="L2760">
        <v>79</v>
      </c>
      <c r="M2760" t="b">
        <v>0</v>
      </c>
      <c r="N2760" t="s">
        <v>8276</v>
      </c>
      <c r="O2760" s="5">
        <f>ROUND(E2760/D2760*100,0)</f>
        <v>42</v>
      </c>
      <c r="P2760">
        <f>IFERROR(ROUND(E2760/L2760,2),0)</f>
        <v>34.18</v>
      </c>
      <c r="Q2760" s="6" t="s">
        <v>8323</v>
      </c>
      <c r="R2760" t="s">
        <v>8326</v>
      </c>
      <c r="S2760" s="9">
        <f>(((J2760/60)/60)/24)+DATE(1970,1,1)</f>
        <v>41541.106921296298</v>
      </c>
      <c r="T2760" s="9">
        <f>(((I2760/60)/60)/24)+DATE(1970,1,1)</f>
        <v>41563.415972222225</v>
      </c>
    </row>
    <row r="2761" spans="1:20" ht="48" x14ac:dyDescent="0.2">
      <c r="A2761">
        <v>865</v>
      </c>
      <c r="B2761" s="4" t="s">
        <v>866</v>
      </c>
      <c r="C2761" s="1" t="s">
        <v>4975</v>
      </c>
      <c r="D2761" s="2">
        <v>2200</v>
      </c>
      <c r="E2761" s="3">
        <v>45</v>
      </c>
      <c r="F2761" t="s">
        <v>8220</v>
      </c>
      <c r="G2761" t="s">
        <v>8223</v>
      </c>
      <c r="H2761" t="s">
        <v>8245</v>
      </c>
      <c r="I2761">
        <v>1358361197</v>
      </c>
      <c r="J2761">
        <v>1353177197</v>
      </c>
      <c r="K2761" t="b">
        <v>0</v>
      </c>
      <c r="L2761">
        <v>2</v>
      </c>
      <c r="M2761" t="b">
        <v>0</v>
      </c>
      <c r="N2761" t="s">
        <v>8276</v>
      </c>
      <c r="O2761" s="5">
        <f>ROUND(E2761/D2761*100,0)</f>
        <v>2</v>
      </c>
      <c r="P2761">
        <f>IFERROR(ROUND(E2761/L2761,2),0)</f>
        <v>22.5</v>
      </c>
      <c r="Q2761" s="6" t="s">
        <v>8323</v>
      </c>
      <c r="R2761" t="s">
        <v>8326</v>
      </c>
      <c r="S2761" s="9">
        <f>(((J2761/60)/60)/24)+DATE(1970,1,1)</f>
        <v>41230.77311342593</v>
      </c>
      <c r="T2761" s="9">
        <f>(((I2761/60)/60)/24)+DATE(1970,1,1)</f>
        <v>41290.77311342593</v>
      </c>
    </row>
    <row r="2762" spans="1:20" ht="48" x14ac:dyDescent="0.2">
      <c r="A2762">
        <v>866</v>
      </c>
      <c r="B2762" s="4" t="s">
        <v>867</v>
      </c>
      <c r="C2762" s="1" t="s">
        <v>4976</v>
      </c>
      <c r="D2762" s="2">
        <v>3500</v>
      </c>
      <c r="E2762" s="3">
        <v>640</v>
      </c>
      <c r="F2762" t="s">
        <v>8220</v>
      </c>
      <c r="G2762" t="s">
        <v>8223</v>
      </c>
      <c r="H2762" t="s">
        <v>8245</v>
      </c>
      <c r="I2762">
        <v>1425136200</v>
      </c>
      <c r="J2762">
        <v>1421853518</v>
      </c>
      <c r="K2762" t="b">
        <v>0</v>
      </c>
      <c r="L2762">
        <v>11</v>
      </c>
      <c r="M2762" t="b">
        <v>0</v>
      </c>
      <c r="N2762" t="s">
        <v>8276</v>
      </c>
      <c r="O2762" s="5">
        <f>ROUND(E2762/D2762*100,0)</f>
        <v>18</v>
      </c>
      <c r="P2762">
        <f>IFERROR(ROUND(E2762/L2762,2),0)</f>
        <v>58.18</v>
      </c>
      <c r="Q2762" s="6" t="s">
        <v>8323</v>
      </c>
      <c r="R2762" t="s">
        <v>8326</v>
      </c>
      <c r="S2762" s="9">
        <f>(((J2762/60)/60)/24)+DATE(1970,1,1)</f>
        <v>42025.637939814813</v>
      </c>
      <c r="T2762" s="9">
        <f>(((I2762/60)/60)/24)+DATE(1970,1,1)</f>
        <v>42063.631944444445</v>
      </c>
    </row>
    <row r="2763" spans="1:20" ht="48" x14ac:dyDescent="0.2">
      <c r="A2763">
        <v>867</v>
      </c>
      <c r="B2763" s="4" t="s">
        <v>868</v>
      </c>
      <c r="C2763" s="1" t="s">
        <v>4977</v>
      </c>
      <c r="D2763" s="2">
        <v>5000</v>
      </c>
      <c r="E2763" s="3">
        <v>1201</v>
      </c>
      <c r="F2763" t="s">
        <v>8220</v>
      </c>
      <c r="G2763" t="s">
        <v>8223</v>
      </c>
      <c r="H2763" t="s">
        <v>8245</v>
      </c>
      <c r="I2763">
        <v>1259643540</v>
      </c>
      <c r="J2763">
        <v>1254450706</v>
      </c>
      <c r="K2763" t="b">
        <v>0</v>
      </c>
      <c r="L2763">
        <v>11</v>
      </c>
      <c r="M2763" t="b">
        <v>0</v>
      </c>
      <c r="N2763" t="s">
        <v>8276</v>
      </c>
      <c r="O2763" s="5">
        <f>ROUND(E2763/D2763*100,0)</f>
        <v>24</v>
      </c>
      <c r="P2763">
        <f>IFERROR(ROUND(E2763/L2763,2),0)</f>
        <v>109.18</v>
      </c>
      <c r="Q2763" s="6" t="s">
        <v>8323</v>
      </c>
      <c r="R2763" t="s">
        <v>8326</v>
      </c>
      <c r="S2763" s="9">
        <f>(((J2763/60)/60)/24)+DATE(1970,1,1)</f>
        <v>40088.105393518519</v>
      </c>
      <c r="T2763" s="9">
        <f>(((I2763/60)/60)/24)+DATE(1970,1,1)</f>
        <v>40148.207638888889</v>
      </c>
    </row>
    <row r="2764" spans="1:20" ht="64" x14ac:dyDescent="0.2">
      <c r="A2764">
        <v>868</v>
      </c>
      <c r="B2764" s="4" t="s">
        <v>869</v>
      </c>
      <c r="C2764" s="1" t="s">
        <v>4978</v>
      </c>
      <c r="D2764" s="2">
        <v>45000</v>
      </c>
      <c r="E2764" s="3">
        <v>50</v>
      </c>
      <c r="F2764" t="s">
        <v>8220</v>
      </c>
      <c r="G2764" t="s">
        <v>8223</v>
      </c>
      <c r="H2764" t="s">
        <v>8245</v>
      </c>
      <c r="I2764">
        <v>1389055198</v>
      </c>
      <c r="J2764">
        <v>1386463198</v>
      </c>
      <c r="K2764" t="b">
        <v>0</v>
      </c>
      <c r="L2764">
        <v>1</v>
      </c>
      <c r="M2764" t="b">
        <v>0</v>
      </c>
      <c r="N2764" t="s">
        <v>8276</v>
      </c>
      <c r="O2764" s="5">
        <f>ROUND(E2764/D2764*100,0)</f>
        <v>0</v>
      </c>
      <c r="P2764">
        <f>IFERROR(ROUND(E2764/L2764,2),0)</f>
        <v>50</v>
      </c>
      <c r="Q2764" s="6" t="s">
        <v>8323</v>
      </c>
      <c r="R2764" t="s">
        <v>8326</v>
      </c>
      <c r="S2764" s="9">
        <f>(((J2764/60)/60)/24)+DATE(1970,1,1)</f>
        <v>41616.027754629627</v>
      </c>
      <c r="T2764" s="9">
        <f>(((I2764/60)/60)/24)+DATE(1970,1,1)</f>
        <v>41646.027754629627</v>
      </c>
    </row>
    <row r="2765" spans="1:20" ht="48" x14ac:dyDescent="0.2">
      <c r="A2765">
        <v>869</v>
      </c>
      <c r="B2765" s="4" t="s">
        <v>870</v>
      </c>
      <c r="C2765" s="1" t="s">
        <v>4979</v>
      </c>
      <c r="D2765" s="2">
        <v>8800</v>
      </c>
      <c r="E2765" s="3">
        <v>1040</v>
      </c>
      <c r="F2765" t="s">
        <v>8220</v>
      </c>
      <c r="G2765" t="s">
        <v>8223</v>
      </c>
      <c r="H2765" t="s">
        <v>8245</v>
      </c>
      <c r="I2765">
        <v>1365448657</v>
      </c>
      <c r="J2765">
        <v>1362860257</v>
      </c>
      <c r="K2765" t="b">
        <v>0</v>
      </c>
      <c r="L2765">
        <v>3</v>
      </c>
      <c r="M2765" t="b">
        <v>0</v>
      </c>
      <c r="N2765" t="s">
        <v>8276</v>
      </c>
      <c r="O2765" s="5">
        <f>ROUND(E2765/D2765*100,0)</f>
        <v>12</v>
      </c>
      <c r="P2765">
        <f>IFERROR(ROUND(E2765/L2765,2),0)</f>
        <v>346.67</v>
      </c>
      <c r="Q2765" s="6" t="s">
        <v>8323</v>
      </c>
      <c r="R2765" t="s">
        <v>8326</v>
      </c>
      <c r="S2765" s="9">
        <f>(((J2765/60)/60)/24)+DATE(1970,1,1)</f>
        <v>41342.845567129632</v>
      </c>
      <c r="T2765" s="9">
        <f>(((I2765/60)/60)/24)+DATE(1970,1,1)</f>
        <v>41372.803900462961</v>
      </c>
    </row>
    <row r="2766" spans="1:20" ht="48" x14ac:dyDescent="0.2">
      <c r="A2766">
        <v>870</v>
      </c>
      <c r="B2766" s="4" t="s">
        <v>871</v>
      </c>
      <c r="C2766" s="1" t="s">
        <v>4980</v>
      </c>
      <c r="D2766" s="2">
        <v>20000</v>
      </c>
      <c r="E2766" s="3">
        <v>62</v>
      </c>
      <c r="F2766" t="s">
        <v>8220</v>
      </c>
      <c r="G2766" t="s">
        <v>8224</v>
      </c>
      <c r="H2766" t="s">
        <v>8246</v>
      </c>
      <c r="I2766">
        <v>1377995523</v>
      </c>
      <c r="J2766">
        <v>1375403523</v>
      </c>
      <c r="K2766" t="b">
        <v>0</v>
      </c>
      <c r="L2766">
        <v>5</v>
      </c>
      <c r="M2766" t="b">
        <v>0</v>
      </c>
      <c r="N2766" t="s">
        <v>8276</v>
      </c>
      <c r="O2766" s="5">
        <f>ROUND(E2766/D2766*100,0)</f>
        <v>0</v>
      </c>
      <c r="P2766">
        <f>IFERROR(ROUND(E2766/L2766,2),0)</f>
        <v>12.4</v>
      </c>
      <c r="Q2766" s="6" t="s">
        <v>8323</v>
      </c>
      <c r="R2766" t="s">
        <v>8326</v>
      </c>
      <c r="S2766" s="9">
        <f>(((J2766/60)/60)/24)+DATE(1970,1,1)</f>
        <v>41488.022256944445</v>
      </c>
      <c r="T2766" s="9">
        <f>(((I2766/60)/60)/24)+DATE(1970,1,1)</f>
        <v>41518.022256944445</v>
      </c>
    </row>
    <row r="2767" spans="1:20" ht="48" x14ac:dyDescent="0.2">
      <c r="A2767">
        <v>871</v>
      </c>
      <c r="B2767" s="4" t="s">
        <v>872</v>
      </c>
      <c r="C2767" s="1" t="s">
        <v>4981</v>
      </c>
      <c r="D2767" s="2">
        <v>6000</v>
      </c>
      <c r="E2767" s="3">
        <v>325</v>
      </c>
      <c r="F2767" t="s">
        <v>8220</v>
      </c>
      <c r="G2767" t="s">
        <v>8223</v>
      </c>
      <c r="H2767" t="s">
        <v>8245</v>
      </c>
      <c r="I2767">
        <v>1385735295</v>
      </c>
      <c r="J2767">
        <v>1383139695</v>
      </c>
      <c r="K2767" t="b">
        <v>0</v>
      </c>
      <c r="L2767">
        <v>12</v>
      </c>
      <c r="M2767" t="b">
        <v>0</v>
      </c>
      <c r="N2767" t="s">
        <v>8276</v>
      </c>
      <c r="O2767" s="5">
        <f>ROUND(E2767/D2767*100,0)</f>
        <v>5</v>
      </c>
      <c r="P2767">
        <f>IFERROR(ROUND(E2767/L2767,2),0)</f>
        <v>27.08</v>
      </c>
      <c r="Q2767" s="6" t="s">
        <v>8323</v>
      </c>
      <c r="R2767" t="s">
        <v>8326</v>
      </c>
      <c r="S2767" s="9">
        <f>(((J2767/60)/60)/24)+DATE(1970,1,1)</f>
        <v>41577.561284722222</v>
      </c>
      <c r="T2767" s="9">
        <f>(((I2767/60)/60)/24)+DATE(1970,1,1)</f>
        <v>41607.602951388886</v>
      </c>
    </row>
    <row r="2768" spans="1:20" ht="48" x14ac:dyDescent="0.2">
      <c r="A2768">
        <v>872</v>
      </c>
      <c r="B2768" s="4" t="s">
        <v>873</v>
      </c>
      <c r="C2768" s="1" t="s">
        <v>4982</v>
      </c>
      <c r="D2768" s="2">
        <v>8000</v>
      </c>
      <c r="E2768" s="3">
        <v>65</v>
      </c>
      <c r="F2768" t="s">
        <v>8220</v>
      </c>
      <c r="G2768" t="s">
        <v>8223</v>
      </c>
      <c r="H2768" t="s">
        <v>8245</v>
      </c>
      <c r="I2768">
        <v>1299786527</v>
      </c>
      <c r="J2768">
        <v>1295898527</v>
      </c>
      <c r="K2768" t="b">
        <v>0</v>
      </c>
      <c r="L2768">
        <v>2</v>
      </c>
      <c r="M2768" t="b">
        <v>0</v>
      </c>
      <c r="N2768" t="s">
        <v>8276</v>
      </c>
      <c r="O2768" s="5">
        <f>ROUND(E2768/D2768*100,0)</f>
        <v>1</v>
      </c>
      <c r="P2768">
        <f>IFERROR(ROUND(E2768/L2768,2),0)</f>
        <v>32.5</v>
      </c>
      <c r="Q2768" s="6" t="s">
        <v>8323</v>
      </c>
      <c r="R2768" t="s">
        <v>8326</v>
      </c>
      <c r="S2768" s="9">
        <f>(((J2768/60)/60)/24)+DATE(1970,1,1)</f>
        <v>40567.825543981482</v>
      </c>
      <c r="T2768" s="9">
        <f>(((I2768/60)/60)/24)+DATE(1970,1,1)</f>
        <v>40612.825543981482</v>
      </c>
    </row>
    <row r="2769" spans="1:21" ht="32" x14ac:dyDescent="0.2">
      <c r="A2769">
        <v>873</v>
      </c>
      <c r="B2769" s="4" t="s">
        <v>874</v>
      </c>
      <c r="C2769" s="1" t="s">
        <v>4983</v>
      </c>
      <c r="D2769" s="2">
        <v>3500</v>
      </c>
      <c r="E2769" s="3">
        <v>45</v>
      </c>
      <c r="F2769" t="s">
        <v>8220</v>
      </c>
      <c r="G2769" t="s">
        <v>8223</v>
      </c>
      <c r="H2769" t="s">
        <v>8245</v>
      </c>
      <c r="I2769">
        <v>1352610040</v>
      </c>
      <c r="J2769">
        <v>1349150440</v>
      </c>
      <c r="K2769" t="b">
        <v>0</v>
      </c>
      <c r="L2769">
        <v>5</v>
      </c>
      <c r="M2769" t="b">
        <v>0</v>
      </c>
      <c r="N2769" t="s">
        <v>8276</v>
      </c>
      <c r="O2769" s="5">
        <f>ROUND(E2769/D2769*100,0)</f>
        <v>1</v>
      </c>
      <c r="P2769">
        <f>IFERROR(ROUND(E2769/L2769,2),0)</f>
        <v>9</v>
      </c>
      <c r="Q2769" s="6" t="s">
        <v>8323</v>
      </c>
      <c r="R2769" t="s">
        <v>8326</v>
      </c>
      <c r="S2769" s="9">
        <f>(((J2769/60)/60)/24)+DATE(1970,1,1)</f>
        <v>41184.167129629634</v>
      </c>
      <c r="T2769" s="9">
        <f>(((I2769/60)/60)/24)+DATE(1970,1,1)</f>
        <v>41224.208796296298</v>
      </c>
    </row>
    <row r="2770" spans="1:21" ht="48" x14ac:dyDescent="0.2">
      <c r="A2770">
        <v>874</v>
      </c>
      <c r="B2770" s="4" t="s">
        <v>875</v>
      </c>
      <c r="C2770" s="1" t="s">
        <v>4984</v>
      </c>
      <c r="D2770" s="2">
        <v>3000</v>
      </c>
      <c r="E2770" s="3">
        <v>730</v>
      </c>
      <c r="F2770" t="s">
        <v>8220</v>
      </c>
      <c r="G2770" t="s">
        <v>8223</v>
      </c>
      <c r="H2770" t="s">
        <v>8245</v>
      </c>
      <c r="I2770">
        <v>1367676034</v>
      </c>
      <c r="J2770">
        <v>1365084034</v>
      </c>
      <c r="K2770" t="b">
        <v>0</v>
      </c>
      <c r="L2770">
        <v>21</v>
      </c>
      <c r="M2770" t="b">
        <v>0</v>
      </c>
      <c r="N2770" t="s">
        <v>8276</v>
      </c>
      <c r="O2770" s="5">
        <f>ROUND(E2770/D2770*100,0)</f>
        <v>24</v>
      </c>
      <c r="P2770">
        <f>IFERROR(ROUND(E2770/L2770,2),0)</f>
        <v>34.76</v>
      </c>
      <c r="Q2770" s="6" t="s">
        <v>8323</v>
      </c>
      <c r="R2770" t="s">
        <v>8326</v>
      </c>
      <c r="S2770" s="9">
        <f>(((J2770/60)/60)/24)+DATE(1970,1,1)</f>
        <v>41368.583726851852</v>
      </c>
      <c r="T2770" s="9">
        <f>(((I2770/60)/60)/24)+DATE(1970,1,1)</f>
        <v>41398.583726851852</v>
      </c>
    </row>
    <row r="2771" spans="1:21" ht="64" x14ac:dyDescent="0.2">
      <c r="A2771">
        <v>875</v>
      </c>
      <c r="B2771" s="4" t="s">
        <v>876</v>
      </c>
      <c r="C2771" s="1" t="s">
        <v>4985</v>
      </c>
      <c r="D2771" s="2">
        <v>5000</v>
      </c>
      <c r="E2771" s="3">
        <v>0</v>
      </c>
      <c r="F2771" t="s">
        <v>8220</v>
      </c>
      <c r="G2771" t="s">
        <v>8223</v>
      </c>
      <c r="H2771" t="s">
        <v>8245</v>
      </c>
      <c r="I2771">
        <v>1442856131</v>
      </c>
      <c r="J2771">
        <v>1441128131</v>
      </c>
      <c r="K2771" t="b">
        <v>0</v>
      </c>
      <c r="L2771">
        <v>0</v>
      </c>
      <c r="M2771" t="b">
        <v>0</v>
      </c>
      <c r="N2771" t="s">
        <v>8276</v>
      </c>
      <c r="O2771" s="5">
        <f>ROUND(E2771/D2771*100,0)</f>
        <v>0</v>
      </c>
      <c r="P2771">
        <f>IFERROR(ROUND(E2771/L2771,2),0)</f>
        <v>0</v>
      </c>
      <c r="Q2771" s="6" t="s">
        <v>8323</v>
      </c>
      <c r="R2771" t="s">
        <v>8326</v>
      </c>
      <c r="S2771" s="9">
        <f>(((J2771/60)/60)/24)+DATE(1970,1,1)</f>
        <v>42248.723738425921</v>
      </c>
      <c r="T2771" s="9">
        <f>(((I2771/60)/60)/24)+DATE(1970,1,1)</f>
        <v>42268.723738425921</v>
      </c>
    </row>
    <row r="2772" spans="1:21" ht="16" x14ac:dyDescent="0.2">
      <c r="A2772">
        <v>876</v>
      </c>
      <c r="B2772" s="4" t="s">
        <v>877</v>
      </c>
      <c r="C2772" s="1" t="s">
        <v>4986</v>
      </c>
      <c r="D2772" s="2">
        <v>3152</v>
      </c>
      <c r="E2772" s="3">
        <v>1286</v>
      </c>
      <c r="F2772" t="s">
        <v>8220</v>
      </c>
      <c r="G2772" t="s">
        <v>8224</v>
      </c>
      <c r="H2772" t="s">
        <v>8246</v>
      </c>
      <c r="I2772">
        <v>1359978927</v>
      </c>
      <c r="J2772">
        <v>1357127727</v>
      </c>
      <c r="K2772" t="b">
        <v>0</v>
      </c>
      <c r="L2772">
        <v>45</v>
      </c>
      <c r="M2772" t="b">
        <v>0</v>
      </c>
      <c r="N2772" t="s">
        <v>8276</v>
      </c>
      <c r="O2772" s="5">
        <f>ROUND(E2772/D2772*100,0)</f>
        <v>41</v>
      </c>
      <c r="P2772">
        <f>IFERROR(ROUND(E2772/L2772,2),0)</f>
        <v>28.58</v>
      </c>
      <c r="Q2772" s="6" t="s">
        <v>8323</v>
      </c>
      <c r="R2772" t="s">
        <v>8326</v>
      </c>
      <c r="S2772" s="9">
        <f>(((J2772/60)/60)/24)+DATE(1970,1,1)</f>
        <v>41276.496840277774</v>
      </c>
      <c r="T2772" s="9">
        <f>(((I2772/60)/60)/24)+DATE(1970,1,1)</f>
        <v>41309.496840277774</v>
      </c>
    </row>
    <row r="2773" spans="1:21" ht="48" x14ac:dyDescent="0.2">
      <c r="A2773">
        <v>877</v>
      </c>
      <c r="B2773" s="4" t="s">
        <v>878</v>
      </c>
      <c r="C2773" s="1" t="s">
        <v>4987</v>
      </c>
      <c r="D2773" s="2">
        <v>2000</v>
      </c>
      <c r="E2773" s="3">
        <v>1351</v>
      </c>
      <c r="F2773" t="s">
        <v>8220</v>
      </c>
      <c r="G2773" t="s">
        <v>8223</v>
      </c>
      <c r="H2773" t="s">
        <v>8245</v>
      </c>
      <c r="I2773">
        <v>1387479360</v>
      </c>
      <c r="J2773">
        <v>1384887360</v>
      </c>
      <c r="K2773" t="b">
        <v>0</v>
      </c>
      <c r="L2773">
        <v>29</v>
      </c>
      <c r="M2773" t="b">
        <v>0</v>
      </c>
      <c r="N2773" t="s">
        <v>8276</v>
      </c>
      <c r="O2773" s="5">
        <f>ROUND(E2773/D2773*100,0)</f>
        <v>68</v>
      </c>
      <c r="P2773">
        <f>IFERROR(ROUND(E2773/L2773,2),0)</f>
        <v>46.59</v>
      </c>
      <c r="Q2773" s="6" t="s">
        <v>8323</v>
      </c>
      <c r="R2773" t="s">
        <v>8326</v>
      </c>
      <c r="S2773" s="9">
        <f>(((J2773/60)/60)/24)+DATE(1970,1,1)</f>
        <v>41597.788888888892</v>
      </c>
      <c r="T2773" s="9">
        <f>(((I2773/60)/60)/24)+DATE(1970,1,1)</f>
        <v>41627.788888888892</v>
      </c>
    </row>
    <row r="2774" spans="1:21" ht="48" x14ac:dyDescent="0.2">
      <c r="A2774">
        <v>878</v>
      </c>
      <c r="B2774" s="4" t="s">
        <v>879</v>
      </c>
      <c r="C2774" s="1" t="s">
        <v>4988</v>
      </c>
      <c r="D2774" s="2">
        <v>5000</v>
      </c>
      <c r="E2774" s="3">
        <v>65</v>
      </c>
      <c r="F2774" t="s">
        <v>8220</v>
      </c>
      <c r="G2774" t="s">
        <v>8223</v>
      </c>
      <c r="H2774" t="s">
        <v>8245</v>
      </c>
      <c r="I2774">
        <v>1293082524</v>
      </c>
      <c r="J2774">
        <v>1290490524</v>
      </c>
      <c r="K2774" t="b">
        <v>0</v>
      </c>
      <c r="L2774">
        <v>2</v>
      </c>
      <c r="M2774" t="b">
        <v>0</v>
      </c>
      <c r="N2774" t="s">
        <v>8276</v>
      </c>
      <c r="O2774" s="5">
        <f>ROUND(E2774/D2774*100,0)</f>
        <v>1</v>
      </c>
      <c r="P2774">
        <f>IFERROR(ROUND(E2774/L2774,2),0)</f>
        <v>32.5</v>
      </c>
      <c r="Q2774" s="6" t="s">
        <v>8323</v>
      </c>
      <c r="R2774" t="s">
        <v>8326</v>
      </c>
      <c r="S2774" s="9">
        <f>(((J2774/60)/60)/24)+DATE(1970,1,1)</f>
        <v>40505.232916666668</v>
      </c>
      <c r="T2774" s="9">
        <f>(((I2774/60)/60)/24)+DATE(1970,1,1)</f>
        <v>40535.232916666668</v>
      </c>
    </row>
    <row r="2775" spans="1:21" ht="48" x14ac:dyDescent="0.2">
      <c r="A2775">
        <v>879</v>
      </c>
      <c r="B2775" s="4" t="s">
        <v>880</v>
      </c>
      <c r="C2775" s="1" t="s">
        <v>4989</v>
      </c>
      <c r="D2775" s="2">
        <v>2100</v>
      </c>
      <c r="E2775" s="3">
        <v>644</v>
      </c>
      <c r="F2775" t="s">
        <v>8220</v>
      </c>
      <c r="G2775" t="s">
        <v>8223</v>
      </c>
      <c r="H2775" t="s">
        <v>8245</v>
      </c>
      <c r="I2775">
        <v>1338321305</v>
      </c>
      <c r="J2775">
        <v>1336506905</v>
      </c>
      <c r="K2775" t="b">
        <v>0</v>
      </c>
      <c r="L2775">
        <v>30</v>
      </c>
      <c r="M2775" t="b">
        <v>0</v>
      </c>
      <c r="N2775" t="s">
        <v>8276</v>
      </c>
      <c r="O2775" s="5">
        <f>ROUND(E2775/D2775*100,0)</f>
        <v>31</v>
      </c>
      <c r="P2775">
        <f>IFERROR(ROUND(E2775/L2775,2),0)</f>
        <v>21.47</v>
      </c>
      <c r="Q2775" s="6" t="s">
        <v>8323</v>
      </c>
      <c r="R2775" t="s">
        <v>8326</v>
      </c>
      <c r="S2775" s="9">
        <f>(((J2775/60)/60)/24)+DATE(1970,1,1)</f>
        <v>41037.829918981479</v>
      </c>
      <c r="T2775" s="9">
        <f>(((I2775/60)/60)/24)+DATE(1970,1,1)</f>
        <v>41058.829918981479</v>
      </c>
    </row>
    <row r="2776" spans="1:21" ht="32" x14ac:dyDescent="0.2">
      <c r="A2776">
        <v>900</v>
      </c>
      <c r="B2776" s="4" t="s">
        <v>901</v>
      </c>
      <c r="C2776" s="1" t="s">
        <v>5010</v>
      </c>
      <c r="D2776" s="2">
        <v>5000</v>
      </c>
      <c r="E2776" s="3">
        <v>21</v>
      </c>
      <c r="F2776" t="s">
        <v>8220</v>
      </c>
      <c r="G2776" t="s">
        <v>8223</v>
      </c>
      <c r="H2776" t="s">
        <v>8245</v>
      </c>
      <c r="I2776">
        <v>1459365802</v>
      </c>
      <c r="J2776">
        <v>1456777402</v>
      </c>
      <c r="K2776" t="b">
        <v>0</v>
      </c>
      <c r="L2776">
        <v>2</v>
      </c>
      <c r="M2776" t="b">
        <v>0</v>
      </c>
      <c r="N2776" t="s">
        <v>8276</v>
      </c>
      <c r="O2776" s="5">
        <f>ROUND(E2776/D2776*100,0)</f>
        <v>0</v>
      </c>
      <c r="P2776">
        <f>IFERROR(ROUND(E2776/L2776,2),0)</f>
        <v>10.5</v>
      </c>
      <c r="Q2776" s="6" t="s">
        <v>8323</v>
      </c>
      <c r="R2776" t="s">
        <v>8326</v>
      </c>
      <c r="S2776" s="9">
        <f>(((J2776/60)/60)/24)+DATE(1970,1,1)</f>
        <v>42429.84956018519</v>
      </c>
      <c r="T2776" s="9">
        <f>(((I2776/60)/60)/24)+DATE(1970,1,1)</f>
        <v>42459.807893518519</v>
      </c>
    </row>
    <row r="2777" spans="1:21" ht="64" x14ac:dyDescent="0.2">
      <c r="A2777">
        <v>901</v>
      </c>
      <c r="B2777" s="4" t="s">
        <v>902</v>
      </c>
      <c r="C2777" s="1" t="s">
        <v>5011</v>
      </c>
      <c r="D2777" s="2">
        <v>6500</v>
      </c>
      <c r="E2777" s="3">
        <v>0</v>
      </c>
      <c r="F2777" t="s">
        <v>8220</v>
      </c>
      <c r="G2777" t="s">
        <v>8223</v>
      </c>
      <c r="H2777" t="s">
        <v>8245</v>
      </c>
      <c r="I2777">
        <v>1276024260</v>
      </c>
      <c r="J2777">
        <v>1272050914</v>
      </c>
      <c r="K2777" t="b">
        <v>0</v>
      </c>
      <c r="L2777">
        <v>0</v>
      </c>
      <c r="M2777" t="b">
        <v>0</v>
      </c>
      <c r="N2777" t="s">
        <v>8276</v>
      </c>
      <c r="O2777" s="5">
        <f>ROUND(E2777/D2777*100,0)</f>
        <v>0</v>
      </c>
      <c r="P2777">
        <f>IFERROR(ROUND(E2777/L2777,2),0)</f>
        <v>0</v>
      </c>
      <c r="Q2777" s="6" t="s">
        <v>8323</v>
      </c>
      <c r="R2777" t="s">
        <v>8326</v>
      </c>
      <c r="S2777" s="9">
        <f>(((J2777/60)/60)/24)+DATE(1970,1,1)</f>
        <v>40291.81150462963</v>
      </c>
      <c r="T2777" s="9">
        <f>(((I2777/60)/60)/24)+DATE(1970,1,1)</f>
        <v>40337.799305555556</v>
      </c>
    </row>
    <row r="2778" spans="1:21" ht="48" x14ac:dyDescent="0.2">
      <c r="A2778">
        <v>902</v>
      </c>
      <c r="B2778" s="4" t="s">
        <v>903</v>
      </c>
      <c r="C2778" s="1" t="s">
        <v>5012</v>
      </c>
      <c r="D2778" s="2">
        <v>30000</v>
      </c>
      <c r="E2778" s="3">
        <v>90</v>
      </c>
      <c r="F2778" t="s">
        <v>8220</v>
      </c>
      <c r="G2778" t="s">
        <v>8223</v>
      </c>
      <c r="H2778" t="s">
        <v>8245</v>
      </c>
      <c r="I2778">
        <v>1409412600</v>
      </c>
      <c r="J2778">
        <v>1404947422</v>
      </c>
      <c r="K2778" t="b">
        <v>0</v>
      </c>
      <c r="L2778">
        <v>3</v>
      </c>
      <c r="M2778" t="b">
        <v>0</v>
      </c>
      <c r="N2778" t="s">
        <v>8276</v>
      </c>
      <c r="O2778" s="5">
        <f>ROUND(E2778/D2778*100,0)</f>
        <v>0</v>
      </c>
      <c r="P2778">
        <f>IFERROR(ROUND(E2778/L2778,2),0)</f>
        <v>30</v>
      </c>
      <c r="Q2778" s="6" t="s">
        <v>8323</v>
      </c>
      <c r="R2778" t="s">
        <v>8326</v>
      </c>
      <c r="S2778" s="9">
        <f>(((J2778/60)/60)/24)+DATE(1970,1,1)</f>
        <v>41829.965532407405</v>
      </c>
      <c r="T2778" s="9">
        <f>(((I2778/60)/60)/24)+DATE(1970,1,1)</f>
        <v>41881.645833333336</v>
      </c>
    </row>
    <row r="2779" spans="1:21" ht="48" x14ac:dyDescent="0.2">
      <c r="A2779">
        <v>903</v>
      </c>
      <c r="B2779" s="4" t="s">
        <v>904</v>
      </c>
      <c r="C2779" s="1" t="s">
        <v>5013</v>
      </c>
      <c r="D2779" s="2">
        <v>5000</v>
      </c>
      <c r="E2779" s="3">
        <v>160</v>
      </c>
      <c r="F2779" t="s">
        <v>8220</v>
      </c>
      <c r="G2779" t="s">
        <v>8223</v>
      </c>
      <c r="H2779" t="s">
        <v>8245</v>
      </c>
      <c r="I2779">
        <v>1348367100</v>
      </c>
      <c r="J2779">
        <v>1346180780</v>
      </c>
      <c r="K2779" t="b">
        <v>0</v>
      </c>
      <c r="L2779">
        <v>4</v>
      </c>
      <c r="M2779" t="b">
        <v>0</v>
      </c>
      <c r="N2779" t="s">
        <v>8276</v>
      </c>
      <c r="O2779" s="5">
        <f>ROUND(E2779/D2779*100,0)</f>
        <v>3</v>
      </c>
      <c r="P2779">
        <f>IFERROR(ROUND(E2779/L2779,2),0)</f>
        <v>40</v>
      </c>
      <c r="Q2779" s="6" t="s">
        <v>8323</v>
      </c>
      <c r="R2779" t="s">
        <v>8326</v>
      </c>
      <c r="S2779" s="9">
        <f>(((J2779/60)/60)/24)+DATE(1970,1,1)</f>
        <v>41149.796064814815</v>
      </c>
      <c r="T2779" s="9">
        <f>(((I2779/60)/60)/24)+DATE(1970,1,1)</f>
        <v>41175.100694444445</v>
      </c>
    </row>
    <row r="2780" spans="1:21" ht="48" x14ac:dyDescent="0.2">
      <c r="A2780">
        <v>904</v>
      </c>
      <c r="B2780" s="4" t="s">
        <v>905</v>
      </c>
      <c r="C2780" s="1" t="s">
        <v>5014</v>
      </c>
      <c r="D2780" s="2">
        <v>50000</v>
      </c>
      <c r="E2780" s="3">
        <v>151</v>
      </c>
      <c r="F2780" t="s">
        <v>8220</v>
      </c>
      <c r="G2780" t="s">
        <v>8223</v>
      </c>
      <c r="H2780" t="s">
        <v>8245</v>
      </c>
      <c r="I2780">
        <v>1451786137</v>
      </c>
      <c r="J2780">
        <v>1449194137</v>
      </c>
      <c r="K2780" t="b">
        <v>0</v>
      </c>
      <c r="L2780">
        <v>3</v>
      </c>
      <c r="M2780" t="b">
        <v>0</v>
      </c>
      <c r="N2780" t="s">
        <v>8276</v>
      </c>
      <c r="O2780" s="5">
        <f>ROUND(E2780/D2780*100,0)</f>
        <v>0</v>
      </c>
      <c r="P2780">
        <f>IFERROR(ROUND(E2780/L2780,2),0)</f>
        <v>50.33</v>
      </c>
      <c r="Q2780" s="6" t="s">
        <v>8323</v>
      </c>
      <c r="R2780" t="s">
        <v>8326</v>
      </c>
      <c r="S2780" s="9">
        <f>(((J2780/60)/60)/24)+DATE(1970,1,1)</f>
        <v>42342.080289351856</v>
      </c>
      <c r="T2780" s="9">
        <f>(((I2780/60)/60)/24)+DATE(1970,1,1)</f>
        <v>42372.080289351856</v>
      </c>
    </row>
    <row r="2781" spans="1:21" ht="48" x14ac:dyDescent="0.2">
      <c r="A2781">
        <v>905</v>
      </c>
      <c r="B2781" s="4" t="s">
        <v>906</v>
      </c>
      <c r="C2781" s="1" t="s">
        <v>5015</v>
      </c>
      <c r="D2781" s="2">
        <v>6500</v>
      </c>
      <c r="E2781" s="3">
        <v>196</v>
      </c>
      <c r="F2781" t="s">
        <v>8220</v>
      </c>
      <c r="G2781" t="s">
        <v>8223</v>
      </c>
      <c r="H2781" t="s">
        <v>8245</v>
      </c>
      <c r="I2781">
        <v>1295847926</v>
      </c>
      <c r="J2781">
        <v>1290663926</v>
      </c>
      <c r="K2781" t="b">
        <v>0</v>
      </c>
      <c r="L2781">
        <v>6</v>
      </c>
      <c r="M2781" t="b">
        <v>0</v>
      </c>
      <c r="N2781" t="s">
        <v>8276</v>
      </c>
      <c r="O2781" s="5">
        <f>ROUND(E2781/D2781*100,0)</f>
        <v>3</v>
      </c>
      <c r="P2781">
        <f>IFERROR(ROUND(E2781/L2781,2),0)</f>
        <v>32.67</v>
      </c>
      <c r="Q2781" s="6" t="s">
        <v>8323</v>
      </c>
      <c r="R2781" t="s">
        <v>8326</v>
      </c>
      <c r="S2781" s="9">
        <f>(((J2781/60)/60)/24)+DATE(1970,1,1)</f>
        <v>40507.239884259259</v>
      </c>
      <c r="T2781" s="9">
        <f>(((I2781/60)/60)/24)+DATE(1970,1,1)</f>
        <v>40567.239884259259</v>
      </c>
    </row>
    <row r="2782" spans="1:21" ht="32" x14ac:dyDescent="0.2">
      <c r="A2782">
        <v>906</v>
      </c>
      <c r="B2782" s="4" t="s">
        <v>907</v>
      </c>
      <c r="C2782" s="1" t="s">
        <v>5016</v>
      </c>
      <c r="D2782" s="2">
        <v>15000</v>
      </c>
      <c r="E2782" s="3">
        <v>0</v>
      </c>
      <c r="F2782" t="s">
        <v>8220</v>
      </c>
      <c r="G2782" t="s">
        <v>8223</v>
      </c>
      <c r="H2782" t="s">
        <v>8245</v>
      </c>
      <c r="I2782">
        <v>1394681590</v>
      </c>
      <c r="J2782">
        <v>1392093190</v>
      </c>
      <c r="K2782" t="b">
        <v>0</v>
      </c>
      <c r="L2782">
        <v>0</v>
      </c>
      <c r="M2782" t="b">
        <v>0</v>
      </c>
      <c r="N2782" t="s">
        <v>8276</v>
      </c>
      <c r="O2782" s="5">
        <f>ROUND(E2782/D2782*100,0)</f>
        <v>0</v>
      </c>
      <c r="P2782">
        <f>IFERROR(ROUND(E2782/L2782,2),0)</f>
        <v>0</v>
      </c>
      <c r="Q2782" s="6" t="s">
        <v>8323</v>
      </c>
      <c r="R2782" t="s">
        <v>8326</v>
      </c>
      <c r="S2782" s="9">
        <f>(((J2782/60)/60)/24)+DATE(1970,1,1)</f>
        <v>41681.189699074072</v>
      </c>
      <c r="T2782" s="9">
        <f>(((I2782/60)/60)/24)+DATE(1970,1,1)</f>
        <v>41711.148032407407</v>
      </c>
    </row>
    <row r="2783" spans="1:21" ht="32" x14ac:dyDescent="0.2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>ROUND(E2783/D2783*100,0)</f>
        <v>105</v>
      </c>
      <c r="P2783">
        <f>IFERROR(ROUND(E2783/L2783,2),0)</f>
        <v>47</v>
      </c>
      <c r="Q2783" s="6" t="s">
        <v>8315</v>
      </c>
      <c r="R2783" t="s">
        <v>8316</v>
      </c>
      <c r="S2783" s="9">
        <f>(((J2783/60)/60)/24)+DATE(1970,1,1)</f>
        <v>42018.94159722222</v>
      </c>
      <c r="T2783" s="9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>ROUND(E2784/D2784*100,0)</f>
        <v>120</v>
      </c>
      <c r="P2784">
        <f>IFERROR(ROUND(E2784/L2784,2),0)</f>
        <v>66.67</v>
      </c>
      <c r="Q2784" s="6" t="s">
        <v>8315</v>
      </c>
      <c r="R2784" t="s">
        <v>8316</v>
      </c>
      <c r="S2784" s="9">
        <f>(((J2784/60)/60)/24)+DATE(1970,1,1)</f>
        <v>42026.924976851849</v>
      </c>
      <c r="T2784" s="9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>ROUND(E2785/D2785*100,0)</f>
        <v>115</v>
      </c>
      <c r="P2785">
        <f>IFERROR(ROUND(E2785/L2785,2),0)</f>
        <v>18.77</v>
      </c>
      <c r="Q2785" s="6" t="s">
        <v>8315</v>
      </c>
      <c r="R2785" t="s">
        <v>8316</v>
      </c>
      <c r="S2785" s="9">
        <f>(((J2785/60)/60)/24)+DATE(1970,1,1)</f>
        <v>42103.535254629634</v>
      </c>
      <c r="T2785" s="9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>ROUND(E2786/D2786*100,0)</f>
        <v>119</v>
      </c>
      <c r="P2786">
        <f>IFERROR(ROUND(E2786/L2786,2),0)</f>
        <v>66.11</v>
      </c>
      <c r="Q2786" s="6" t="s">
        <v>8315</v>
      </c>
      <c r="R2786" t="s">
        <v>8316</v>
      </c>
      <c r="S2786" s="9">
        <f>(((J2786/60)/60)/24)+DATE(1970,1,1)</f>
        <v>41920.787534722222</v>
      </c>
      <c r="T2786" s="9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>ROUND(E2787/D2787*100,0)</f>
        <v>105</v>
      </c>
      <c r="P2787">
        <f>IFERROR(ROUND(E2787/L2787,2),0)</f>
        <v>36.86</v>
      </c>
      <c r="Q2787" s="6" t="s">
        <v>8315</v>
      </c>
      <c r="R2787" t="s">
        <v>8316</v>
      </c>
      <c r="S2787" s="9">
        <f>(((J2787/60)/60)/24)+DATE(1970,1,1)</f>
        <v>42558.189432870371</v>
      </c>
      <c r="T2787" s="9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>ROUND(E2788/D2788*100,0)</f>
        <v>118</v>
      </c>
      <c r="P2788">
        <f>IFERROR(ROUND(E2788/L2788,2),0)</f>
        <v>39.81</v>
      </c>
      <c r="Q2788" s="6" t="s">
        <v>8315</v>
      </c>
      <c r="R2788" t="s">
        <v>8316</v>
      </c>
      <c r="S2788" s="9">
        <f>(((J2788/60)/60)/24)+DATE(1970,1,1)</f>
        <v>41815.569212962961</v>
      </c>
      <c r="T2788" s="9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>ROUND(E2789/D2789*100,0)</f>
        <v>120</v>
      </c>
      <c r="P2789">
        <f>IFERROR(ROUND(E2789/L2789,2),0)</f>
        <v>31.5</v>
      </c>
      <c r="Q2789" s="6" t="s">
        <v>8315</v>
      </c>
      <c r="R2789" t="s">
        <v>8316</v>
      </c>
      <c r="S2789" s="9">
        <f>(((J2789/60)/60)/24)+DATE(1970,1,1)</f>
        <v>41808.198518518519</v>
      </c>
      <c r="T2789" s="9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>ROUND(E2790/D2790*100,0)</f>
        <v>103</v>
      </c>
      <c r="P2790">
        <f>IFERROR(ROUND(E2790/L2790,2),0)</f>
        <v>102.5</v>
      </c>
      <c r="Q2790" s="6" t="s">
        <v>8315</v>
      </c>
      <c r="R2790" t="s">
        <v>8316</v>
      </c>
      <c r="S2790" s="9">
        <f>(((J2790/60)/60)/24)+DATE(1970,1,1)</f>
        <v>42550.701886574068</v>
      </c>
      <c r="T2790" s="9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>ROUND(E2791/D2791*100,0)</f>
        <v>101</v>
      </c>
      <c r="P2791">
        <f>IFERROR(ROUND(E2791/L2791,2),0)</f>
        <v>126.46</v>
      </c>
      <c r="Q2791" s="6" t="s">
        <v>8315</v>
      </c>
      <c r="R2791" t="s">
        <v>8316</v>
      </c>
      <c r="S2791" s="9">
        <f>(((J2791/60)/60)/24)+DATE(1970,1,1)</f>
        <v>42056.013124999998</v>
      </c>
      <c r="T2791" s="9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>ROUND(E2792/D2792*100,0)</f>
        <v>105</v>
      </c>
      <c r="P2792">
        <f>IFERROR(ROUND(E2792/L2792,2),0)</f>
        <v>47.88</v>
      </c>
      <c r="Q2792" s="6" t="s">
        <v>8315</v>
      </c>
      <c r="R2792" t="s">
        <v>8316</v>
      </c>
      <c r="S2792" s="9">
        <f>(((J2792/60)/60)/24)+DATE(1970,1,1)</f>
        <v>42016.938692129625</v>
      </c>
      <c r="T2792" s="9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>ROUND(E2793/D2793*100,0)</f>
        <v>103</v>
      </c>
      <c r="P2793">
        <f>IFERROR(ROUND(E2793/L2793,2),0)</f>
        <v>73.209999999999994</v>
      </c>
      <c r="Q2793" s="6" t="s">
        <v>8315</v>
      </c>
      <c r="R2793" t="s">
        <v>8316</v>
      </c>
      <c r="S2793" s="9">
        <f>(((J2793/60)/60)/24)+DATE(1970,1,1)</f>
        <v>42591.899988425925</v>
      </c>
      <c r="T2793" s="9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>ROUND(E2794/D2794*100,0)</f>
        <v>108</v>
      </c>
      <c r="P2794">
        <f>IFERROR(ROUND(E2794/L2794,2),0)</f>
        <v>89.67</v>
      </c>
      <c r="Q2794" s="6" t="s">
        <v>8315</v>
      </c>
      <c r="R2794" t="s">
        <v>8316</v>
      </c>
      <c r="S2794" s="9">
        <f>(((J2794/60)/60)/24)+DATE(1970,1,1)</f>
        <v>42183.231006944443</v>
      </c>
      <c r="T2794" s="9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>ROUND(E2795/D2795*100,0)</f>
        <v>111</v>
      </c>
      <c r="P2795">
        <f>IFERROR(ROUND(E2795/L2795,2),0)</f>
        <v>151.46</v>
      </c>
      <c r="Q2795" s="6" t="s">
        <v>8315</v>
      </c>
      <c r="R2795" t="s">
        <v>8316</v>
      </c>
      <c r="S2795" s="9">
        <f>(((J2795/60)/60)/24)+DATE(1970,1,1)</f>
        <v>42176.419039351851</v>
      </c>
      <c r="T2795" s="9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>ROUND(E2796/D2796*100,0)</f>
        <v>150</v>
      </c>
      <c r="P2796">
        <f>IFERROR(ROUND(E2796/L2796,2),0)</f>
        <v>25</v>
      </c>
      <c r="Q2796" s="6" t="s">
        <v>8315</v>
      </c>
      <c r="R2796" t="s">
        <v>8316</v>
      </c>
      <c r="S2796" s="9">
        <f>(((J2796/60)/60)/24)+DATE(1970,1,1)</f>
        <v>42416.691655092596</v>
      </c>
      <c r="T2796" s="9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>ROUND(E2797/D2797*100,0)</f>
        <v>104</v>
      </c>
      <c r="P2797">
        <f>IFERROR(ROUND(E2797/L2797,2),0)</f>
        <v>36.5</v>
      </c>
      <c r="Q2797" s="6" t="s">
        <v>8315</v>
      </c>
      <c r="R2797" t="s">
        <v>8316</v>
      </c>
      <c r="S2797" s="9">
        <f>(((J2797/60)/60)/24)+DATE(1970,1,1)</f>
        <v>41780.525937500002</v>
      </c>
      <c r="T2797" s="9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>ROUND(E2798/D2798*100,0)</f>
        <v>116</v>
      </c>
      <c r="P2798">
        <f>IFERROR(ROUND(E2798/L2798,2),0)</f>
        <v>44</v>
      </c>
      <c r="Q2798" s="6" t="s">
        <v>8315</v>
      </c>
      <c r="R2798" t="s">
        <v>8316</v>
      </c>
      <c r="S2798" s="9">
        <f>(((J2798/60)/60)/24)+DATE(1970,1,1)</f>
        <v>41795.528101851851</v>
      </c>
      <c r="T2798" s="9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>ROUND(E2799/D2799*100,0)</f>
        <v>103</v>
      </c>
      <c r="P2799">
        <f>IFERROR(ROUND(E2799/L2799,2),0)</f>
        <v>87.36</v>
      </c>
      <c r="Q2799" s="6" t="s">
        <v>8315</v>
      </c>
      <c r="R2799" t="s">
        <v>8316</v>
      </c>
      <c r="S2799" s="9">
        <f>(((J2799/60)/60)/24)+DATE(1970,1,1)</f>
        <v>41798.94027777778</v>
      </c>
      <c r="T2799" s="9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>ROUND(E2800/D2800*100,0)</f>
        <v>101</v>
      </c>
      <c r="P2800">
        <f>IFERROR(ROUND(E2800/L2800,2),0)</f>
        <v>36.47</v>
      </c>
      <c r="Q2800" s="6" t="s">
        <v>8315</v>
      </c>
      <c r="R2800" t="s">
        <v>8316</v>
      </c>
      <c r="S2800" s="9">
        <f>(((J2800/60)/60)/24)+DATE(1970,1,1)</f>
        <v>42201.675011574072</v>
      </c>
      <c r="T2800" s="9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>ROUND(E2801/D2801*100,0)</f>
        <v>117</v>
      </c>
      <c r="P2801">
        <f>IFERROR(ROUND(E2801/L2801,2),0)</f>
        <v>44.86</v>
      </c>
      <c r="Q2801" s="6" t="s">
        <v>8315</v>
      </c>
      <c r="R2801" t="s">
        <v>8316</v>
      </c>
      <c r="S2801" s="9">
        <f>(((J2801/60)/60)/24)+DATE(1970,1,1)</f>
        <v>42507.264699074076</v>
      </c>
      <c r="T2801" s="9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>ROUND(E2802/D2802*100,0)</f>
        <v>133</v>
      </c>
      <c r="P2802">
        <f>IFERROR(ROUND(E2802/L2802,2),0)</f>
        <v>42.9</v>
      </c>
      <c r="Q2802" s="6" t="s">
        <v>8315</v>
      </c>
      <c r="R2802" t="s">
        <v>8316</v>
      </c>
      <c r="S2802" s="9">
        <f>(((J2802/60)/60)/24)+DATE(1970,1,1)</f>
        <v>41948.552847222221</v>
      </c>
      <c r="T2802" s="9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>ROUND(E2803/D2803*100,0)</f>
        <v>133</v>
      </c>
      <c r="P2803">
        <f>IFERROR(ROUND(E2803/L2803,2),0)</f>
        <v>51.23</v>
      </c>
      <c r="Q2803" s="6" t="s">
        <v>8315</v>
      </c>
      <c r="R2803" t="s">
        <v>8316</v>
      </c>
      <c r="S2803" s="9">
        <f>(((J2803/60)/60)/24)+DATE(1970,1,1)</f>
        <v>41900.243159722224</v>
      </c>
      <c r="T2803" s="9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>ROUND(E2804/D2804*100,0)</f>
        <v>102</v>
      </c>
      <c r="P2804">
        <f>IFERROR(ROUND(E2804/L2804,2),0)</f>
        <v>33.94</v>
      </c>
      <c r="Q2804" s="6" t="s">
        <v>8315</v>
      </c>
      <c r="R2804" t="s">
        <v>8316</v>
      </c>
      <c r="S2804" s="9">
        <f>(((J2804/60)/60)/24)+DATE(1970,1,1)</f>
        <v>42192.64707175926</v>
      </c>
      <c r="T2804" s="9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>ROUND(E2805/D2805*100,0)</f>
        <v>128</v>
      </c>
      <c r="P2805">
        <f>IFERROR(ROUND(E2805/L2805,2),0)</f>
        <v>90.74</v>
      </c>
      <c r="Q2805" s="6" t="s">
        <v>8315</v>
      </c>
      <c r="R2805" t="s">
        <v>8316</v>
      </c>
      <c r="S2805" s="9">
        <f>(((J2805/60)/60)/24)+DATE(1970,1,1)</f>
        <v>42158.065694444449</v>
      </c>
      <c r="T2805" s="9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>ROUND(E2806/D2806*100,0)</f>
        <v>115</v>
      </c>
      <c r="P2806">
        <f>IFERROR(ROUND(E2806/L2806,2),0)</f>
        <v>50</v>
      </c>
      <c r="Q2806" s="6" t="s">
        <v>8315</v>
      </c>
      <c r="R2806" t="s">
        <v>8316</v>
      </c>
      <c r="S2806" s="9">
        <f>(((J2806/60)/60)/24)+DATE(1970,1,1)</f>
        <v>41881.453587962962</v>
      </c>
      <c r="T2806" s="9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>ROUND(E2807/D2807*100,0)</f>
        <v>110</v>
      </c>
      <c r="P2807">
        <f>IFERROR(ROUND(E2807/L2807,2),0)</f>
        <v>24.44</v>
      </c>
      <c r="Q2807" s="6" t="s">
        <v>8315</v>
      </c>
      <c r="R2807" t="s">
        <v>8316</v>
      </c>
      <c r="S2807" s="9">
        <f>(((J2807/60)/60)/24)+DATE(1970,1,1)</f>
        <v>42213.505474537036</v>
      </c>
      <c r="T2807" s="9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>ROUND(E2808/D2808*100,0)</f>
        <v>112</v>
      </c>
      <c r="P2808">
        <f>IFERROR(ROUND(E2808/L2808,2),0)</f>
        <v>44.25</v>
      </c>
      <c r="Q2808" s="6" t="s">
        <v>8315</v>
      </c>
      <c r="R2808" t="s">
        <v>8316</v>
      </c>
      <c r="S2808" s="9">
        <f>(((J2808/60)/60)/24)+DATE(1970,1,1)</f>
        <v>42185.267245370371</v>
      </c>
      <c r="T2808" s="9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>ROUND(E2809/D2809*100,0)</f>
        <v>126</v>
      </c>
      <c r="P2809">
        <f>IFERROR(ROUND(E2809/L2809,2),0)</f>
        <v>67.739999999999995</v>
      </c>
      <c r="Q2809" s="6" t="s">
        <v>8315</v>
      </c>
      <c r="R2809" t="s">
        <v>8316</v>
      </c>
      <c r="S2809" s="9">
        <f>(((J2809/60)/60)/24)+DATE(1970,1,1)</f>
        <v>42154.873124999998</v>
      </c>
      <c r="T2809" s="9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>ROUND(E2810/D2810*100,0)</f>
        <v>100</v>
      </c>
      <c r="P2810">
        <f>IFERROR(ROUND(E2810/L2810,2),0)</f>
        <v>65.38</v>
      </c>
      <c r="Q2810" s="6" t="s">
        <v>8315</v>
      </c>
      <c r="R2810" t="s">
        <v>8316</v>
      </c>
      <c r="S2810" s="9">
        <f>(((J2810/60)/60)/24)+DATE(1970,1,1)</f>
        <v>42208.84646990741</v>
      </c>
      <c r="T2810" s="9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>ROUND(E2811/D2811*100,0)</f>
        <v>102</v>
      </c>
      <c r="P2811">
        <f>IFERROR(ROUND(E2811/L2811,2),0)</f>
        <v>121.9</v>
      </c>
      <c r="Q2811" s="6" t="s">
        <v>8315</v>
      </c>
      <c r="R2811" t="s">
        <v>8316</v>
      </c>
      <c r="S2811" s="9">
        <f>(((J2811/60)/60)/24)+DATE(1970,1,1)</f>
        <v>42451.496817129635</v>
      </c>
      <c r="T2811" s="9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>ROUND(E2812/D2812*100,0)</f>
        <v>108</v>
      </c>
      <c r="P2812">
        <f>IFERROR(ROUND(E2812/L2812,2),0)</f>
        <v>47.46</v>
      </c>
      <c r="Q2812" s="6" t="s">
        <v>8315</v>
      </c>
      <c r="R2812" t="s">
        <v>8316</v>
      </c>
      <c r="S2812" s="9">
        <f>(((J2812/60)/60)/24)+DATE(1970,1,1)</f>
        <v>41759.13962962963</v>
      </c>
      <c r="T2812" s="9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>ROUND(E2813/D2813*100,0)</f>
        <v>100</v>
      </c>
      <c r="P2813">
        <f>IFERROR(ROUND(E2813/L2813,2),0)</f>
        <v>92.84</v>
      </c>
      <c r="Q2813" s="6" t="s">
        <v>8315</v>
      </c>
      <c r="R2813" t="s">
        <v>8316</v>
      </c>
      <c r="S2813" s="9">
        <f>(((J2813/60)/60)/24)+DATE(1970,1,1)</f>
        <v>42028.496562500004</v>
      </c>
      <c r="T2813" s="9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>ROUND(E2814/D2814*100,0)</f>
        <v>113</v>
      </c>
      <c r="P2814">
        <f>IFERROR(ROUND(E2814/L2814,2),0)</f>
        <v>68.25</v>
      </c>
      <c r="Q2814" s="6" t="s">
        <v>8315</v>
      </c>
      <c r="R2814" t="s">
        <v>8316</v>
      </c>
      <c r="S2814" s="9">
        <f>(((J2814/60)/60)/24)+DATE(1970,1,1)</f>
        <v>42054.74418981481</v>
      </c>
      <c r="T2814" s="9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>ROUND(E2815/D2815*100,0)</f>
        <v>128</v>
      </c>
      <c r="P2815">
        <f>IFERROR(ROUND(E2815/L2815,2),0)</f>
        <v>37.21</v>
      </c>
      <c r="Q2815" s="6" t="s">
        <v>8315</v>
      </c>
      <c r="R2815" t="s">
        <v>8316</v>
      </c>
      <c r="S2815" s="9">
        <f>(((J2815/60)/60)/24)+DATE(1970,1,1)</f>
        <v>42693.742604166662</v>
      </c>
      <c r="T2815" s="9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>ROUND(E2816/D2816*100,0)</f>
        <v>108</v>
      </c>
      <c r="P2816">
        <f>IFERROR(ROUND(E2816/L2816,2),0)</f>
        <v>25.25</v>
      </c>
      <c r="Q2816" s="6" t="s">
        <v>8315</v>
      </c>
      <c r="R2816" t="s">
        <v>8316</v>
      </c>
      <c r="S2816" s="9">
        <f>(((J2816/60)/60)/24)+DATE(1970,1,1)</f>
        <v>42103.399479166663</v>
      </c>
      <c r="T2816" s="9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>ROUND(E2817/D2817*100,0)</f>
        <v>242</v>
      </c>
      <c r="P2817">
        <f>IFERROR(ROUND(E2817/L2817,2),0)</f>
        <v>43.21</v>
      </c>
      <c r="Q2817" s="6" t="s">
        <v>8315</v>
      </c>
      <c r="R2817" t="s">
        <v>8316</v>
      </c>
      <c r="S2817" s="9">
        <f>(((J2817/60)/60)/24)+DATE(1970,1,1)</f>
        <v>42559.776724537034</v>
      </c>
      <c r="T2817" s="9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>ROUND(E2818/D2818*100,0)</f>
        <v>142</v>
      </c>
      <c r="P2818">
        <f>IFERROR(ROUND(E2818/L2818,2),0)</f>
        <v>25.13</v>
      </c>
      <c r="Q2818" s="6" t="s">
        <v>8315</v>
      </c>
      <c r="R2818" t="s">
        <v>8316</v>
      </c>
      <c r="S2818" s="9">
        <f>(((J2818/60)/60)/24)+DATE(1970,1,1)</f>
        <v>42188.467499999999</v>
      </c>
      <c r="T2818" s="9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>ROUND(E2819/D2819*100,0)</f>
        <v>130</v>
      </c>
      <c r="P2819">
        <f>IFERROR(ROUND(E2819/L2819,2),0)</f>
        <v>23.64</v>
      </c>
      <c r="Q2819" s="6" t="s">
        <v>8315</v>
      </c>
      <c r="R2819" t="s">
        <v>8316</v>
      </c>
      <c r="S2819" s="9">
        <f>(((J2819/60)/60)/24)+DATE(1970,1,1)</f>
        <v>42023.634976851856</v>
      </c>
      <c r="T2819" s="9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>ROUND(E2820/D2820*100,0)</f>
        <v>106</v>
      </c>
      <c r="P2820">
        <f>IFERROR(ROUND(E2820/L2820,2),0)</f>
        <v>103.95</v>
      </c>
      <c r="Q2820" s="6" t="s">
        <v>8315</v>
      </c>
      <c r="R2820" t="s">
        <v>8316</v>
      </c>
      <c r="S2820" s="9">
        <f>(((J2820/60)/60)/24)+DATE(1970,1,1)</f>
        <v>42250.598217592589</v>
      </c>
      <c r="T2820" s="9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>ROUND(E2821/D2821*100,0)</f>
        <v>105</v>
      </c>
      <c r="P2821">
        <f>IFERROR(ROUND(E2821/L2821,2),0)</f>
        <v>50.38</v>
      </c>
      <c r="Q2821" s="6" t="s">
        <v>8315</v>
      </c>
      <c r="R2821" t="s">
        <v>8316</v>
      </c>
      <c r="S2821" s="9">
        <f>(((J2821/60)/60)/24)+DATE(1970,1,1)</f>
        <v>42139.525567129633</v>
      </c>
      <c r="T2821" s="9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>ROUND(E2822/D2822*100,0)</f>
        <v>136</v>
      </c>
      <c r="P2822">
        <f>IFERROR(ROUND(E2822/L2822,2),0)</f>
        <v>13.6</v>
      </c>
      <c r="Q2822" s="6" t="s">
        <v>8315</v>
      </c>
      <c r="R2822" t="s">
        <v>8316</v>
      </c>
      <c r="S2822" s="9">
        <f>(((J2822/60)/60)/24)+DATE(1970,1,1)</f>
        <v>42401.610983796301</v>
      </c>
      <c r="T2822" s="9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>ROUND(E2823/D2823*100,0)</f>
        <v>100</v>
      </c>
      <c r="P2823">
        <f>IFERROR(ROUND(E2823/L2823,2),0)</f>
        <v>28.57</v>
      </c>
      <c r="Q2823" s="6" t="s">
        <v>8315</v>
      </c>
      <c r="R2823" t="s">
        <v>8316</v>
      </c>
      <c r="S2823" s="9">
        <f>(((J2823/60)/60)/24)+DATE(1970,1,1)</f>
        <v>41875.922858796301</v>
      </c>
      <c r="T2823" s="9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>ROUND(E2824/D2824*100,0)</f>
        <v>100</v>
      </c>
      <c r="P2824">
        <f>IFERROR(ROUND(E2824/L2824,2),0)</f>
        <v>63.83</v>
      </c>
      <c r="Q2824" s="6" t="s">
        <v>8315</v>
      </c>
      <c r="R2824" t="s">
        <v>8316</v>
      </c>
      <c r="S2824" s="9">
        <f>(((J2824/60)/60)/24)+DATE(1970,1,1)</f>
        <v>42060.683935185181</v>
      </c>
      <c r="T2824" s="9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>ROUND(E2825/D2825*100,0)</f>
        <v>124</v>
      </c>
      <c r="P2825">
        <f>IFERROR(ROUND(E2825/L2825,2),0)</f>
        <v>8.86</v>
      </c>
      <c r="Q2825" s="6" t="s">
        <v>8315</v>
      </c>
      <c r="R2825" t="s">
        <v>8316</v>
      </c>
      <c r="S2825" s="9">
        <f>(((J2825/60)/60)/24)+DATE(1970,1,1)</f>
        <v>42067.011643518519</v>
      </c>
      <c r="T2825" s="9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>ROUND(E2826/D2826*100,0)</f>
        <v>117</v>
      </c>
      <c r="P2826">
        <f>IFERROR(ROUND(E2826/L2826,2),0)</f>
        <v>50.67</v>
      </c>
      <c r="Q2826" s="6" t="s">
        <v>8315</v>
      </c>
      <c r="R2826" t="s">
        <v>8316</v>
      </c>
      <c r="S2826" s="9">
        <f>(((J2826/60)/60)/24)+DATE(1970,1,1)</f>
        <v>42136.270787037036</v>
      </c>
      <c r="T2826" s="9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>ROUND(E2827/D2827*100,0)</f>
        <v>103</v>
      </c>
      <c r="P2827">
        <f>IFERROR(ROUND(E2827/L2827,2),0)</f>
        <v>60.78</v>
      </c>
      <c r="Q2827" s="6" t="s">
        <v>8315</v>
      </c>
      <c r="R2827" t="s">
        <v>8316</v>
      </c>
      <c r="S2827" s="9">
        <f>(((J2827/60)/60)/24)+DATE(1970,1,1)</f>
        <v>42312.792662037042</v>
      </c>
      <c r="T2827" s="9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>ROUND(E2828/D2828*100,0)</f>
        <v>108</v>
      </c>
      <c r="P2828">
        <f>IFERROR(ROUND(E2828/L2828,2),0)</f>
        <v>113.42</v>
      </c>
      <c r="Q2828" s="6" t="s">
        <v>8315</v>
      </c>
      <c r="R2828" t="s">
        <v>8316</v>
      </c>
      <c r="S2828" s="9">
        <f>(((J2828/60)/60)/24)+DATE(1970,1,1)</f>
        <v>42171.034861111111</v>
      </c>
      <c r="T2828" s="9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>ROUND(E2829/D2829*100,0)</f>
        <v>120</v>
      </c>
      <c r="P2829">
        <f>IFERROR(ROUND(E2829/L2829,2),0)</f>
        <v>104.57</v>
      </c>
      <c r="Q2829" s="6" t="s">
        <v>8315</v>
      </c>
      <c r="R2829" t="s">
        <v>8316</v>
      </c>
      <c r="S2829" s="9">
        <f>(((J2829/60)/60)/24)+DATE(1970,1,1)</f>
        <v>42494.683634259258</v>
      </c>
      <c r="T2829" s="9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>ROUND(E2830/D2830*100,0)</f>
        <v>100</v>
      </c>
      <c r="P2830">
        <f>IFERROR(ROUND(E2830/L2830,2),0)</f>
        <v>98.31</v>
      </c>
      <c r="Q2830" s="6" t="s">
        <v>8315</v>
      </c>
      <c r="R2830" t="s">
        <v>8316</v>
      </c>
      <c r="S2830" s="9">
        <f>(((J2830/60)/60)/24)+DATE(1970,1,1)</f>
        <v>42254.264687499999</v>
      </c>
      <c r="T2830" s="9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>ROUND(E2831/D2831*100,0)</f>
        <v>107</v>
      </c>
      <c r="P2831">
        <f>IFERROR(ROUND(E2831/L2831,2),0)</f>
        <v>35.04</v>
      </c>
      <c r="Q2831" s="6" t="s">
        <v>8315</v>
      </c>
      <c r="R2831" t="s">
        <v>8316</v>
      </c>
      <c r="S2831" s="9">
        <f>(((J2831/60)/60)/24)+DATE(1970,1,1)</f>
        <v>42495.434236111112</v>
      </c>
      <c r="T2831" s="9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>ROUND(E2832/D2832*100,0)</f>
        <v>100</v>
      </c>
      <c r="P2832">
        <f>IFERROR(ROUND(E2832/L2832,2),0)</f>
        <v>272.73</v>
      </c>
      <c r="Q2832" s="6" t="s">
        <v>8315</v>
      </c>
      <c r="R2832" t="s">
        <v>8316</v>
      </c>
      <c r="S2832" s="9">
        <f>(((J2832/60)/60)/24)+DATE(1970,1,1)</f>
        <v>41758.839675925927</v>
      </c>
      <c r="T2832" s="9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>ROUND(E2833/D2833*100,0)</f>
        <v>111</v>
      </c>
      <c r="P2833">
        <f>IFERROR(ROUND(E2833/L2833,2),0)</f>
        <v>63.85</v>
      </c>
      <c r="Q2833" s="6" t="s">
        <v>8315</v>
      </c>
      <c r="R2833" t="s">
        <v>8316</v>
      </c>
      <c r="S2833" s="9">
        <f>(((J2833/60)/60)/24)+DATE(1970,1,1)</f>
        <v>42171.824884259258</v>
      </c>
      <c r="T2833" s="9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>ROUND(E2834/D2834*100,0)</f>
        <v>115</v>
      </c>
      <c r="P2834">
        <f>IFERROR(ROUND(E2834/L2834,2),0)</f>
        <v>30.19</v>
      </c>
      <c r="Q2834" s="6" t="s">
        <v>8315</v>
      </c>
      <c r="R2834" t="s">
        <v>8316</v>
      </c>
      <c r="S2834" s="9">
        <f>(((J2834/60)/60)/24)+DATE(1970,1,1)</f>
        <v>41938.709421296298</v>
      </c>
      <c r="T2834" s="9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>ROUND(E2835/D2835*100,0)</f>
        <v>108</v>
      </c>
      <c r="P2835">
        <f>IFERROR(ROUND(E2835/L2835,2),0)</f>
        <v>83.51</v>
      </c>
      <c r="Q2835" s="6" t="s">
        <v>8315</v>
      </c>
      <c r="R2835" t="s">
        <v>8316</v>
      </c>
      <c r="S2835" s="9">
        <f>(((J2835/60)/60)/24)+DATE(1970,1,1)</f>
        <v>42268.127696759257</v>
      </c>
      <c r="T2835" s="9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>ROUND(E2836/D2836*100,0)</f>
        <v>170</v>
      </c>
      <c r="P2836">
        <f>IFERROR(ROUND(E2836/L2836,2),0)</f>
        <v>64.760000000000005</v>
      </c>
      <c r="Q2836" s="6" t="s">
        <v>8315</v>
      </c>
      <c r="R2836" t="s">
        <v>8316</v>
      </c>
      <c r="S2836" s="9">
        <f>(((J2836/60)/60)/24)+DATE(1970,1,1)</f>
        <v>42019.959837962961</v>
      </c>
      <c r="T2836" s="9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>ROUND(E2837/D2837*100,0)</f>
        <v>187</v>
      </c>
      <c r="P2837">
        <f>IFERROR(ROUND(E2837/L2837,2),0)</f>
        <v>20.12</v>
      </c>
      <c r="Q2837" s="6" t="s">
        <v>8315</v>
      </c>
      <c r="R2837" t="s">
        <v>8316</v>
      </c>
      <c r="S2837" s="9">
        <f>(((J2837/60)/60)/24)+DATE(1970,1,1)</f>
        <v>42313.703900462962</v>
      </c>
      <c r="T2837" s="9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>ROUND(E2838/D2838*100,0)</f>
        <v>108</v>
      </c>
      <c r="P2838">
        <f>IFERROR(ROUND(E2838/L2838,2),0)</f>
        <v>44.09</v>
      </c>
      <c r="Q2838" s="6" t="s">
        <v>8315</v>
      </c>
      <c r="R2838" t="s">
        <v>8316</v>
      </c>
      <c r="S2838" s="9">
        <f>(((J2838/60)/60)/24)+DATE(1970,1,1)</f>
        <v>42746.261782407411</v>
      </c>
      <c r="T2838" s="9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>ROUND(E2839/D2839*100,0)</f>
        <v>100</v>
      </c>
      <c r="P2839">
        <f>IFERROR(ROUND(E2839/L2839,2),0)</f>
        <v>40.479999999999997</v>
      </c>
      <c r="Q2839" s="6" t="s">
        <v>8315</v>
      </c>
      <c r="R2839" t="s">
        <v>8316</v>
      </c>
      <c r="S2839" s="9">
        <f>(((J2839/60)/60)/24)+DATE(1970,1,1)</f>
        <v>42307.908379629633</v>
      </c>
      <c r="T2839" s="9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>ROUND(E2840/D2840*100,0)</f>
        <v>120</v>
      </c>
      <c r="P2840">
        <f>IFERROR(ROUND(E2840/L2840,2),0)</f>
        <v>44.54</v>
      </c>
      <c r="Q2840" s="6" t="s">
        <v>8315</v>
      </c>
      <c r="R2840" t="s">
        <v>8316</v>
      </c>
      <c r="S2840" s="9">
        <f>(((J2840/60)/60)/24)+DATE(1970,1,1)</f>
        <v>41842.607592592591</v>
      </c>
      <c r="T2840" s="9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>ROUND(E2841/D2841*100,0)</f>
        <v>111</v>
      </c>
      <c r="P2841">
        <f>IFERROR(ROUND(E2841/L2841,2),0)</f>
        <v>125.81</v>
      </c>
      <c r="Q2841" s="6" t="s">
        <v>8315</v>
      </c>
      <c r="R2841" t="s">
        <v>8316</v>
      </c>
      <c r="S2841" s="9">
        <f>(((J2841/60)/60)/24)+DATE(1970,1,1)</f>
        <v>41853.240208333329</v>
      </c>
      <c r="T2841" s="9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>ROUND(E2842/D2842*100,0)</f>
        <v>104</v>
      </c>
      <c r="P2842">
        <f>IFERROR(ROUND(E2842/L2842,2),0)</f>
        <v>19.7</v>
      </c>
      <c r="Q2842" s="6" t="s">
        <v>8315</v>
      </c>
      <c r="R2842" t="s">
        <v>8316</v>
      </c>
      <c r="S2842" s="9">
        <f>(((J2842/60)/60)/24)+DATE(1970,1,1)</f>
        <v>42060.035636574074</v>
      </c>
      <c r="T2842" s="9">
        <f>(((I2842/60)/60)/24)+DATE(1970,1,1)</f>
        <v>42081.708333333328</v>
      </c>
      <c r="U2842">
        <f>YEAR(S2842)</f>
        <v>2015</v>
      </c>
    </row>
    <row r="2843" spans="1:21" ht="32" x14ac:dyDescent="0.2">
      <c r="A2843">
        <v>907</v>
      </c>
      <c r="B2843" s="4" t="s">
        <v>908</v>
      </c>
      <c r="C2843" s="1" t="s">
        <v>5017</v>
      </c>
      <c r="D2843" s="2">
        <v>2900</v>
      </c>
      <c r="E2843" s="3">
        <v>0</v>
      </c>
      <c r="F2843" t="s">
        <v>8220</v>
      </c>
      <c r="G2843" t="s">
        <v>8223</v>
      </c>
      <c r="H2843" t="s">
        <v>8245</v>
      </c>
      <c r="I2843">
        <v>1315715823</v>
      </c>
      <c r="J2843">
        <v>1313123823</v>
      </c>
      <c r="K2843" t="b">
        <v>0</v>
      </c>
      <c r="L2843">
        <v>0</v>
      </c>
      <c r="M2843" t="b">
        <v>0</v>
      </c>
      <c r="N2843" t="s">
        <v>8276</v>
      </c>
      <c r="O2843" s="5">
        <f>ROUND(E2843/D2843*100,0)</f>
        <v>0</v>
      </c>
      <c r="P2843">
        <f>IFERROR(ROUND(E2843/L2843,2),0)</f>
        <v>0</v>
      </c>
      <c r="Q2843" s="6" t="s">
        <v>8323</v>
      </c>
      <c r="R2843" t="s">
        <v>8326</v>
      </c>
      <c r="S2843" s="9">
        <f>(((J2843/60)/60)/24)+DATE(1970,1,1)</f>
        <v>40767.192395833335</v>
      </c>
      <c r="T2843" s="9">
        <f>(((I2843/60)/60)/24)+DATE(1970,1,1)</f>
        <v>40797.192395833335</v>
      </c>
    </row>
    <row r="2844" spans="1:21" ht="48" x14ac:dyDescent="0.2">
      <c r="A2844">
        <v>908</v>
      </c>
      <c r="B2844" s="4" t="s">
        <v>909</v>
      </c>
      <c r="C2844" s="1" t="s">
        <v>5018</v>
      </c>
      <c r="D2844" s="2">
        <v>2500</v>
      </c>
      <c r="E2844" s="3">
        <v>0</v>
      </c>
      <c r="F2844" t="s">
        <v>8220</v>
      </c>
      <c r="G2844" t="s">
        <v>8223</v>
      </c>
      <c r="H2844" t="s">
        <v>8245</v>
      </c>
      <c r="I2844">
        <v>1280206740</v>
      </c>
      <c r="J2844">
        <v>1276283655</v>
      </c>
      <c r="K2844" t="b">
        <v>0</v>
      </c>
      <c r="L2844">
        <v>0</v>
      </c>
      <c r="M2844" t="b">
        <v>0</v>
      </c>
      <c r="N2844" t="s">
        <v>8276</v>
      </c>
      <c r="O2844" s="5">
        <f>ROUND(E2844/D2844*100,0)</f>
        <v>0</v>
      </c>
      <c r="P2844">
        <f>IFERROR(ROUND(E2844/L2844,2),0)</f>
        <v>0</v>
      </c>
      <c r="Q2844" s="6" t="s">
        <v>8323</v>
      </c>
      <c r="R2844" t="s">
        <v>8326</v>
      </c>
      <c r="S2844" s="9">
        <f>(((J2844/60)/60)/24)+DATE(1970,1,1)</f>
        <v>40340.801562499997</v>
      </c>
      <c r="T2844" s="9">
        <f>(((I2844/60)/60)/24)+DATE(1970,1,1)</f>
        <v>40386.207638888889</v>
      </c>
    </row>
    <row r="2845" spans="1:21" ht="48" x14ac:dyDescent="0.2">
      <c r="A2845">
        <v>909</v>
      </c>
      <c r="B2845" s="4" t="s">
        <v>910</v>
      </c>
      <c r="C2845" s="1" t="s">
        <v>5019</v>
      </c>
      <c r="D2845" s="2">
        <v>16000</v>
      </c>
      <c r="E2845" s="3">
        <v>520</v>
      </c>
      <c r="F2845" t="s">
        <v>8220</v>
      </c>
      <c r="G2845" t="s">
        <v>8223</v>
      </c>
      <c r="H2845" t="s">
        <v>8245</v>
      </c>
      <c r="I2845">
        <v>1343016000</v>
      </c>
      <c r="J2845">
        <v>1340296440</v>
      </c>
      <c r="K2845" t="b">
        <v>0</v>
      </c>
      <c r="L2845">
        <v>8</v>
      </c>
      <c r="M2845" t="b">
        <v>0</v>
      </c>
      <c r="N2845" t="s">
        <v>8276</v>
      </c>
      <c r="O2845" s="5">
        <f>ROUND(E2845/D2845*100,0)</f>
        <v>3</v>
      </c>
      <c r="P2845">
        <f>IFERROR(ROUND(E2845/L2845,2),0)</f>
        <v>65</v>
      </c>
      <c r="Q2845" s="6" t="s">
        <v>8323</v>
      </c>
      <c r="R2845" t="s">
        <v>8326</v>
      </c>
      <c r="S2845" s="9">
        <f>(((J2845/60)/60)/24)+DATE(1970,1,1)</f>
        <v>41081.69027777778</v>
      </c>
      <c r="T2845" s="9">
        <f>(((I2845/60)/60)/24)+DATE(1970,1,1)</f>
        <v>41113.166666666664</v>
      </c>
    </row>
    <row r="2846" spans="1:21" ht="48" x14ac:dyDescent="0.2">
      <c r="A2846">
        <v>910</v>
      </c>
      <c r="B2846" s="4" t="s">
        <v>911</v>
      </c>
      <c r="C2846" s="1" t="s">
        <v>5020</v>
      </c>
      <c r="D2846" s="2">
        <v>550</v>
      </c>
      <c r="E2846" s="3">
        <v>123</v>
      </c>
      <c r="F2846" t="s">
        <v>8220</v>
      </c>
      <c r="G2846" t="s">
        <v>8224</v>
      </c>
      <c r="H2846" t="s">
        <v>8246</v>
      </c>
      <c r="I2846">
        <v>1488546319</v>
      </c>
      <c r="J2846">
        <v>1483362319</v>
      </c>
      <c r="K2846" t="b">
        <v>0</v>
      </c>
      <c r="L2846">
        <v>5</v>
      </c>
      <c r="M2846" t="b">
        <v>0</v>
      </c>
      <c r="N2846" t="s">
        <v>8276</v>
      </c>
      <c r="O2846" s="5">
        <f>ROUND(E2846/D2846*100,0)</f>
        <v>22</v>
      </c>
      <c r="P2846">
        <f>IFERROR(ROUND(E2846/L2846,2),0)</f>
        <v>24.6</v>
      </c>
      <c r="Q2846" s="6" t="s">
        <v>8323</v>
      </c>
      <c r="R2846" t="s">
        <v>8326</v>
      </c>
      <c r="S2846" s="9">
        <f>(((J2846/60)/60)/24)+DATE(1970,1,1)</f>
        <v>42737.545358796298</v>
      </c>
      <c r="T2846" s="9">
        <f>(((I2846/60)/60)/24)+DATE(1970,1,1)</f>
        <v>42797.545358796298</v>
      </c>
    </row>
    <row r="2847" spans="1:21" ht="48" x14ac:dyDescent="0.2">
      <c r="A2847">
        <v>911</v>
      </c>
      <c r="B2847" s="4" t="s">
        <v>912</v>
      </c>
      <c r="C2847" s="1" t="s">
        <v>5021</v>
      </c>
      <c r="D2847" s="2">
        <v>100000</v>
      </c>
      <c r="E2847" s="3">
        <v>0</v>
      </c>
      <c r="F2847" t="s">
        <v>8220</v>
      </c>
      <c r="G2847" t="s">
        <v>8223</v>
      </c>
      <c r="H2847" t="s">
        <v>8245</v>
      </c>
      <c r="I2847">
        <v>1390522045</v>
      </c>
      <c r="J2847">
        <v>1388707645</v>
      </c>
      <c r="K2847" t="b">
        <v>0</v>
      </c>
      <c r="L2847">
        <v>0</v>
      </c>
      <c r="M2847" t="b">
        <v>0</v>
      </c>
      <c r="N2847" t="s">
        <v>8276</v>
      </c>
      <c r="O2847" s="5">
        <f>ROUND(E2847/D2847*100,0)</f>
        <v>0</v>
      </c>
      <c r="P2847">
        <f>IFERROR(ROUND(E2847/L2847,2),0)</f>
        <v>0</v>
      </c>
      <c r="Q2847" s="6" t="s">
        <v>8323</v>
      </c>
      <c r="R2847" t="s">
        <v>8326</v>
      </c>
      <c r="S2847" s="9">
        <f>(((J2847/60)/60)/24)+DATE(1970,1,1)</f>
        <v>41642.005150462966</v>
      </c>
      <c r="T2847" s="9">
        <f>(((I2847/60)/60)/24)+DATE(1970,1,1)</f>
        <v>41663.005150462966</v>
      </c>
    </row>
    <row r="2848" spans="1:21" ht="48" x14ac:dyDescent="0.2">
      <c r="A2848">
        <v>912</v>
      </c>
      <c r="B2848" s="4" t="s">
        <v>913</v>
      </c>
      <c r="C2848" s="1" t="s">
        <v>5022</v>
      </c>
      <c r="D2848" s="2">
        <v>3500</v>
      </c>
      <c r="E2848" s="3">
        <v>30</v>
      </c>
      <c r="F2848" t="s">
        <v>8220</v>
      </c>
      <c r="G2848" t="s">
        <v>8223</v>
      </c>
      <c r="H2848" t="s">
        <v>8245</v>
      </c>
      <c r="I2848">
        <v>1355197047</v>
      </c>
      <c r="J2848">
        <v>1350009447</v>
      </c>
      <c r="K2848" t="b">
        <v>0</v>
      </c>
      <c r="L2848">
        <v>2</v>
      </c>
      <c r="M2848" t="b">
        <v>0</v>
      </c>
      <c r="N2848" t="s">
        <v>8276</v>
      </c>
      <c r="O2848" s="5">
        <f>ROUND(E2848/D2848*100,0)</f>
        <v>1</v>
      </c>
      <c r="P2848">
        <f>IFERROR(ROUND(E2848/L2848,2),0)</f>
        <v>15</v>
      </c>
      <c r="Q2848" s="6" t="s">
        <v>8323</v>
      </c>
      <c r="R2848" t="s">
        <v>8326</v>
      </c>
      <c r="S2848" s="9">
        <f>(((J2848/60)/60)/24)+DATE(1970,1,1)</f>
        <v>41194.109340277777</v>
      </c>
      <c r="T2848" s="9">
        <f>(((I2848/60)/60)/24)+DATE(1970,1,1)</f>
        <v>41254.151006944441</v>
      </c>
    </row>
    <row r="2849" spans="1:20" ht="48" x14ac:dyDescent="0.2">
      <c r="A2849">
        <v>913</v>
      </c>
      <c r="B2849" s="4" t="s">
        <v>914</v>
      </c>
      <c r="C2849" s="1" t="s">
        <v>5023</v>
      </c>
      <c r="D2849" s="2">
        <v>30000</v>
      </c>
      <c r="E2849" s="3">
        <v>1982</v>
      </c>
      <c r="F2849" t="s">
        <v>8220</v>
      </c>
      <c r="G2849" t="s">
        <v>8223</v>
      </c>
      <c r="H2849" t="s">
        <v>8245</v>
      </c>
      <c r="I2849">
        <v>1336188019</v>
      </c>
      <c r="J2849">
        <v>1333596019</v>
      </c>
      <c r="K2849" t="b">
        <v>0</v>
      </c>
      <c r="L2849">
        <v>24</v>
      </c>
      <c r="M2849" t="b">
        <v>0</v>
      </c>
      <c r="N2849" t="s">
        <v>8276</v>
      </c>
      <c r="O2849" s="5">
        <f>ROUND(E2849/D2849*100,0)</f>
        <v>7</v>
      </c>
      <c r="P2849">
        <f>IFERROR(ROUND(E2849/L2849,2),0)</f>
        <v>82.58</v>
      </c>
      <c r="Q2849" s="6" t="s">
        <v>8323</v>
      </c>
      <c r="R2849" t="s">
        <v>8326</v>
      </c>
      <c r="S2849" s="9">
        <f>(((J2849/60)/60)/24)+DATE(1970,1,1)</f>
        <v>41004.139108796298</v>
      </c>
      <c r="T2849" s="9">
        <f>(((I2849/60)/60)/24)+DATE(1970,1,1)</f>
        <v>41034.139108796298</v>
      </c>
    </row>
    <row r="2850" spans="1:20" ht="48" x14ac:dyDescent="0.2">
      <c r="A2850">
        <v>914</v>
      </c>
      <c r="B2850" s="4" t="s">
        <v>915</v>
      </c>
      <c r="C2850" s="1" t="s">
        <v>5024</v>
      </c>
      <c r="D2850" s="2">
        <v>1500</v>
      </c>
      <c r="E2850" s="3">
        <v>0</v>
      </c>
      <c r="F2850" t="s">
        <v>8220</v>
      </c>
      <c r="G2850" t="s">
        <v>8223</v>
      </c>
      <c r="H2850" t="s">
        <v>8245</v>
      </c>
      <c r="I2850">
        <v>1345918747</v>
      </c>
      <c r="J2850">
        <v>1343326747</v>
      </c>
      <c r="K2850" t="b">
        <v>0</v>
      </c>
      <c r="L2850">
        <v>0</v>
      </c>
      <c r="M2850" t="b">
        <v>0</v>
      </c>
      <c r="N2850" t="s">
        <v>8276</v>
      </c>
      <c r="O2850" s="5">
        <f>ROUND(E2850/D2850*100,0)</f>
        <v>0</v>
      </c>
      <c r="P2850">
        <f>IFERROR(ROUND(E2850/L2850,2),0)</f>
        <v>0</v>
      </c>
      <c r="Q2850" s="6" t="s">
        <v>8323</v>
      </c>
      <c r="R2850" t="s">
        <v>8326</v>
      </c>
      <c r="S2850" s="9">
        <f>(((J2850/60)/60)/24)+DATE(1970,1,1)</f>
        <v>41116.763275462967</v>
      </c>
      <c r="T2850" s="9">
        <f>(((I2850/60)/60)/24)+DATE(1970,1,1)</f>
        <v>41146.763275462967</v>
      </c>
    </row>
    <row r="2851" spans="1:20" ht="48" x14ac:dyDescent="0.2">
      <c r="A2851">
        <v>915</v>
      </c>
      <c r="B2851" s="4" t="s">
        <v>916</v>
      </c>
      <c r="C2851" s="1" t="s">
        <v>5025</v>
      </c>
      <c r="D2851" s="2">
        <v>6500</v>
      </c>
      <c r="E2851" s="3">
        <v>375</v>
      </c>
      <c r="F2851" t="s">
        <v>8220</v>
      </c>
      <c r="G2851" t="s">
        <v>8223</v>
      </c>
      <c r="H2851" t="s">
        <v>8245</v>
      </c>
      <c r="I2851">
        <v>1330577940</v>
      </c>
      <c r="J2851">
        <v>1327853914</v>
      </c>
      <c r="K2851" t="b">
        <v>0</v>
      </c>
      <c r="L2851">
        <v>9</v>
      </c>
      <c r="M2851" t="b">
        <v>0</v>
      </c>
      <c r="N2851" t="s">
        <v>8276</v>
      </c>
      <c r="O2851" s="5">
        <f>ROUND(E2851/D2851*100,0)</f>
        <v>6</v>
      </c>
      <c r="P2851">
        <f>IFERROR(ROUND(E2851/L2851,2),0)</f>
        <v>41.67</v>
      </c>
      <c r="Q2851" s="6" t="s">
        <v>8323</v>
      </c>
      <c r="R2851" t="s">
        <v>8326</v>
      </c>
      <c r="S2851" s="9">
        <f>(((J2851/60)/60)/24)+DATE(1970,1,1)</f>
        <v>40937.679560185185</v>
      </c>
      <c r="T2851" s="9">
        <f>(((I2851/60)/60)/24)+DATE(1970,1,1)</f>
        <v>40969.207638888889</v>
      </c>
    </row>
    <row r="2852" spans="1:20" ht="48" x14ac:dyDescent="0.2">
      <c r="A2852">
        <v>916</v>
      </c>
      <c r="B2852" s="4" t="s">
        <v>917</v>
      </c>
      <c r="C2852" s="1" t="s">
        <v>5026</v>
      </c>
      <c r="D2852" s="2">
        <v>3300</v>
      </c>
      <c r="E2852" s="3">
        <v>0</v>
      </c>
      <c r="F2852" t="s">
        <v>8220</v>
      </c>
      <c r="G2852" t="s">
        <v>8223</v>
      </c>
      <c r="H2852" t="s">
        <v>8245</v>
      </c>
      <c r="I2852">
        <v>1287723600</v>
      </c>
      <c r="J2852">
        <v>1284409734</v>
      </c>
      <c r="K2852" t="b">
        <v>0</v>
      </c>
      <c r="L2852">
        <v>0</v>
      </c>
      <c r="M2852" t="b">
        <v>0</v>
      </c>
      <c r="N2852" t="s">
        <v>8276</v>
      </c>
      <c r="O2852" s="5">
        <f>ROUND(E2852/D2852*100,0)</f>
        <v>0</v>
      </c>
      <c r="P2852">
        <f>IFERROR(ROUND(E2852/L2852,2),0)</f>
        <v>0</v>
      </c>
      <c r="Q2852" s="6" t="s">
        <v>8323</v>
      </c>
      <c r="R2852" t="s">
        <v>8326</v>
      </c>
      <c r="S2852" s="9">
        <f>(((J2852/60)/60)/24)+DATE(1970,1,1)</f>
        <v>40434.853402777779</v>
      </c>
      <c r="T2852" s="9">
        <f>(((I2852/60)/60)/24)+DATE(1970,1,1)</f>
        <v>40473.208333333336</v>
      </c>
    </row>
    <row r="2853" spans="1:20" ht="48" x14ac:dyDescent="0.2">
      <c r="A2853">
        <v>917</v>
      </c>
      <c r="B2853" s="4" t="s">
        <v>918</v>
      </c>
      <c r="C2853" s="1" t="s">
        <v>5027</v>
      </c>
      <c r="D2853" s="2">
        <v>5000</v>
      </c>
      <c r="E2853" s="3">
        <v>30</v>
      </c>
      <c r="F2853" t="s">
        <v>8220</v>
      </c>
      <c r="G2853" t="s">
        <v>8223</v>
      </c>
      <c r="H2853" t="s">
        <v>8245</v>
      </c>
      <c r="I2853">
        <v>1405305000</v>
      </c>
      <c r="J2853">
        <v>1402612730</v>
      </c>
      <c r="K2853" t="b">
        <v>0</v>
      </c>
      <c r="L2853">
        <v>1</v>
      </c>
      <c r="M2853" t="b">
        <v>0</v>
      </c>
      <c r="N2853" t="s">
        <v>8276</v>
      </c>
      <c r="O2853" s="5">
        <f>ROUND(E2853/D2853*100,0)</f>
        <v>1</v>
      </c>
      <c r="P2853">
        <f>IFERROR(ROUND(E2853/L2853,2),0)</f>
        <v>30</v>
      </c>
      <c r="Q2853" s="6" t="s">
        <v>8323</v>
      </c>
      <c r="R2853" t="s">
        <v>8326</v>
      </c>
      <c r="S2853" s="9">
        <f>(((J2853/60)/60)/24)+DATE(1970,1,1)</f>
        <v>41802.94363425926</v>
      </c>
      <c r="T2853" s="9">
        <f>(((I2853/60)/60)/24)+DATE(1970,1,1)</f>
        <v>41834.104166666664</v>
      </c>
    </row>
    <row r="2854" spans="1:20" ht="48" x14ac:dyDescent="0.2">
      <c r="A2854">
        <v>918</v>
      </c>
      <c r="B2854" s="4" t="s">
        <v>919</v>
      </c>
      <c r="C2854" s="1" t="s">
        <v>5028</v>
      </c>
      <c r="D2854" s="2">
        <v>3900</v>
      </c>
      <c r="E2854" s="3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8276</v>
      </c>
      <c r="O2854" s="5">
        <f>ROUND(E2854/D2854*100,0)</f>
        <v>5</v>
      </c>
      <c r="P2854">
        <f>IFERROR(ROUND(E2854/L2854,2),0)</f>
        <v>19.600000000000001</v>
      </c>
      <c r="Q2854" s="6" t="s">
        <v>8323</v>
      </c>
      <c r="R2854" t="s">
        <v>8326</v>
      </c>
      <c r="S2854" s="9">
        <f>(((J2854/60)/60)/24)+DATE(1970,1,1)</f>
        <v>41944.916215277779</v>
      </c>
      <c r="T2854" s="9">
        <f>(((I2854/60)/60)/24)+DATE(1970,1,1)</f>
        <v>41974.957881944443</v>
      </c>
    </row>
    <row r="2855" spans="1:20" ht="16" x14ac:dyDescent="0.2">
      <c r="A2855">
        <v>919</v>
      </c>
      <c r="B2855" s="4" t="s">
        <v>920</v>
      </c>
      <c r="C2855" s="1" t="s">
        <v>5029</v>
      </c>
      <c r="D2855" s="2">
        <v>20000</v>
      </c>
      <c r="E2855" s="3">
        <v>100</v>
      </c>
      <c r="F2855" t="s">
        <v>8220</v>
      </c>
      <c r="G2855" t="s">
        <v>8223</v>
      </c>
      <c r="H2855" t="s">
        <v>8245</v>
      </c>
      <c r="I2855">
        <v>1355930645</v>
      </c>
      <c r="J2855">
        <v>1352906645</v>
      </c>
      <c r="K2855" t="b">
        <v>0</v>
      </c>
      <c r="L2855">
        <v>1</v>
      </c>
      <c r="M2855" t="b">
        <v>0</v>
      </c>
      <c r="N2855" t="s">
        <v>8276</v>
      </c>
      <c r="O2855" s="5">
        <f>ROUND(E2855/D2855*100,0)</f>
        <v>1</v>
      </c>
      <c r="P2855">
        <f>IFERROR(ROUND(E2855/L2855,2),0)</f>
        <v>100</v>
      </c>
      <c r="Q2855" s="6" t="s">
        <v>8323</v>
      </c>
      <c r="R2855" t="s">
        <v>8326</v>
      </c>
      <c r="S2855" s="9">
        <f>(((J2855/60)/60)/24)+DATE(1970,1,1)</f>
        <v>41227.641724537039</v>
      </c>
      <c r="T2855" s="9">
        <f>(((I2855/60)/60)/24)+DATE(1970,1,1)</f>
        <v>41262.641724537039</v>
      </c>
    </row>
    <row r="2856" spans="1:20" ht="48" x14ac:dyDescent="0.2">
      <c r="A2856">
        <v>920</v>
      </c>
      <c r="B2856" s="4" t="s">
        <v>921</v>
      </c>
      <c r="C2856" s="1" t="s">
        <v>5030</v>
      </c>
      <c r="D2856" s="2">
        <v>5500</v>
      </c>
      <c r="E2856" s="3">
        <v>0</v>
      </c>
      <c r="F2856" t="s">
        <v>8220</v>
      </c>
      <c r="G2856" t="s">
        <v>8223</v>
      </c>
      <c r="H2856" t="s">
        <v>8245</v>
      </c>
      <c r="I2856">
        <v>1384448822</v>
      </c>
      <c r="J2856">
        <v>1381853222</v>
      </c>
      <c r="K2856" t="b">
        <v>0</v>
      </c>
      <c r="L2856">
        <v>0</v>
      </c>
      <c r="M2856" t="b">
        <v>0</v>
      </c>
      <c r="N2856" t="s">
        <v>8276</v>
      </c>
      <c r="O2856" s="5">
        <f>ROUND(E2856/D2856*100,0)</f>
        <v>0</v>
      </c>
      <c r="P2856">
        <f>IFERROR(ROUND(E2856/L2856,2),0)</f>
        <v>0</v>
      </c>
      <c r="Q2856" s="6" t="s">
        <v>8323</v>
      </c>
      <c r="R2856" t="s">
        <v>8326</v>
      </c>
      <c r="S2856" s="9">
        <f>(((J2856/60)/60)/24)+DATE(1970,1,1)</f>
        <v>41562.67155092593</v>
      </c>
      <c r="T2856" s="9">
        <f>(((I2856/60)/60)/24)+DATE(1970,1,1)</f>
        <v>41592.713217592594</v>
      </c>
    </row>
    <row r="2857" spans="1:20" ht="48" x14ac:dyDescent="0.2">
      <c r="A2857">
        <v>921</v>
      </c>
      <c r="B2857" s="4" t="s">
        <v>922</v>
      </c>
      <c r="C2857" s="1" t="s">
        <v>5031</v>
      </c>
      <c r="D2857" s="2">
        <v>15000</v>
      </c>
      <c r="E2857" s="3">
        <v>4635</v>
      </c>
      <c r="F2857" t="s">
        <v>8220</v>
      </c>
      <c r="G2857" t="s">
        <v>8223</v>
      </c>
      <c r="H2857" t="s">
        <v>8245</v>
      </c>
      <c r="I2857">
        <v>1323666376</v>
      </c>
      <c r="J2857">
        <v>1320033976</v>
      </c>
      <c r="K2857" t="b">
        <v>0</v>
      </c>
      <c r="L2857">
        <v>20</v>
      </c>
      <c r="M2857" t="b">
        <v>0</v>
      </c>
      <c r="N2857" t="s">
        <v>8276</v>
      </c>
      <c r="O2857" s="5">
        <f>ROUND(E2857/D2857*100,0)</f>
        <v>31</v>
      </c>
      <c r="P2857">
        <f>IFERROR(ROUND(E2857/L2857,2),0)</f>
        <v>231.75</v>
      </c>
      <c r="Q2857" s="6" t="s">
        <v>8323</v>
      </c>
      <c r="R2857" t="s">
        <v>8326</v>
      </c>
      <c r="S2857" s="9">
        <f>(((J2857/60)/60)/24)+DATE(1970,1,1)</f>
        <v>40847.171018518515</v>
      </c>
      <c r="T2857" s="9">
        <f>(((I2857/60)/60)/24)+DATE(1970,1,1)</f>
        <v>40889.212685185186</v>
      </c>
    </row>
    <row r="2858" spans="1:20" ht="48" x14ac:dyDescent="0.2">
      <c r="A2858">
        <v>922</v>
      </c>
      <c r="B2858" s="4" t="s">
        <v>923</v>
      </c>
      <c r="C2858" s="1" t="s">
        <v>5032</v>
      </c>
      <c r="D2858" s="2">
        <v>27000</v>
      </c>
      <c r="E2858" s="3">
        <v>5680</v>
      </c>
      <c r="F2858" t="s">
        <v>8220</v>
      </c>
      <c r="G2858" t="s">
        <v>8223</v>
      </c>
      <c r="H2858" t="s">
        <v>8245</v>
      </c>
      <c r="I2858">
        <v>1412167393</v>
      </c>
      <c r="J2858">
        <v>1409143393</v>
      </c>
      <c r="K2858" t="b">
        <v>0</v>
      </c>
      <c r="L2858">
        <v>30</v>
      </c>
      <c r="M2858" t="b">
        <v>0</v>
      </c>
      <c r="N2858" t="s">
        <v>8276</v>
      </c>
      <c r="O2858" s="5">
        <f>ROUND(E2858/D2858*100,0)</f>
        <v>21</v>
      </c>
      <c r="P2858">
        <f>IFERROR(ROUND(E2858/L2858,2),0)</f>
        <v>189.33</v>
      </c>
      <c r="Q2858" s="6" t="s">
        <v>8323</v>
      </c>
      <c r="R2858" t="s">
        <v>8326</v>
      </c>
      <c r="S2858" s="9">
        <f>(((J2858/60)/60)/24)+DATE(1970,1,1)</f>
        <v>41878.530011574076</v>
      </c>
      <c r="T2858" s="9">
        <f>(((I2858/60)/60)/24)+DATE(1970,1,1)</f>
        <v>41913.530011574076</v>
      </c>
    </row>
    <row r="2859" spans="1:20" ht="48" x14ac:dyDescent="0.2">
      <c r="A2859">
        <v>923</v>
      </c>
      <c r="B2859" s="4" t="s">
        <v>924</v>
      </c>
      <c r="C2859" s="1" t="s">
        <v>5033</v>
      </c>
      <c r="D2859" s="2">
        <v>15000</v>
      </c>
      <c r="E2859" s="3">
        <v>330</v>
      </c>
      <c r="F2859" t="s">
        <v>8220</v>
      </c>
      <c r="G2859" t="s">
        <v>8223</v>
      </c>
      <c r="H2859" t="s">
        <v>8245</v>
      </c>
      <c r="I2859">
        <v>1416614523</v>
      </c>
      <c r="J2859">
        <v>1414018923</v>
      </c>
      <c r="K2859" t="b">
        <v>0</v>
      </c>
      <c r="L2859">
        <v>6</v>
      </c>
      <c r="M2859" t="b">
        <v>0</v>
      </c>
      <c r="N2859" t="s">
        <v>8276</v>
      </c>
      <c r="O2859" s="5">
        <f>ROUND(E2859/D2859*100,0)</f>
        <v>2</v>
      </c>
      <c r="P2859">
        <f>IFERROR(ROUND(E2859/L2859,2),0)</f>
        <v>55</v>
      </c>
      <c r="Q2859" s="6" t="s">
        <v>8323</v>
      </c>
      <c r="R2859" t="s">
        <v>8326</v>
      </c>
      <c r="S2859" s="9">
        <f>(((J2859/60)/60)/24)+DATE(1970,1,1)</f>
        <v>41934.959756944445</v>
      </c>
      <c r="T2859" s="9">
        <f>(((I2859/60)/60)/24)+DATE(1970,1,1)</f>
        <v>41965.001423611116</v>
      </c>
    </row>
    <row r="2860" spans="1:20" ht="48" x14ac:dyDescent="0.2">
      <c r="A2860">
        <v>924</v>
      </c>
      <c r="B2860" s="4" t="s">
        <v>925</v>
      </c>
      <c r="C2860" s="1" t="s">
        <v>5034</v>
      </c>
      <c r="D2860" s="2">
        <v>3000</v>
      </c>
      <c r="E2860" s="3">
        <v>327</v>
      </c>
      <c r="F2860" t="s">
        <v>8220</v>
      </c>
      <c r="G2860" t="s">
        <v>8223</v>
      </c>
      <c r="H2860" t="s">
        <v>8245</v>
      </c>
      <c r="I2860">
        <v>1360795069</v>
      </c>
      <c r="J2860">
        <v>1358203069</v>
      </c>
      <c r="K2860" t="b">
        <v>0</v>
      </c>
      <c r="L2860">
        <v>15</v>
      </c>
      <c r="M2860" t="b">
        <v>0</v>
      </c>
      <c r="N2860" t="s">
        <v>8276</v>
      </c>
      <c r="O2860" s="5">
        <f>ROUND(E2860/D2860*100,0)</f>
        <v>11</v>
      </c>
      <c r="P2860">
        <f>IFERROR(ROUND(E2860/L2860,2),0)</f>
        <v>21.8</v>
      </c>
      <c r="Q2860" s="6" t="s">
        <v>8323</v>
      </c>
      <c r="R2860" t="s">
        <v>8326</v>
      </c>
      <c r="S2860" s="9">
        <f>(((J2860/60)/60)/24)+DATE(1970,1,1)</f>
        <v>41288.942928240744</v>
      </c>
      <c r="T2860" s="9">
        <f>(((I2860/60)/60)/24)+DATE(1970,1,1)</f>
        <v>41318.942928240744</v>
      </c>
    </row>
    <row r="2861" spans="1:20" ht="48" x14ac:dyDescent="0.2">
      <c r="A2861">
        <v>925</v>
      </c>
      <c r="B2861" s="4" t="s">
        <v>926</v>
      </c>
      <c r="C2861" s="1" t="s">
        <v>5035</v>
      </c>
      <c r="D2861" s="2">
        <v>6000</v>
      </c>
      <c r="E2861" s="3">
        <v>160</v>
      </c>
      <c r="F2861" t="s">
        <v>8220</v>
      </c>
      <c r="G2861" t="s">
        <v>8223</v>
      </c>
      <c r="H2861" t="s">
        <v>8245</v>
      </c>
      <c r="I2861">
        <v>1385590111</v>
      </c>
      <c r="J2861">
        <v>1382994511</v>
      </c>
      <c r="K2861" t="b">
        <v>0</v>
      </c>
      <c r="L2861">
        <v>5</v>
      </c>
      <c r="M2861" t="b">
        <v>0</v>
      </c>
      <c r="N2861" t="s">
        <v>8276</v>
      </c>
      <c r="O2861" s="5">
        <f>ROUND(E2861/D2861*100,0)</f>
        <v>3</v>
      </c>
      <c r="P2861">
        <f>IFERROR(ROUND(E2861/L2861,2),0)</f>
        <v>32</v>
      </c>
      <c r="Q2861" s="6" t="s">
        <v>8323</v>
      </c>
      <c r="R2861" t="s">
        <v>8326</v>
      </c>
      <c r="S2861" s="9">
        <f>(((J2861/60)/60)/24)+DATE(1970,1,1)</f>
        <v>41575.880914351852</v>
      </c>
      <c r="T2861" s="9">
        <f>(((I2861/60)/60)/24)+DATE(1970,1,1)</f>
        <v>41605.922581018516</v>
      </c>
    </row>
    <row r="2862" spans="1:20" ht="64" x14ac:dyDescent="0.2">
      <c r="A2862">
        <v>926</v>
      </c>
      <c r="B2862" s="4" t="s">
        <v>927</v>
      </c>
      <c r="C2862" s="1" t="s">
        <v>5036</v>
      </c>
      <c r="D2862" s="2">
        <v>7000</v>
      </c>
      <c r="E2862" s="3">
        <v>0</v>
      </c>
      <c r="F2862" t="s">
        <v>8220</v>
      </c>
      <c r="G2862" t="s">
        <v>8223</v>
      </c>
      <c r="H2862" t="s">
        <v>8245</v>
      </c>
      <c r="I2862">
        <v>1278628800</v>
      </c>
      <c r="J2862">
        <v>1276043330</v>
      </c>
      <c r="K2862" t="b">
        <v>0</v>
      </c>
      <c r="L2862">
        <v>0</v>
      </c>
      <c r="M2862" t="b">
        <v>0</v>
      </c>
      <c r="N2862" t="s">
        <v>8276</v>
      </c>
      <c r="O2862" s="5">
        <f>ROUND(E2862/D2862*100,0)</f>
        <v>0</v>
      </c>
      <c r="P2862">
        <f>IFERROR(ROUND(E2862/L2862,2),0)</f>
        <v>0</v>
      </c>
      <c r="Q2862" s="6" t="s">
        <v>8323</v>
      </c>
      <c r="R2862" t="s">
        <v>8326</v>
      </c>
      <c r="S2862" s="9">
        <f>(((J2862/60)/60)/24)+DATE(1970,1,1)</f>
        <v>40338.02002314815</v>
      </c>
      <c r="T2862" s="9">
        <f>(((I2862/60)/60)/24)+DATE(1970,1,1)</f>
        <v>40367.944444444445</v>
      </c>
    </row>
    <row r="2863" spans="1:20" ht="32" x14ac:dyDescent="0.2">
      <c r="A2863">
        <v>927</v>
      </c>
      <c r="B2863" s="4" t="s">
        <v>928</v>
      </c>
      <c r="C2863" s="1" t="s">
        <v>5037</v>
      </c>
      <c r="D2863" s="2">
        <v>20000</v>
      </c>
      <c r="E2863" s="3">
        <v>0</v>
      </c>
      <c r="F2863" t="s">
        <v>8220</v>
      </c>
      <c r="G2863" t="s">
        <v>8223</v>
      </c>
      <c r="H2863" t="s">
        <v>8245</v>
      </c>
      <c r="I2863">
        <v>1337024695</v>
      </c>
      <c r="J2863">
        <v>1334432695</v>
      </c>
      <c r="K2863" t="b">
        <v>0</v>
      </c>
      <c r="L2863">
        <v>0</v>
      </c>
      <c r="M2863" t="b">
        <v>0</v>
      </c>
      <c r="N2863" t="s">
        <v>8276</v>
      </c>
      <c r="O2863" s="5">
        <f>ROUND(E2863/D2863*100,0)</f>
        <v>0</v>
      </c>
      <c r="P2863">
        <f>IFERROR(ROUND(E2863/L2863,2),0)</f>
        <v>0</v>
      </c>
      <c r="Q2863" s="6" t="s">
        <v>8323</v>
      </c>
      <c r="R2863" t="s">
        <v>8326</v>
      </c>
      <c r="S2863" s="9">
        <f>(((J2863/60)/60)/24)+DATE(1970,1,1)</f>
        <v>41013.822858796295</v>
      </c>
      <c r="T2863" s="9">
        <f>(((I2863/60)/60)/24)+DATE(1970,1,1)</f>
        <v>41043.822858796295</v>
      </c>
    </row>
    <row r="2864" spans="1:20" ht="48" x14ac:dyDescent="0.2">
      <c r="A2864">
        <v>928</v>
      </c>
      <c r="B2864" s="4" t="s">
        <v>929</v>
      </c>
      <c r="C2864" s="1" t="s">
        <v>5038</v>
      </c>
      <c r="D2864" s="2">
        <v>14500</v>
      </c>
      <c r="E2864" s="3">
        <v>1575</v>
      </c>
      <c r="F2864" t="s">
        <v>8220</v>
      </c>
      <c r="G2864" t="s">
        <v>8223</v>
      </c>
      <c r="H2864" t="s">
        <v>8245</v>
      </c>
      <c r="I2864">
        <v>1353196800</v>
      </c>
      <c r="J2864">
        <v>1348864913</v>
      </c>
      <c r="K2864" t="b">
        <v>0</v>
      </c>
      <c r="L2864">
        <v>28</v>
      </c>
      <c r="M2864" t="b">
        <v>0</v>
      </c>
      <c r="N2864" t="s">
        <v>8276</v>
      </c>
      <c r="O2864" s="5">
        <f>ROUND(E2864/D2864*100,0)</f>
        <v>11</v>
      </c>
      <c r="P2864">
        <f>IFERROR(ROUND(E2864/L2864,2),0)</f>
        <v>56.25</v>
      </c>
      <c r="Q2864" s="6" t="s">
        <v>8323</v>
      </c>
      <c r="R2864" t="s">
        <v>8326</v>
      </c>
      <c r="S2864" s="9">
        <f>(((J2864/60)/60)/24)+DATE(1970,1,1)</f>
        <v>41180.86241898148</v>
      </c>
      <c r="T2864" s="9">
        <f>(((I2864/60)/60)/24)+DATE(1970,1,1)</f>
        <v>41231</v>
      </c>
    </row>
    <row r="2865" spans="1:20" ht="48" x14ac:dyDescent="0.2">
      <c r="A2865">
        <v>929</v>
      </c>
      <c r="B2865" s="4" t="s">
        <v>930</v>
      </c>
      <c r="C2865" s="1" t="s">
        <v>5039</v>
      </c>
      <c r="D2865" s="2">
        <v>500</v>
      </c>
      <c r="E2865" s="3">
        <v>0</v>
      </c>
      <c r="F2865" t="s">
        <v>8220</v>
      </c>
      <c r="G2865" t="s">
        <v>8223</v>
      </c>
      <c r="H2865" t="s">
        <v>8245</v>
      </c>
      <c r="I2865">
        <v>1333946569</v>
      </c>
      <c r="J2865">
        <v>1331358169</v>
      </c>
      <c r="K2865" t="b">
        <v>0</v>
      </c>
      <c r="L2865">
        <v>0</v>
      </c>
      <c r="M2865" t="b">
        <v>0</v>
      </c>
      <c r="N2865" t="s">
        <v>8276</v>
      </c>
      <c r="O2865" s="5">
        <f>ROUND(E2865/D2865*100,0)</f>
        <v>0</v>
      </c>
      <c r="P2865">
        <f>IFERROR(ROUND(E2865/L2865,2),0)</f>
        <v>0</v>
      </c>
      <c r="Q2865" s="6" t="s">
        <v>8323</v>
      </c>
      <c r="R2865" t="s">
        <v>8326</v>
      </c>
      <c r="S2865" s="9">
        <f>(((J2865/60)/60)/24)+DATE(1970,1,1)</f>
        <v>40978.238067129627</v>
      </c>
      <c r="T2865" s="9">
        <f>(((I2865/60)/60)/24)+DATE(1970,1,1)</f>
        <v>41008.196400462963</v>
      </c>
    </row>
    <row r="2866" spans="1:20" ht="48" x14ac:dyDescent="0.2">
      <c r="A2866">
        <v>930</v>
      </c>
      <c r="B2866" s="4" t="s">
        <v>931</v>
      </c>
      <c r="C2866" s="1" t="s">
        <v>5040</v>
      </c>
      <c r="D2866" s="2">
        <v>900</v>
      </c>
      <c r="E2866" s="3">
        <v>345</v>
      </c>
      <c r="F2866" t="s">
        <v>8220</v>
      </c>
      <c r="G2866" t="s">
        <v>8223</v>
      </c>
      <c r="H2866" t="s">
        <v>8245</v>
      </c>
      <c r="I2866">
        <v>1277501520</v>
      </c>
      <c r="J2866">
        <v>1273874306</v>
      </c>
      <c r="K2866" t="b">
        <v>0</v>
      </c>
      <c r="L2866">
        <v>5</v>
      </c>
      <c r="M2866" t="b">
        <v>0</v>
      </c>
      <c r="N2866" t="s">
        <v>8276</v>
      </c>
      <c r="O2866" s="5">
        <f>ROUND(E2866/D2866*100,0)</f>
        <v>38</v>
      </c>
      <c r="P2866">
        <f>IFERROR(ROUND(E2866/L2866,2),0)</f>
        <v>69</v>
      </c>
      <c r="Q2866" s="6" t="s">
        <v>8323</v>
      </c>
      <c r="R2866" t="s">
        <v>8326</v>
      </c>
      <c r="S2866" s="9">
        <f>(((J2866/60)/60)/24)+DATE(1970,1,1)</f>
        <v>40312.915578703702</v>
      </c>
      <c r="T2866" s="9">
        <f>(((I2866/60)/60)/24)+DATE(1970,1,1)</f>
        <v>40354.897222222222</v>
      </c>
    </row>
    <row r="2867" spans="1:20" ht="48" x14ac:dyDescent="0.2">
      <c r="A2867">
        <v>931</v>
      </c>
      <c r="B2867" s="4" t="s">
        <v>932</v>
      </c>
      <c r="C2867" s="1" t="s">
        <v>5041</v>
      </c>
      <c r="D2867" s="2">
        <v>2000</v>
      </c>
      <c r="E2867" s="3">
        <v>131</v>
      </c>
      <c r="F2867" t="s">
        <v>8220</v>
      </c>
      <c r="G2867" t="s">
        <v>8224</v>
      </c>
      <c r="H2867" t="s">
        <v>8246</v>
      </c>
      <c r="I2867">
        <v>1395007200</v>
      </c>
      <c r="J2867">
        <v>1392021502</v>
      </c>
      <c r="K2867" t="b">
        <v>0</v>
      </c>
      <c r="L2867">
        <v>7</v>
      </c>
      <c r="M2867" t="b">
        <v>0</v>
      </c>
      <c r="N2867" t="s">
        <v>8276</v>
      </c>
      <c r="O2867" s="5">
        <f>ROUND(E2867/D2867*100,0)</f>
        <v>7</v>
      </c>
      <c r="P2867">
        <f>IFERROR(ROUND(E2867/L2867,2),0)</f>
        <v>18.71</v>
      </c>
      <c r="Q2867" s="6" t="s">
        <v>8323</v>
      </c>
      <c r="R2867" t="s">
        <v>8326</v>
      </c>
      <c r="S2867" s="9">
        <f>(((J2867/60)/60)/24)+DATE(1970,1,1)</f>
        <v>41680.359976851854</v>
      </c>
      <c r="T2867" s="9">
        <f>(((I2867/60)/60)/24)+DATE(1970,1,1)</f>
        <v>41714.916666666664</v>
      </c>
    </row>
    <row r="2868" spans="1:20" ht="32" x14ac:dyDescent="0.2">
      <c r="A2868">
        <v>932</v>
      </c>
      <c r="B2868" s="4" t="s">
        <v>933</v>
      </c>
      <c r="C2868" s="1" t="s">
        <v>5042</v>
      </c>
      <c r="D2868" s="2">
        <v>9500</v>
      </c>
      <c r="E2868" s="3">
        <v>1381</v>
      </c>
      <c r="F2868" t="s">
        <v>8220</v>
      </c>
      <c r="G2868" t="s">
        <v>8223</v>
      </c>
      <c r="H2868" t="s">
        <v>8245</v>
      </c>
      <c r="I2868">
        <v>1363990545</v>
      </c>
      <c r="J2868">
        <v>1360106145</v>
      </c>
      <c r="K2868" t="b">
        <v>0</v>
      </c>
      <c r="L2868">
        <v>30</v>
      </c>
      <c r="M2868" t="b">
        <v>0</v>
      </c>
      <c r="N2868" t="s">
        <v>8276</v>
      </c>
      <c r="O2868" s="5">
        <f>ROUND(E2868/D2868*100,0)</f>
        <v>15</v>
      </c>
      <c r="P2868">
        <f>IFERROR(ROUND(E2868/L2868,2),0)</f>
        <v>46.03</v>
      </c>
      <c r="Q2868" s="6" t="s">
        <v>8323</v>
      </c>
      <c r="R2868" t="s">
        <v>8326</v>
      </c>
      <c r="S2868" s="9">
        <f>(((J2868/60)/60)/24)+DATE(1970,1,1)</f>
        <v>41310.969270833331</v>
      </c>
      <c r="T2868" s="9">
        <f>(((I2868/60)/60)/24)+DATE(1970,1,1)</f>
        <v>41355.927604166667</v>
      </c>
    </row>
    <row r="2869" spans="1:20" ht="48" x14ac:dyDescent="0.2">
      <c r="A2869">
        <v>933</v>
      </c>
      <c r="B2869" s="4" t="s">
        <v>934</v>
      </c>
      <c r="C2869" s="1" t="s">
        <v>5043</v>
      </c>
      <c r="D2869" s="2">
        <v>2000</v>
      </c>
      <c r="E2869" s="3">
        <v>120</v>
      </c>
      <c r="F2869" t="s">
        <v>8220</v>
      </c>
      <c r="G2869" t="s">
        <v>8223</v>
      </c>
      <c r="H2869" t="s">
        <v>8245</v>
      </c>
      <c r="I2869">
        <v>1399867409</v>
      </c>
      <c r="J2869">
        <v>1394683409</v>
      </c>
      <c r="K2869" t="b">
        <v>0</v>
      </c>
      <c r="L2869">
        <v>2</v>
      </c>
      <c r="M2869" t="b">
        <v>0</v>
      </c>
      <c r="N2869" t="s">
        <v>8276</v>
      </c>
      <c r="O2869" s="5">
        <f>ROUND(E2869/D2869*100,0)</f>
        <v>6</v>
      </c>
      <c r="P2869">
        <f>IFERROR(ROUND(E2869/L2869,2),0)</f>
        <v>60</v>
      </c>
      <c r="Q2869" s="6" t="s">
        <v>8323</v>
      </c>
      <c r="R2869" t="s">
        <v>8326</v>
      </c>
      <c r="S2869" s="9">
        <f>(((J2869/60)/60)/24)+DATE(1970,1,1)</f>
        <v>41711.169085648151</v>
      </c>
      <c r="T2869" s="9">
        <f>(((I2869/60)/60)/24)+DATE(1970,1,1)</f>
        <v>41771.169085648151</v>
      </c>
    </row>
    <row r="2870" spans="1:20" ht="48" x14ac:dyDescent="0.2">
      <c r="A2870">
        <v>934</v>
      </c>
      <c r="B2870" s="4" t="s">
        <v>935</v>
      </c>
      <c r="C2870" s="1" t="s">
        <v>5044</v>
      </c>
      <c r="D2870" s="2">
        <v>5000</v>
      </c>
      <c r="E2870" s="3">
        <v>1520</v>
      </c>
      <c r="F2870" t="s">
        <v>8220</v>
      </c>
      <c r="G2870" t="s">
        <v>8228</v>
      </c>
      <c r="H2870" t="s">
        <v>8250</v>
      </c>
      <c r="I2870">
        <v>1399183200</v>
      </c>
      <c r="J2870">
        <v>1396633284</v>
      </c>
      <c r="K2870" t="b">
        <v>0</v>
      </c>
      <c r="L2870">
        <v>30</v>
      </c>
      <c r="M2870" t="b">
        <v>0</v>
      </c>
      <c r="N2870" t="s">
        <v>8276</v>
      </c>
      <c r="O2870" s="5">
        <f>ROUND(E2870/D2870*100,0)</f>
        <v>30</v>
      </c>
      <c r="P2870">
        <f>IFERROR(ROUND(E2870/L2870,2),0)</f>
        <v>50.67</v>
      </c>
      <c r="Q2870" s="6" t="s">
        <v>8323</v>
      </c>
      <c r="R2870" t="s">
        <v>8326</v>
      </c>
      <c r="S2870" s="9">
        <f>(((J2870/60)/60)/24)+DATE(1970,1,1)</f>
        <v>41733.737083333333</v>
      </c>
      <c r="T2870" s="9">
        <f>(((I2870/60)/60)/24)+DATE(1970,1,1)</f>
        <v>41763.25</v>
      </c>
    </row>
    <row r="2871" spans="1:20" ht="48" x14ac:dyDescent="0.2">
      <c r="A2871">
        <v>935</v>
      </c>
      <c r="B2871" s="4" t="s">
        <v>936</v>
      </c>
      <c r="C2871" s="1" t="s">
        <v>5045</v>
      </c>
      <c r="D2871" s="2">
        <v>3500</v>
      </c>
      <c r="E2871" s="3">
        <v>50</v>
      </c>
      <c r="F2871" t="s">
        <v>8220</v>
      </c>
      <c r="G2871" t="s">
        <v>8223</v>
      </c>
      <c r="H2871" t="s">
        <v>8245</v>
      </c>
      <c r="I2871">
        <v>1454054429</v>
      </c>
      <c r="J2871">
        <v>1451462429</v>
      </c>
      <c r="K2871" t="b">
        <v>0</v>
      </c>
      <c r="L2871">
        <v>2</v>
      </c>
      <c r="M2871" t="b">
        <v>0</v>
      </c>
      <c r="N2871" t="s">
        <v>8276</v>
      </c>
      <c r="O2871" s="5">
        <f>ROUND(E2871/D2871*100,0)</f>
        <v>1</v>
      </c>
      <c r="P2871">
        <f>IFERROR(ROUND(E2871/L2871,2),0)</f>
        <v>25</v>
      </c>
      <c r="Q2871" s="6" t="s">
        <v>8323</v>
      </c>
      <c r="R2871" t="s">
        <v>8326</v>
      </c>
      <c r="S2871" s="9">
        <f>(((J2871/60)/60)/24)+DATE(1970,1,1)</f>
        <v>42368.333668981482</v>
      </c>
      <c r="T2871" s="9">
        <f>(((I2871/60)/60)/24)+DATE(1970,1,1)</f>
        <v>42398.333668981482</v>
      </c>
    </row>
    <row r="2872" spans="1:20" ht="48" x14ac:dyDescent="0.2">
      <c r="A2872">
        <v>936</v>
      </c>
      <c r="B2872" s="4" t="s">
        <v>937</v>
      </c>
      <c r="C2872" s="1" t="s">
        <v>5046</v>
      </c>
      <c r="D2872" s="2">
        <v>1400</v>
      </c>
      <c r="E2872" s="3">
        <v>0</v>
      </c>
      <c r="F2872" t="s">
        <v>8220</v>
      </c>
      <c r="G2872" t="s">
        <v>8223</v>
      </c>
      <c r="H2872" t="s">
        <v>8245</v>
      </c>
      <c r="I2872">
        <v>1326916800</v>
      </c>
      <c r="J2872">
        <v>1323131689</v>
      </c>
      <c r="K2872" t="b">
        <v>0</v>
      </c>
      <c r="L2872">
        <v>0</v>
      </c>
      <c r="M2872" t="b">
        <v>0</v>
      </c>
      <c r="N2872" t="s">
        <v>8276</v>
      </c>
      <c r="O2872" s="5">
        <f>ROUND(E2872/D2872*100,0)</f>
        <v>0</v>
      </c>
      <c r="P2872">
        <f>IFERROR(ROUND(E2872/L2872,2),0)</f>
        <v>0</v>
      </c>
      <c r="Q2872" s="6" t="s">
        <v>8323</v>
      </c>
      <c r="R2872" t="s">
        <v>8326</v>
      </c>
      <c r="S2872" s="9">
        <f>(((J2872/60)/60)/24)+DATE(1970,1,1)</f>
        <v>40883.024178240739</v>
      </c>
      <c r="T2872" s="9">
        <f>(((I2872/60)/60)/24)+DATE(1970,1,1)</f>
        <v>40926.833333333336</v>
      </c>
    </row>
    <row r="2873" spans="1:20" ht="48" x14ac:dyDescent="0.2">
      <c r="A2873">
        <v>937</v>
      </c>
      <c r="B2873" s="4" t="s">
        <v>938</v>
      </c>
      <c r="C2873" s="1" t="s">
        <v>5047</v>
      </c>
      <c r="D2873" s="2">
        <v>3500</v>
      </c>
      <c r="E2873" s="3">
        <v>40</v>
      </c>
      <c r="F2873" t="s">
        <v>8220</v>
      </c>
      <c r="G2873" t="s">
        <v>8223</v>
      </c>
      <c r="H2873" t="s">
        <v>8245</v>
      </c>
      <c r="I2873">
        <v>1383509357</v>
      </c>
      <c r="J2873">
        <v>1380913757</v>
      </c>
      <c r="K2873" t="b">
        <v>0</v>
      </c>
      <c r="L2873">
        <v>2</v>
      </c>
      <c r="M2873" t="b">
        <v>0</v>
      </c>
      <c r="N2873" t="s">
        <v>8276</v>
      </c>
      <c r="O2873" s="5">
        <f>ROUND(E2873/D2873*100,0)</f>
        <v>1</v>
      </c>
      <c r="P2873">
        <f>IFERROR(ROUND(E2873/L2873,2),0)</f>
        <v>20</v>
      </c>
      <c r="Q2873" s="6" t="s">
        <v>8323</v>
      </c>
      <c r="R2873" t="s">
        <v>8326</v>
      </c>
      <c r="S2873" s="9">
        <f>(((J2873/60)/60)/24)+DATE(1970,1,1)</f>
        <v>41551.798113425924</v>
      </c>
      <c r="T2873" s="9">
        <f>(((I2873/60)/60)/24)+DATE(1970,1,1)</f>
        <v>41581.839780092596</v>
      </c>
    </row>
    <row r="2874" spans="1:20" ht="48" x14ac:dyDescent="0.2">
      <c r="A2874">
        <v>938</v>
      </c>
      <c r="B2874" s="4" t="s">
        <v>939</v>
      </c>
      <c r="C2874" s="1" t="s">
        <v>5048</v>
      </c>
      <c r="D2874" s="2">
        <v>7000</v>
      </c>
      <c r="E2874" s="3">
        <v>25</v>
      </c>
      <c r="F2874" t="s">
        <v>8220</v>
      </c>
      <c r="G2874" t="s">
        <v>8223</v>
      </c>
      <c r="H2874" t="s">
        <v>8245</v>
      </c>
      <c r="I2874">
        <v>1346585448</v>
      </c>
      <c r="J2874">
        <v>1343993448</v>
      </c>
      <c r="K2874" t="b">
        <v>0</v>
      </c>
      <c r="L2874">
        <v>1</v>
      </c>
      <c r="M2874" t="b">
        <v>0</v>
      </c>
      <c r="N2874" t="s">
        <v>8276</v>
      </c>
      <c r="O2874" s="5">
        <f>ROUND(E2874/D2874*100,0)</f>
        <v>0</v>
      </c>
      <c r="P2874">
        <f>IFERROR(ROUND(E2874/L2874,2),0)</f>
        <v>25</v>
      </c>
      <c r="Q2874" s="6" t="s">
        <v>8323</v>
      </c>
      <c r="R2874" t="s">
        <v>8326</v>
      </c>
      <c r="S2874" s="9">
        <f>(((J2874/60)/60)/24)+DATE(1970,1,1)</f>
        <v>41124.479722222226</v>
      </c>
      <c r="T2874" s="9">
        <f>(((I2874/60)/60)/24)+DATE(1970,1,1)</f>
        <v>41154.479722222226</v>
      </c>
    </row>
    <row r="2875" spans="1:20" ht="48" x14ac:dyDescent="0.2">
      <c r="A2875">
        <v>939</v>
      </c>
      <c r="B2875" s="4" t="s">
        <v>940</v>
      </c>
      <c r="C2875" s="1" t="s">
        <v>5049</v>
      </c>
      <c r="D2875" s="2">
        <v>2750</v>
      </c>
      <c r="E2875" s="3">
        <v>40</v>
      </c>
      <c r="F2875" t="s">
        <v>8220</v>
      </c>
      <c r="G2875" t="s">
        <v>8223</v>
      </c>
      <c r="H2875" t="s">
        <v>8245</v>
      </c>
      <c r="I2875">
        <v>1372622280</v>
      </c>
      <c r="J2875">
        <v>1369246738</v>
      </c>
      <c r="K2875" t="b">
        <v>0</v>
      </c>
      <c r="L2875">
        <v>2</v>
      </c>
      <c r="M2875" t="b">
        <v>0</v>
      </c>
      <c r="N2875" t="s">
        <v>8276</v>
      </c>
      <c r="O2875" s="5">
        <f>ROUND(E2875/D2875*100,0)</f>
        <v>1</v>
      </c>
      <c r="P2875">
        <f>IFERROR(ROUND(E2875/L2875,2),0)</f>
        <v>20</v>
      </c>
      <c r="Q2875" s="6" t="s">
        <v>8323</v>
      </c>
      <c r="R2875" t="s">
        <v>8326</v>
      </c>
      <c r="S2875" s="9">
        <f>(((J2875/60)/60)/24)+DATE(1970,1,1)</f>
        <v>41416.763171296298</v>
      </c>
      <c r="T2875" s="9">
        <f>(((I2875/60)/60)/24)+DATE(1970,1,1)</f>
        <v>41455.831944444442</v>
      </c>
    </row>
    <row r="2876" spans="1:20" ht="48" x14ac:dyDescent="0.2">
      <c r="A2876">
        <v>880</v>
      </c>
      <c r="B2876" s="4" t="s">
        <v>881</v>
      </c>
      <c r="C2876" s="1" t="s">
        <v>4990</v>
      </c>
      <c r="D2876" s="2">
        <v>3780</v>
      </c>
      <c r="E2876" s="3">
        <v>113</v>
      </c>
      <c r="F2876" t="s">
        <v>8220</v>
      </c>
      <c r="G2876" t="s">
        <v>8223</v>
      </c>
      <c r="H2876" t="s">
        <v>8245</v>
      </c>
      <c r="I2876">
        <v>1351582938</v>
      </c>
      <c r="J2876">
        <v>1348731738</v>
      </c>
      <c r="K2876" t="b">
        <v>0</v>
      </c>
      <c r="L2876">
        <v>8</v>
      </c>
      <c r="M2876" t="b">
        <v>0</v>
      </c>
      <c r="N2876" t="s">
        <v>8277</v>
      </c>
      <c r="O2876" s="5">
        <f>ROUND(E2876/D2876*100,0)</f>
        <v>3</v>
      </c>
      <c r="P2876">
        <f>IFERROR(ROUND(E2876/L2876,2),0)</f>
        <v>14.13</v>
      </c>
      <c r="Q2876" s="6" t="s">
        <v>8323</v>
      </c>
      <c r="R2876" t="s">
        <v>8327</v>
      </c>
      <c r="S2876" s="9">
        <f>(((J2876/60)/60)/24)+DATE(1970,1,1)</f>
        <v>41179.32104166667</v>
      </c>
      <c r="T2876" s="9">
        <f>(((I2876/60)/60)/24)+DATE(1970,1,1)</f>
        <v>41212.32104166667</v>
      </c>
    </row>
    <row r="2877" spans="1:20" ht="48" x14ac:dyDescent="0.2">
      <c r="A2877">
        <v>881</v>
      </c>
      <c r="B2877" s="4" t="s">
        <v>882</v>
      </c>
      <c r="C2877" s="1" t="s">
        <v>4991</v>
      </c>
      <c r="D2877" s="2">
        <v>3750</v>
      </c>
      <c r="E2877" s="3">
        <v>30</v>
      </c>
      <c r="F2877" t="s">
        <v>8220</v>
      </c>
      <c r="G2877" t="s">
        <v>8223</v>
      </c>
      <c r="H2877" t="s">
        <v>8245</v>
      </c>
      <c r="I2877">
        <v>1326520886</v>
      </c>
      <c r="J2877">
        <v>1322632886</v>
      </c>
      <c r="K2877" t="b">
        <v>0</v>
      </c>
      <c r="L2877">
        <v>1</v>
      </c>
      <c r="M2877" t="b">
        <v>0</v>
      </c>
      <c r="N2877" t="s">
        <v>8277</v>
      </c>
      <c r="O2877" s="5">
        <f>ROUND(E2877/D2877*100,0)</f>
        <v>1</v>
      </c>
      <c r="P2877">
        <f>IFERROR(ROUND(E2877/L2877,2),0)</f>
        <v>30</v>
      </c>
      <c r="Q2877" s="6" t="s">
        <v>8323</v>
      </c>
      <c r="R2877" t="s">
        <v>8327</v>
      </c>
      <c r="S2877" s="9">
        <f>(((J2877/60)/60)/24)+DATE(1970,1,1)</f>
        <v>40877.25099537037</v>
      </c>
      <c r="T2877" s="9">
        <f>(((I2877/60)/60)/24)+DATE(1970,1,1)</f>
        <v>40922.25099537037</v>
      </c>
    </row>
    <row r="2878" spans="1:20" ht="48" x14ac:dyDescent="0.2">
      <c r="A2878">
        <v>882</v>
      </c>
      <c r="B2878" s="4" t="s">
        <v>883</v>
      </c>
      <c r="C2878" s="1" t="s">
        <v>4992</v>
      </c>
      <c r="D2878" s="2">
        <v>1500</v>
      </c>
      <c r="E2878" s="3">
        <v>302</v>
      </c>
      <c r="F2878" t="s">
        <v>8220</v>
      </c>
      <c r="G2878" t="s">
        <v>8223</v>
      </c>
      <c r="H2878" t="s">
        <v>8245</v>
      </c>
      <c r="I2878">
        <v>1315341550</v>
      </c>
      <c r="J2878">
        <v>1312490350</v>
      </c>
      <c r="K2878" t="b">
        <v>0</v>
      </c>
      <c r="L2878">
        <v>14</v>
      </c>
      <c r="M2878" t="b">
        <v>0</v>
      </c>
      <c r="N2878" t="s">
        <v>8277</v>
      </c>
      <c r="O2878" s="5">
        <f>ROUND(E2878/D2878*100,0)</f>
        <v>20</v>
      </c>
      <c r="P2878">
        <f>IFERROR(ROUND(E2878/L2878,2),0)</f>
        <v>21.57</v>
      </c>
      <c r="Q2878" s="6" t="s">
        <v>8323</v>
      </c>
      <c r="R2878" t="s">
        <v>8327</v>
      </c>
      <c r="S2878" s="9">
        <f>(((J2878/60)/60)/24)+DATE(1970,1,1)</f>
        <v>40759.860532407409</v>
      </c>
      <c r="T2878" s="9">
        <f>(((I2878/60)/60)/24)+DATE(1970,1,1)</f>
        <v>40792.860532407409</v>
      </c>
    </row>
    <row r="2879" spans="1:20" ht="48" x14ac:dyDescent="0.2">
      <c r="A2879">
        <v>883</v>
      </c>
      <c r="B2879" s="4" t="s">
        <v>884</v>
      </c>
      <c r="C2879" s="1" t="s">
        <v>4993</v>
      </c>
      <c r="D2879" s="2">
        <v>5000</v>
      </c>
      <c r="E2879" s="3">
        <v>2001</v>
      </c>
      <c r="F2879" t="s">
        <v>8220</v>
      </c>
      <c r="G2879" t="s">
        <v>8223</v>
      </c>
      <c r="H2879" t="s">
        <v>8245</v>
      </c>
      <c r="I2879">
        <v>1456957635</v>
      </c>
      <c r="J2879">
        <v>1451773635</v>
      </c>
      <c r="K2879" t="b">
        <v>0</v>
      </c>
      <c r="L2879">
        <v>24</v>
      </c>
      <c r="M2879" t="b">
        <v>0</v>
      </c>
      <c r="N2879" t="s">
        <v>8277</v>
      </c>
      <c r="O2879" s="5">
        <f>ROUND(E2879/D2879*100,0)</f>
        <v>40</v>
      </c>
      <c r="P2879">
        <f>IFERROR(ROUND(E2879/L2879,2),0)</f>
        <v>83.38</v>
      </c>
      <c r="Q2879" s="6" t="s">
        <v>8323</v>
      </c>
      <c r="R2879" t="s">
        <v>8327</v>
      </c>
      <c r="S2879" s="9">
        <f>(((J2879/60)/60)/24)+DATE(1970,1,1)</f>
        <v>42371.935590277775</v>
      </c>
      <c r="T2879" s="9">
        <f>(((I2879/60)/60)/24)+DATE(1970,1,1)</f>
        <v>42431.935590277775</v>
      </c>
    </row>
    <row r="2880" spans="1:20" ht="48" x14ac:dyDescent="0.2">
      <c r="A2880">
        <v>884</v>
      </c>
      <c r="B2880" s="4" t="s">
        <v>885</v>
      </c>
      <c r="C2880" s="1" t="s">
        <v>4994</v>
      </c>
      <c r="D2880" s="2">
        <v>2000</v>
      </c>
      <c r="E2880" s="3">
        <v>20</v>
      </c>
      <c r="F2880" t="s">
        <v>8220</v>
      </c>
      <c r="G2880" t="s">
        <v>8223</v>
      </c>
      <c r="H2880" t="s">
        <v>8245</v>
      </c>
      <c r="I2880">
        <v>1336789860</v>
      </c>
      <c r="J2880">
        <v>1331666146</v>
      </c>
      <c r="K2880" t="b">
        <v>0</v>
      </c>
      <c r="L2880">
        <v>2</v>
      </c>
      <c r="M2880" t="b">
        <v>0</v>
      </c>
      <c r="N2880" t="s">
        <v>8277</v>
      </c>
      <c r="O2880" s="5">
        <f>ROUND(E2880/D2880*100,0)</f>
        <v>1</v>
      </c>
      <c r="P2880">
        <f>IFERROR(ROUND(E2880/L2880,2),0)</f>
        <v>10</v>
      </c>
      <c r="Q2880" s="6" t="s">
        <v>8323</v>
      </c>
      <c r="R2880" t="s">
        <v>8327</v>
      </c>
      <c r="S2880" s="9">
        <f>(((J2880/60)/60)/24)+DATE(1970,1,1)</f>
        <v>40981.802615740737</v>
      </c>
      <c r="T2880" s="9">
        <f>(((I2880/60)/60)/24)+DATE(1970,1,1)</f>
        <v>41041.104861111111</v>
      </c>
    </row>
    <row r="2881" spans="1:20" ht="48" x14ac:dyDescent="0.2">
      <c r="A2881">
        <v>885</v>
      </c>
      <c r="B2881" s="4" t="s">
        <v>886</v>
      </c>
      <c r="C2881" s="1" t="s">
        <v>4995</v>
      </c>
      <c r="D2881" s="2">
        <v>1000</v>
      </c>
      <c r="E2881" s="3">
        <v>750</v>
      </c>
      <c r="F2881" t="s">
        <v>8220</v>
      </c>
      <c r="G2881" t="s">
        <v>8223</v>
      </c>
      <c r="H2881" t="s">
        <v>8245</v>
      </c>
      <c r="I2881">
        <v>1483137311</v>
      </c>
      <c r="J2881">
        <v>1481322911</v>
      </c>
      <c r="K2881" t="b">
        <v>0</v>
      </c>
      <c r="L2881">
        <v>21</v>
      </c>
      <c r="M2881" t="b">
        <v>0</v>
      </c>
      <c r="N2881" t="s">
        <v>8277</v>
      </c>
      <c r="O2881" s="5">
        <f>ROUND(E2881/D2881*100,0)</f>
        <v>75</v>
      </c>
      <c r="P2881">
        <f>IFERROR(ROUND(E2881/L2881,2),0)</f>
        <v>35.71</v>
      </c>
      <c r="Q2881" s="6" t="s">
        <v>8323</v>
      </c>
      <c r="R2881" t="s">
        <v>8327</v>
      </c>
      <c r="S2881" s="9">
        <f>(((J2881/60)/60)/24)+DATE(1970,1,1)</f>
        <v>42713.941099537042</v>
      </c>
      <c r="T2881" s="9">
        <f>(((I2881/60)/60)/24)+DATE(1970,1,1)</f>
        <v>42734.941099537042</v>
      </c>
    </row>
    <row r="2882" spans="1:20" ht="48" x14ac:dyDescent="0.2">
      <c r="A2882">
        <v>886</v>
      </c>
      <c r="B2882" s="4" t="s">
        <v>887</v>
      </c>
      <c r="C2882" s="1" t="s">
        <v>4996</v>
      </c>
      <c r="D2882" s="2">
        <v>500</v>
      </c>
      <c r="E2882" s="3">
        <v>205</v>
      </c>
      <c r="F2882" t="s">
        <v>8220</v>
      </c>
      <c r="G2882" t="s">
        <v>8223</v>
      </c>
      <c r="H2882" t="s">
        <v>8245</v>
      </c>
      <c r="I2882">
        <v>1473972813</v>
      </c>
      <c r="J2882">
        <v>1471812813</v>
      </c>
      <c r="K2882" t="b">
        <v>0</v>
      </c>
      <c r="L2882">
        <v>7</v>
      </c>
      <c r="M2882" t="b">
        <v>0</v>
      </c>
      <c r="N2882" t="s">
        <v>8277</v>
      </c>
      <c r="O2882" s="5">
        <f>ROUND(E2882/D2882*100,0)</f>
        <v>41</v>
      </c>
      <c r="P2882">
        <f>IFERROR(ROUND(E2882/L2882,2),0)</f>
        <v>29.29</v>
      </c>
      <c r="Q2882" s="6" t="s">
        <v>8323</v>
      </c>
      <c r="R2882" t="s">
        <v>8327</v>
      </c>
      <c r="S2882" s="9">
        <f>(((J2882/60)/60)/24)+DATE(1970,1,1)</f>
        <v>42603.870520833334</v>
      </c>
      <c r="T2882" s="9">
        <f>(((I2882/60)/60)/24)+DATE(1970,1,1)</f>
        <v>42628.870520833334</v>
      </c>
    </row>
    <row r="2883" spans="1:20" ht="48" x14ac:dyDescent="0.2">
      <c r="A2883">
        <v>887</v>
      </c>
      <c r="B2883" s="4" t="s">
        <v>888</v>
      </c>
      <c r="C2883" s="1" t="s">
        <v>4997</v>
      </c>
      <c r="D2883" s="2">
        <v>1000</v>
      </c>
      <c r="E2883" s="3">
        <v>0</v>
      </c>
      <c r="F2883" t="s">
        <v>8220</v>
      </c>
      <c r="G2883" t="s">
        <v>8223</v>
      </c>
      <c r="H2883" t="s">
        <v>8245</v>
      </c>
      <c r="I2883">
        <v>1338159655</v>
      </c>
      <c r="J2883">
        <v>1335567655</v>
      </c>
      <c r="K2883" t="b">
        <v>0</v>
      </c>
      <c r="L2883">
        <v>0</v>
      </c>
      <c r="M2883" t="b">
        <v>0</v>
      </c>
      <c r="N2883" t="s">
        <v>8277</v>
      </c>
      <c r="O2883" s="5">
        <f>ROUND(E2883/D2883*100,0)</f>
        <v>0</v>
      </c>
      <c r="P2883">
        <f>IFERROR(ROUND(E2883/L2883,2),0)</f>
        <v>0</v>
      </c>
      <c r="Q2883" s="6" t="s">
        <v>8323</v>
      </c>
      <c r="R2883" t="s">
        <v>8327</v>
      </c>
      <c r="S2883" s="9">
        <f>(((J2883/60)/60)/24)+DATE(1970,1,1)</f>
        <v>41026.958969907406</v>
      </c>
      <c r="T2883" s="9">
        <f>(((I2883/60)/60)/24)+DATE(1970,1,1)</f>
        <v>41056.958969907406</v>
      </c>
    </row>
    <row r="2884" spans="1:20" ht="48" x14ac:dyDescent="0.2">
      <c r="A2884">
        <v>888</v>
      </c>
      <c r="B2884" s="4" t="s">
        <v>889</v>
      </c>
      <c r="C2884" s="1" t="s">
        <v>4998</v>
      </c>
      <c r="D2884" s="2">
        <v>1000</v>
      </c>
      <c r="E2884" s="3">
        <v>72</v>
      </c>
      <c r="F2884" t="s">
        <v>8220</v>
      </c>
      <c r="G2884" t="s">
        <v>8223</v>
      </c>
      <c r="H2884" t="s">
        <v>8245</v>
      </c>
      <c r="I2884">
        <v>1314856800</v>
      </c>
      <c r="J2884">
        <v>1311789885</v>
      </c>
      <c r="K2884" t="b">
        <v>0</v>
      </c>
      <c r="L2884">
        <v>4</v>
      </c>
      <c r="M2884" t="b">
        <v>0</v>
      </c>
      <c r="N2884" t="s">
        <v>8277</v>
      </c>
      <c r="O2884" s="5">
        <f>ROUND(E2884/D2884*100,0)</f>
        <v>7</v>
      </c>
      <c r="P2884">
        <f>IFERROR(ROUND(E2884/L2884,2),0)</f>
        <v>18</v>
      </c>
      <c r="Q2884" s="6" t="s">
        <v>8323</v>
      </c>
      <c r="R2884" t="s">
        <v>8327</v>
      </c>
      <c r="S2884" s="9">
        <f>(((J2884/60)/60)/24)+DATE(1970,1,1)</f>
        <v>40751.753298611111</v>
      </c>
      <c r="T2884" s="9">
        <f>(((I2884/60)/60)/24)+DATE(1970,1,1)</f>
        <v>40787.25</v>
      </c>
    </row>
    <row r="2885" spans="1:20" ht="48" x14ac:dyDescent="0.2">
      <c r="A2885">
        <v>889</v>
      </c>
      <c r="B2885" s="4" t="s">
        <v>890</v>
      </c>
      <c r="C2885" s="1" t="s">
        <v>4999</v>
      </c>
      <c r="D2885" s="2">
        <v>25000</v>
      </c>
      <c r="E2885" s="3">
        <v>2360.3200000000002</v>
      </c>
      <c r="F2885" t="s">
        <v>8220</v>
      </c>
      <c r="G2885" t="s">
        <v>8223</v>
      </c>
      <c r="H2885" t="s">
        <v>8245</v>
      </c>
      <c r="I2885">
        <v>1412534943</v>
      </c>
      <c r="J2885">
        <v>1409942943</v>
      </c>
      <c r="K2885" t="b">
        <v>0</v>
      </c>
      <c r="L2885">
        <v>32</v>
      </c>
      <c r="M2885" t="b">
        <v>0</v>
      </c>
      <c r="N2885" t="s">
        <v>8277</v>
      </c>
      <c r="O2885" s="5">
        <f>ROUND(E2885/D2885*100,0)</f>
        <v>9</v>
      </c>
      <c r="P2885">
        <f>IFERROR(ROUND(E2885/L2885,2),0)</f>
        <v>73.760000000000005</v>
      </c>
      <c r="Q2885" s="6" t="s">
        <v>8323</v>
      </c>
      <c r="R2885" t="s">
        <v>8327</v>
      </c>
      <c r="S2885" s="9">
        <f>(((J2885/60)/60)/24)+DATE(1970,1,1)</f>
        <v>41887.784062500003</v>
      </c>
      <c r="T2885" s="9">
        <f>(((I2885/60)/60)/24)+DATE(1970,1,1)</f>
        <v>41917.784062500003</v>
      </c>
    </row>
    <row r="2886" spans="1:20" ht="48" x14ac:dyDescent="0.2">
      <c r="A2886">
        <v>890</v>
      </c>
      <c r="B2886" s="4" t="s">
        <v>891</v>
      </c>
      <c r="C2886" s="1" t="s">
        <v>5000</v>
      </c>
      <c r="D2886" s="2">
        <v>3000</v>
      </c>
      <c r="E2886" s="3">
        <v>125</v>
      </c>
      <c r="F2886" t="s">
        <v>8220</v>
      </c>
      <c r="G2886" t="s">
        <v>8223</v>
      </c>
      <c r="H2886" t="s">
        <v>8245</v>
      </c>
      <c r="I2886">
        <v>1385055979</v>
      </c>
      <c r="J2886">
        <v>1382460379</v>
      </c>
      <c r="K2886" t="b">
        <v>0</v>
      </c>
      <c r="L2886">
        <v>4</v>
      </c>
      <c r="M2886" t="b">
        <v>0</v>
      </c>
      <c r="N2886" t="s">
        <v>8277</v>
      </c>
      <c r="O2886" s="5">
        <f>ROUND(E2886/D2886*100,0)</f>
        <v>4</v>
      </c>
      <c r="P2886">
        <f>IFERROR(ROUND(E2886/L2886,2),0)</f>
        <v>31.25</v>
      </c>
      <c r="Q2886" s="6" t="s">
        <v>8323</v>
      </c>
      <c r="R2886" t="s">
        <v>8327</v>
      </c>
      <c r="S2886" s="9">
        <f>(((J2886/60)/60)/24)+DATE(1970,1,1)</f>
        <v>41569.698831018519</v>
      </c>
      <c r="T2886" s="9">
        <f>(((I2886/60)/60)/24)+DATE(1970,1,1)</f>
        <v>41599.740497685183</v>
      </c>
    </row>
    <row r="2887" spans="1:20" ht="48" x14ac:dyDescent="0.2">
      <c r="A2887">
        <v>891</v>
      </c>
      <c r="B2887" s="4" t="s">
        <v>892</v>
      </c>
      <c r="C2887" s="1" t="s">
        <v>5001</v>
      </c>
      <c r="D2887" s="2">
        <v>8000</v>
      </c>
      <c r="E2887" s="3">
        <v>260</v>
      </c>
      <c r="F2887" t="s">
        <v>8220</v>
      </c>
      <c r="G2887" t="s">
        <v>8223</v>
      </c>
      <c r="H2887" t="s">
        <v>8245</v>
      </c>
      <c r="I2887">
        <v>1408581930</v>
      </c>
      <c r="J2887">
        <v>1405989930</v>
      </c>
      <c r="K2887" t="b">
        <v>0</v>
      </c>
      <c r="L2887">
        <v>9</v>
      </c>
      <c r="M2887" t="b">
        <v>0</v>
      </c>
      <c r="N2887" t="s">
        <v>8277</v>
      </c>
      <c r="O2887" s="5">
        <f>ROUND(E2887/D2887*100,0)</f>
        <v>3</v>
      </c>
      <c r="P2887">
        <f>IFERROR(ROUND(E2887/L2887,2),0)</f>
        <v>28.89</v>
      </c>
      <c r="Q2887" s="6" t="s">
        <v>8323</v>
      </c>
      <c r="R2887" t="s">
        <v>8327</v>
      </c>
      <c r="S2887" s="9">
        <f>(((J2887/60)/60)/24)+DATE(1970,1,1)</f>
        <v>41842.031597222223</v>
      </c>
      <c r="T2887" s="9">
        <f>(((I2887/60)/60)/24)+DATE(1970,1,1)</f>
        <v>41872.031597222223</v>
      </c>
    </row>
    <row r="2888" spans="1:20" ht="48" x14ac:dyDescent="0.2">
      <c r="A2888">
        <v>892</v>
      </c>
      <c r="B2888" s="4" t="s">
        <v>893</v>
      </c>
      <c r="C2888" s="1" t="s">
        <v>5002</v>
      </c>
      <c r="D2888" s="2">
        <v>6000</v>
      </c>
      <c r="E2888" s="3">
        <v>2445</v>
      </c>
      <c r="F2888" t="s">
        <v>8220</v>
      </c>
      <c r="G2888" t="s">
        <v>8223</v>
      </c>
      <c r="H2888" t="s">
        <v>8245</v>
      </c>
      <c r="I2888">
        <v>1280635200</v>
      </c>
      <c r="J2888">
        <v>1273121283</v>
      </c>
      <c r="K2888" t="b">
        <v>0</v>
      </c>
      <c r="L2888">
        <v>17</v>
      </c>
      <c r="M2888" t="b">
        <v>0</v>
      </c>
      <c r="N2888" t="s">
        <v>8277</v>
      </c>
      <c r="O2888" s="5">
        <f>ROUND(E2888/D2888*100,0)</f>
        <v>41</v>
      </c>
      <c r="P2888">
        <f>IFERROR(ROUND(E2888/L2888,2),0)</f>
        <v>143.82</v>
      </c>
      <c r="Q2888" s="6" t="s">
        <v>8323</v>
      </c>
      <c r="R2888" t="s">
        <v>8327</v>
      </c>
      <c r="S2888" s="9">
        <f>(((J2888/60)/60)/24)+DATE(1970,1,1)</f>
        <v>40304.20003472222</v>
      </c>
      <c r="T2888" s="9">
        <f>(((I2888/60)/60)/24)+DATE(1970,1,1)</f>
        <v>40391.166666666664</v>
      </c>
    </row>
    <row r="2889" spans="1:20" ht="48" x14ac:dyDescent="0.2">
      <c r="A2889">
        <v>893</v>
      </c>
      <c r="B2889" s="4" t="s">
        <v>894</v>
      </c>
      <c r="C2889" s="1" t="s">
        <v>5003</v>
      </c>
      <c r="D2889" s="2">
        <v>2000</v>
      </c>
      <c r="E2889" s="3">
        <v>200</v>
      </c>
      <c r="F2889" t="s">
        <v>8220</v>
      </c>
      <c r="G2889" t="s">
        <v>8223</v>
      </c>
      <c r="H2889" t="s">
        <v>8245</v>
      </c>
      <c r="I2889">
        <v>1427920363</v>
      </c>
      <c r="J2889">
        <v>1425331963</v>
      </c>
      <c r="K2889" t="b">
        <v>0</v>
      </c>
      <c r="L2889">
        <v>5</v>
      </c>
      <c r="M2889" t="b">
        <v>0</v>
      </c>
      <c r="N2889" t="s">
        <v>8277</v>
      </c>
      <c r="O2889" s="5">
        <f>ROUND(E2889/D2889*100,0)</f>
        <v>10</v>
      </c>
      <c r="P2889">
        <f>IFERROR(ROUND(E2889/L2889,2),0)</f>
        <v>40</v>
      </c>
      <c r="Q2889" s="6" t="s">
        <v>8323</v>
      </c>
      <c r="R2889" t="s">
        <v>8327</v>
      </c>
      <c r="S2889" s="9">
        <f>(((J2889/60)/60)/24)+DATE(1970,1,1)</f>
        <v>42065.897719907407</v>
      </c>
      <c r="T2889" s="9">
        <f>(((I2889/60)/60)/24)+DATE(1970,1,1)</f>
        <v>42095.856053240743</v>
      </c>
    </row>
    <row r="2890" spans="1:20" ht="48" x14ac:dyDescent="0.2">
      <c r="A2890">
        <v>894</v>
      </c>
      <c r="B2890" s="4" t="s">
        <v>895</v>
      </c>
      <c r="C2890" s="1" t="s">
        <v>5004</v>
      </c>
      <c r="D2890" s="2">
        <v>20000</v>
      </c>
      <c r="E2890" s="3">
        <v>7834</v>
      </c>
      <c r="F2890" t="s">
        <v>8220</v>
      </c>
      <c r="G2890" t="s">
        <v>8223</v>
      </c>
      <c r="H2890" t="s">
        <v>8245</v>
      </c>
      <c r="I2890">
        <v>1465169610</v>
      </c>
      <c r="J2890">
        <v>1462577610</v>
      </c>
      <c r="K2890" t="b">
        <v>0</v>
      </c>
      <c r="L2890">
        <v>53</v>
      </c>
      <c r="M2890" t="b">
        <v>0</v>
      </c>
      <c r="N2890" t="s">
        <v>8277</v>
      </c>
      <c r="O2890" s="5">
        <f>ROUND(E2890/D2890*100,0)</f>
        <v>39</v>
      </c>
      <c r="P2890">
        <f>IFERROR(ROUND(E2890/L2890,2),0)</f>
        <v>147.81</v>
      </c>
      <c r="Q2890" s="6" t="s">
        <v>8323</v>
      </c>
      <c r="R2890" t="s">
        <v>8327</v>
      </c>
      <c r="S2890" s="9">
        <f>(((J2890/60)/60)/24)+DATE(1970,1,1)</f>
        <v>42496.981597222228</v>
      </c>
      <c r="T2890" s="9">
        <f>(((I2890/60)/60)/24)+DATE(1970,1,1)</f>
        <v>42526.981597222228</v>
      </c>
    </row>
    <row r="2891" spans="1:20" ht="48" x14ac:dyDescent="0.2">
      <c r="A2891">
        <v>895</v>
      </c>
      <c r="B2891" s="4" t="s">
        <v>896</v>
      </c>
      <c r="C2891" s="1" t="s">
        <v>5005</v>
      </c>
      <c r="D2891" s="2">
        <v>8000</v>
      </c>
      <c r="E2891" s="3">
        <v>195</v>
      </c>
      <c r="F2891" t="s">
        <v>8220</v>
      </c>
      <c r="G2891" t="s">
        <v>8223</v>
      </c>
      <c r="H2891" t="s">
        <v>8245</v>
      </c>
      <c r="I2891">
        <v>1287975829</v>
      </c>
      <c r="J2891">
        <v>1284087829</v>
      </c>
      <c r="K2891" t="b">
        <v>0</v>
      </c>
      <c r="L2891">
        <v>7</v>
      </c>
      <c r="M2891" t="b">
        <v>0</v>
      </c>
      <c r="N2891" t="s">
        <v>8277</v>
      </c>
      <c r="O2891" s="5">
        <f>ROUND(E2891/D2891*100,0)</f>
        <v>2</v>
      </c>
      <c r="P2891">
        <f>IFERROR(ROUND(E2891/L2891,2),0)</f>
        <v>27.86</v>
      </c>
      <c r="Q2891" s="6" t="s">
        <v>8323</v>
      </c>
      <c r="R2891" t="s">
        <v>8327</v>
      </c>
      <c r="S2891" s="9">
        <f>(((J2891/60)/60)/24)+DATE(1970,1,1)</f>
        <v>40431.127650462964</v>
      </c>
      <c r="T2891" s="9">
        <f>(((I2891/60)/60)/24)+DATE(1970,1,1)</f>
        <v>40476.127650462964</v>
      </c>
    </row>
    <row r="2892" spans="1:20" ht="48" x14ac:dyDescent="0.2">
      <c r="A2892">
        <v>896</v>
      </c>
      <c r="B2892" s="4" t="s">
        <v>897</v>
      </c>
      <c r="C2892" s="1" t="s">
        <v>5006</v>
      </c>
      <c r="D2892" s="2">
        <v>8000</v>
      </c>
      <c r="E2892" s="3">
        <v>3200</v>
      </c>
      <c r="F2892" t="s">
        <v>8220</v>
      </c>
      <c r="G2892" t="s">
        <v>8223</v>
      </c>
      <c r="H2892" t="s">
        <v>8245</v>
      </c>
      <c r="I2892">
        <v>1440734400</v>
      </c>
      <c r="J2892">
        <v>1438549026</v>
      </c>
      <c r="K2892" t="b">
        <v>0</v>
      </c>
      <c r="L2892">
        <v>72</v>
      </c>
      <c r="M2892" t="b">
        <v>0</v>
      </c>
      <c r="N2892" t="s">
        <v>8277</v>
      </c>
      <c r="O2892" s="5">
        <f>ROUND(E2892/D2892*100,0)</f>
        <v>40</v>
      </c>
      <c r="P2892">
        <f>IFERROR(ROUND(E2892/L2892,2),0)</f>
        <v>44.44</v>
      </c>
      <c r="Q2892" s="6" t="s">
        <v>8323</v>
      </c>
      <c r="R2892" t="s">
        <v>8327</v>
      </c>
      <c r="S2892" s="9">
        <f>(((J2892/60)/60)/24)+DATE(1970,1,1)</f>
        <v>42218.872986111113</v>
      </c>
      <c r="T2892" s="9">
        <f>(((I2892/60)/60)/24)+DATE(1970,1,1)</f>
        <v>42244.166666666672</v>
      </c>
    </row>
    <row r="2893" spans="1:20" ht="48" x14ac:dyDescent="0.2">
      <c r="A2893">
        <v>897</v>
      </c>
      <c r="B2893" s="4" t="s">
        <v>898</v>
      </c>
      <c r="C2893" s="1" t="s">
        <v>5007</v>
      </c>
      <c r="D2893" s="2">
        <v>3000</v>
      </c>
      <c r="E2893" s="3">
        <v>0</v>
      </c>
      <c r="F2893" t="s">
        <v>8220</v>
      </c>
      <c r="G2893" t="s">
        <v>8223</v>
      </c>
      <c r="H2893" t="s">
        <v>8245</v>
      </c>
      <c r="I2893">
        <v>1354123908</v>
      </c>
      <c r="J2893">
        <v>1351528308</v>
      </c>
      <c r="K2893" t="b">
        <v>0</v>
      </c>
      <c r="L2893">
        <v>0</v>
      </c>
      <c r="M2893" t="b">
        <v>0</v>
      </c>
      <c r="N2893" t="s">
        <v>8277</v>
      </c>
      <c r="O2893" s="5">
        <f>ROUND(E2893/D2893*100,0)</f>
        <v>0</v>
      </c>
      <c r="P2893">
        <f>IFERROR(ROUND(E2893/L2893,2),0)</f>
        <v>0</v>
      </c>
      <c r="Q2893" s="6" t="s">
        <v>8323</v>
      </c>
      <c r="R2893" t="s">
        <v>8327</v>
      </c>
      <c r="S2893" s="9">
        <f>(((J2893/60)/60)/24)+DATE(1970,1,1)</f>
        <v>41211.688750000001</v>
      </c>
      <c r="T2893" s="9">
        <f>(((I2893/60)/60)/24)+DATE(1970,1,1)</f>
        <v>41241.730416666665</v>
      </c>
    </row>
    <row r="2894" spans="1:20" ht="48" x14ac:dyDescent="0.2">
      <c r="A2894">
        <v>898</v>
      </c>
      <c r="B2894" s="4" t="s">
        <v>899</v>
      </c>
      <c r="C2894" s="1" t="s">
        <v>5008</v>
      </c>
      <c r="D2894" s="2">
        <v>2500</v>
      </c>
      <c r="E2894" s="3">
        <v>70</v>
      </c>
      <c r="F2894" t="s">
        <v>8220</v>
      </c>
      <c r="G2894" t="s">
        <v>8223</v>
      </c>
      <c r="H2894" t="s">
        <v>8245</v>
      </c>
      <c r="I2894">
        <v>1326651110</v>
      </c>
      <c r="J2894">
        <v>1322763110</v>
      </c>
      <c r="K2894" t="b">
        <v>0</v>
      </c>
      <c r="L2894">
        <v>2</v>
      </c>
      <c r="M2894" t="b">
        <v>0</v>
      </c>
      <c r="N2894" t="s">
        <v>8277</v>
      </c>
      <c r="O2894" s="5">
        <f>ROUND(E2894/D2894*100,0)</f>
        <v>3</v>
      </c>
      <c r="P2894">
        <f>IFERROR(ROUND(E2894/L2894,2),0)</f>
        <v>35</v>
      </c>
      <c r="Q2894" s="6" t="s">
        <v>8323</v>
      </c>
      <c r="R2894" t="s">
        <v>8327</v>
      </c>
      <c r="S2894" s="9">
        <f>(((J2894/60)/60)/24)+DATE(1970,1,1)</f>
        <v>40878.758217592593</v>
      </c>
      <c r="T2894" s="9">
        <f>(((I2894/60)/60)/24)+DATE(1970,1,1)</f>
        <v>40923.758217592593</v>
      </c>
    </row>
    <row r="2895" spans="1:20" ht="48" x14ac:dyDescent="0.2">
      <c r="A2895">
        <v>899</v>
      </c>
      <c r="B2895" s="4" t="s">
        <v>900</v>
      </c>
      <c r="C2895" s="1" t="s">
        <v>5009</v>
      </c>
      <c r="D2895" s="2">
        <v>750</v>
      </c>
      <c r="E2895" s="3">
        <v>280</v>
      </c>
      <c r="F2895" t="s">
        <v>8220</v>
      </c>
      <c r="G2895" t="s">
        <v>8223</v>
      </c>
      <c r="H2895" t="s">
        <v>8245</v>
      </c>
      <c r="I2895">
        <v>1306549362</v>
      </c>
      <c r="J2895">
        <v>1302661362</v>
      </c>
      <c r="K2895" t="b">
        <v>0</v>
      </c>
      <c r="L2895">
        <v>8</v>
      </c>
      <c r="M2895" t="b">
        <v>0</v>
      </c>
      <c r="N2895" t="s">
        <v>8277</v>
      </c>
      <c r="O2895" s="5">
        <f>ROUND(E2895/D2895*100,0)</f>
        <v>37</v>
      </c>
      <c r="P2895">
        <f>IFERROR(ROUND(E2895/L2895,2),0)</f>
        <v>35</v>
      </c>
      <c r="Q2895" s="6" t="s">
        <v>8323</v>
      </c>
      <c r="R2895" t="s">
        <v>8327</v>
      </c>
      <c r="S2895" s="9">
        <f>(((J2895/60)/60)/24)+DATE(1970,1,1)</f>
        <v>40646.099097222221</v>
      </c>
      <c r="T2895" s="9">
        <f>(((I2895/60)/60)/24)+DATE(1970,1,1)</f>
        <v>40691.099097222221</v>
      </c>
    </row>
    <row r="2896" spans="1:20" ht="48" x14ac:dyDescent="0.2">
      <c r="A2896">
        <v>1901</v>
      </c>
      <c r="B2896" s="4" t="s">
        <v>1902</v>
      </c>
      <c r="C2896" s="1" t="s">
        <v>6011</v>
      </c>
      <c r="D2896" s="2">
        <v>99000</v>
      </c>
      <c r="E2896" s="3">
        <v>2670</v>
      </c>
      <c r="F2896" t="s">
        <v>8220</v>
      </c>
      <c r="G2896" t="s">
        <v>8224</v>
      </c>
      <c r="H2896" t="s">
        <v>8246</v>
      </c>
      <c r="I2896">
        <v>1432299600</v>
      </c>
      <c r="J2896">
        <v>1429707729</v>
      </c>
      <c r="K2896" t="b">
        <v>0</v>
      </c>
      <c r="L2896">
        <v>25</v>
      </c>
      <c r="M2896" t="b">
        <v>0</v>
      </c>
      <c r="N2896" t="s">
        <v>8292</v>
      </c>
      <c r="O2896" s="5">
        <f>ROUND(E2896/D2896*100,0)</f>
        <v>3</v>
      </c>
      <c r="P2896">
        <f>IFERROR(ROUND(E2896/L2896,2),0)</f>
        <v>106.8</v>
      </c>
      <c r="Q2896" s="6" t="s">
        <v>8317</v>
      </c>
      <c r="R2896" t="s">
        <v>8346</v>
      </c>
      <c r="S2896" s="9">
        <f>(((J2896/60)/60)/24)+DATE(1970,1,1)</f>
        <v>42116.54315972222</v>
      </c>
      <c r="T2896" s="9">
        <f>(((I2896/60)/60)/24)+DATE(1970,1,1)</f>
        <v>42146.541666666672</v>
      </c>
    </row>
    <row r="2897" spans="1:20" ht="48" x14ac:dyDescent="0.2">
      <c r="A2897">
        <v>1902</v>
      </c>
      <c r="B2897" s="4" t="s">
        <v>1903</v>
      </c>
      <c r="C2897" s="1" t="s">
        <v>6012</v>
      </c>
      <c r="D2897" s="2">
        <v>1000</v>
      </c>
      <c r="E2897" s="3">
        <v>12</v>
      </c>
      <c r="F2897" t="s">
        <v>8220</v>
      </c>
      <c r="G2897" t="s">
        <v>8232</v>
      </c>
      <c r="H2897" t="s">
        <v>8248</v>
      </c>
      <c r="I2897">
        <v>1425495447</v>
      </c>
      <c r="J2897">
        <v>1422903447</v>
      </c>
      <c r="K2897" t="b">
        <v>0</v>
      </c>
      <c r="L2897">
        <v>3</v>
      </c>
      <c r="M2897" t="b">
        <v>0</v>
      </c>
      <c r="N2897" t="s">
        <v>8292</v>
      </c>
      <c r="O2897" s="5">
        <f>ROUND(E2897/D2897*100,0)</f>
        <v>1</v>
      </c>
      <c r="P2897">
        <f>IFERROR(ROUND(E2897/L2897,2),0)</f>
        <v>4</v>
      </c>
      <c r="Q2897" s="6" t="s">
        <v>8317</v>
      </c>
      <c r="R2897" t="s">
        <v>8346</v>
      </c>
      <c r="S2897" s="9">
        <f>(((J2897/60)/60)/24)+DATE(1970,1,1)</f>
        <v>42037.789895833332</v>
      </c>
      <c r="T2897" s="9">
        <f>(((I2897/60)/60)/24)+DATE(1970,1,1)</f>
        <v>42067.789895833332</v>
      </c>
    </row>
    <row r="2898" spans="1:20" ht="48" x14ac:dyDescent="0.2">
      <c r="A2898">
        <v>1903</v>
      </c>
      <c r="B2898" s="4" t="s">
        <v>1904</v>
      </c>
      <c r="C2898" s="1" t="s">
        <v>6013</v>
      </c>
      <c r="D2898" s="2">
        <v>3000</v>
      </c>
      <c r="E2898" s="3">
        <v>1398</v>
      </c>
      <c r="F2898" t="s">
        <v>8220</v>
      </c>
      <c r="G2898" t="s">
        <v>8223</v>
      </c>
      <c r="H2898" t="s">
        <v>8245</v>
      </c>
      <c r="I2898">
        <v>1485541791</v>
      </c>
      <c r="J2898">
        <v>1480357791</v>
      </c>
      <c r="K2898" t="b">
        <v>0</v>
      </c>
      <c r="L2898">
        <v>41</v>
      </c>
      <c r="M2898" t="b">
        <v>0</v>
      </c>
      <c r="N2898" t="s">
        <v>8292</v>
      </c>
      <c r="O2898" s="5">
        <f>ROUND(E2898/D2898*100,0)</f>
        <v>47</v>
      </c>
      <c r="P2898">
        <f>IFERROR(ROUND(E2898/L2898,2),0)</f>
        <v>34.1</v>
      </c>
      <c r="Q2898" s="6" t="s">
        <v>8317</v>
      </c>
      <c r="R2898" t="s">
        <v>8346</v>
      </c>
      <c r="S2898" s="9">
        <f>(((J2898/60)/60)/24)+DATE(1970,1,1)</f>
        <v>42702.770729166667</v>
      </c>
      <c r="T2898" s="9">
        <f>(((I2898/60)/60)/24)+DATE(1970,1,1)</f>
        <v>42762.770729166667</v>
      </c>
    </row>
    <row r="2899" spans="1:20" ht="48" x14ac:dyDescent="0.2">
      <c r="A2899">
        <v>1904</v>
      </c>
      <c r="B2899" s="4" t="s">
        <v>1905</v>
      </c>
      <c r="C2899" s="1" t="s">
        <v>6014</v>
      </c>
      <c r="D2899" s="2">
        <v>50000</v>
      </c>
      <c r="E2899" s="3">
        <v>50</v>
      </c>
      <c r="F2899" t="s">
        <v>8220</v>
      </c>
      <c r="G2899" t="s">
        <v>8223</v>
      </c>
      <c r="H2899" t="s">
        <v>8245</v>
      </c>
      <c r="I2899">
        <v>1451752021</v>
      </c>
      <c r="J2899">
        <v>1447864021</v>
      </c>
      <c r="K2899" t="b">
        <v>0</v>
      </c>
      <c r="L2899">
        <v>2</v>
      </c>
      <c r="M2899" t="b">
        <v>0</v>
      </c>
      <c r="N2899" t="s">
        <v>8292</v>
      </c>
      <c r="O2899" s="5">
        <f>ROUND(E2899/D2899*100,0)</f>
        <v>0</v>
      </c>
      <c r="P2899">
        <f>IFERROR(ROUND(E2899/L2899,2),0)</f>
        <v>25</v>
      </c>
      <c r="Q2899" s="6" t="s">
        <v>8317</v>
      </c>
      <c r="R2899" t="s">
        <v>8346</v>
      </c>
      <c r="S2899" s="9">
        <f>(((J2899/60)/60)/24)+DATE(1970,1,1)</f>
        <v>42326.685428240744</v>
      </c>
      <c r="T2899" s="9">
        <f>(((I2899/60)/60)/24)+DATE(1970,1,1)</f>
        <v>42371.685428240744</v>
      </c>
    </row>
    <row r="2900" spans="1:20" ht="48" x14ac:dyDescent="0.2">
      <c r="A2900">
        <v>1905</v>
      </c>
      <c r="B2900" s="4" t="s">
        <v>1906</v>
      </c>
      <c r="C2900" s="1" t="s">
        <v>6015</v>
      </c>
      <c r="D2900" s="2">
        <v>25000</v>
      </c>
      <c r="E2900" s="3">
        <v>42</v>
      </c>
      <c r="F2900" t="s">
        <v>8220</v>
      </c>
      <c r="G2900" t="s">
        <v>8223</v>
      </c>
      <c r="H2900" t="s">
        <v>8245</v>
      </c>
      <c r="I2900">
        <v>1410127994</v>
      </c>
      <c r="J2900">
        <v>1407535994</v>
      </c>
      <c r="K2900" t="b">
        <v>0</v>
      </c>
      <c r="L2900">
        <v>4</v>
      </c>
      <c r="M2900" t="b">
        <v>0</v>
      </c>
      <c r="N2900" t="s">
        <v>8292</v>
      </c>
      <c r="O2900" s="5">
        <f>ROUND(E2900/D2900*100,0)</f>
        <v>0</v>
      </c>
      <c r="P2900">
        <f>IFERROR(ROUND(E2900/L2900,2),0)</f>
        <v>10.5</v>
      </c>
      <c r="Q2900" s="6" t="s">
        <v>8317</v>
      </c>
      <c r="R2900" t="s">
        <v>8346</v>
      </c>
      <c r="S2900" s="9">
        <f>(((J2900/60)/60)/24)+DATE(1970,1,1)</f>
        <v>41859.925856481481</v>
      </c>
      <c r="T2900" s="9">
        <f>(((I2900/60)/60)/24)+DATE(1970,1,1)</f>
        <v>41889.925856481481</v>
      </c>
    </row>
    <row r="2901" spans="1:20" ht="48" x14ac:dyDescent="0.2">
      <c r="A2901">
        <v>1906</v>
      </c>
      <c r="B2901" s="4" t="s">
        <v>1907</v>
      </c>
      <c r="C2901" s="1" t="s">
        <v>6016</v>
      </c>
      <c r="D2901" s="2">
        <v>50000</v>
      </c>
      <c r="E2901" s="3">
        <v>21380</v>
      </c>
      <c r="F2901" t="s">
        <v>8220</v>
      </c>
      <c r="G2901" t="s">
        <v>8223</v>
      </c>
      <c r="H2901" t="s">
        <v>8245</v>
      </c>
      <c r="I2901">
        <v>1466697983</v>
      </c>
      <c r="J2901">
        <v>1464105983</v>
      </c>
      <c r="K2901" t="b">
        <v>0</v>
      </c>
      <c r="L2901">
        <v>99</v>
      </c>
      <c r="M2901" t="b">
        <v>0</v>
      </c>
      <c r="N2901" t="s">
        <v>8292</v>
      </c>
      <c r="O2901" s="5">
        <f>ROUND(E2901/D2901*100,0)</f>
        <v>43</v>
      </c>
      <c r="P2901">
        <f>IFERROR(ROUND(E2901/L2901,2),0)</f>
        <v>215.96</v>
      </c>
      <c r="Q2901" s="6" t="s">
        <v>8317</v>
      </c>
      <c r="R2901" t="s">
        <v>8346</v>
      </c>
      <c r="S2901" s="9">
        <f>(((J2901/60)/60)/24)+DATE(1970,1,1)</f>
        <v>42514.671099537038</v>
      </c>
      <c r="T2901" s="9">
        <f>(((I2901/60)/60)/24)+DATE(1970,1,1)</f>
        <v>42544.671099537038</v>
      </c>
    </row>
    <row r="2902" spans="1:20" ht="48" x14ac:dyDescent="0.2">
      <c r="A2902">
        <v>1907</v>
      </c>
      <c r="B2902" s="4" t="s">
        <v>1908</v>
      </c>
      <c r="C2902" s="1" t="s">
        <v>6017</v>
      </c>
      <c r="D2902" s="2">
        <v>30000</v>
      </c>
      <c r="E2902" s="3">
        <v>85</v>
      </c>
      <c r="F2902" t="s">
        <v>8220</v>
      </c>
      <c r="G2902" t="s">
        <v>8223</v>
      </c>
      <c r="H2902" t="s">
        <v>8245</v>
      </c>
      <c r="I2902">
        <v>1400853925</v>
      </c>
      <c r="J2902">
        <v>1399557925</v>
      </c>
      <c r="K2902" t="b">
        <v>0</v>
      </c>
      <c r="L2902">
        <v>4</v>
      </c>
      <c r="M2902" t="b">
        <v>0</v>
      </c>
      <c r="N2902" t="s">
        <v>8292</v>
      </c>
      <c r="O2902" s="5">
        <f>ROUND(E2902/D2902*100,0)</f>
        <v>0</v>
      </c>
      <c r="P2902">
        <f>IFERROR(ROUND(E2902/L2902,2),0)</f>
        <v>21.25</v>
      </c>
      <c r="Q2902" s="6" t="s">
        <v>8317</v>
      </c>
      <c r="R2902" t="s">
        <v>8346</v>
      </c>
      <c r="S2902" s="9">
        <f>(((J2902/60)/60)/24)+DATE(1970,1,1)</f>
        <v>41767.587094907409</v>
      </c>
      <c r="T2902" s="9">
        <f>(((I2902/60)/60)/24)+DATE(1970,1,1)</f>
        <v>41782.587094907409</v>
      </c>
    </row>
    <row r="2903" spans="1:20" ht="48" x14ac:dyDescent="0.2">
      <c r="A2903">
        <v>1908</v>
      </c>
      <c r="B2903" s="4" t="s">
        <v>1909</v>
      </c>
      <c r="C2903" s="1" t="s">
        <v>6018</v>
      </c>
      <c r="D2903" s="2">
        <v>25000</v>
      </c>
      <c r="E2903" s="3">
        <v>433</v>
      </c>
      <c r="F2903" t="s">
        <v>8220</v>
      </c>
      <c r="G2903" t="s">
        <v>8223</v>
      </c>
      <c r="H2903" t="s">
        <v>8245</v>
      </c>
      <c r="I2903">
        <v>1483048900</v>
      </c>
      <c r="J2903">
        <v>1480456900</v>
      </c>
      <c r="K2903" t="b">
        <v>0</v>
      </c>
      <c r="L2903">
        <v>4</v>
      </c>
      <c r="M2903" t="b">
        <v>0</v>
      </c>
      <c r="N2903" t="s">
        <v>8292</v>
      </c>
      <c r="O2903" s="5">
        <f>ROUND(E2903/D2903*100,0)</f>
        <v>2</v>
      </c>
      <c r="P2903">
        <f>IFERROR(ROUND(E2903/L2903,2),0)</f>
        <v>108.25</v>
      </c>
      <c r="Q2903" s="6" t="s">
        <v>8317</v>
      </c>
      <c r="R2903" t="s">
        <v>8346</v>
      </c>
      <c r="S2903" s="9">
        <f>(((J2903/60)/60)/24)+DATE(1970,1,1)</f>
        <v>42703.917824074073</v>
      </c>
      <c r="T2903" s="9">
        <f>(((I2903/60)/60)/24)+DATE(1970,1,1)</f>
        <v>42733.917824074073</v>
      </c>
    </row>
    <row r="2904" spans="1:20" ht="48" x14ac:dyDescent="0.2">
      <c r="A2904">
        <v>1909</v>
      </c>
      <c r="B2904" s="4" t="s">
        <v>1910</v>
      </c>
      <c r="C2904" s="1" t="s">
        <v>6019</v>
      </c>
      <c r="D2904" s="2">
        <v>35000</v>
      </c>
      <c r="E2904" s="3">
        <v>4939</v>
      </c>
      <c r="F2904" t="s">
        <v>8220</v>
      </c>
      <c r="G2904" t="s">
        <v>8223</v>
      </c>
      <c r="H2904" t="s">
        <v>8245</v>
      </c>
      <c r="I2904">
        <v>1414059479</v>
      </c>
      <c r="J2904">
        <v>1411467479</v>
      </c>
      <c r="K2904" t="b">
        <v>0</v>
      </c>
      <c r="L2904">
        <v>38</v>
      </c>
      <c r="M2904" t="b">
        <v>0</v>
      </c>
      <c r="N2904" t="s">
        <v>8292</v>
      </c>
      <c r="O2904" s="5">
        <f>ROUND(E2904/D2904*100,0)</f>
        <v>14</v>
      </c>
      <c r="P2904">
        <f>IFERROR(ROUND(E2904/L2904,2),0)</f>
        <v>129.97</v>
      </c>
      <c r="Q2904" s="6" t="s">
        <v>8317</v>
      </c>
      <c r="R2904" t="s">
        <v>8346</v>
      </c>
      <c r="S2904" s="9">
        <f>(((J2904/60)/60)/24)+DATE(1970,1,1)</f>
        <v>41905.429155092592</v>
      </c>
      <c r="T2904" s="9">
        <f>(((I2904/60)/60)/24)+DATE(1970,1,1)</f>
        <v>41935.429155092592</v>
      </c>
    </row>
    <row r="2905" spans="1:20" ht="48" x14ac:dyDescent="0.2">
      <c r="A2905">
        <v>1910</v>
      </c>
      <c r="B2905" s="4" t="s">
        <v>1911</v>
      </c>
      <c r="C2905" s="1" t="s">
        <v>6020</v>
      </c>
      <c r="D2905" s="2">
        <v>85000</v>
      </c>
      <c r="E2905" s="3">
        <v>33486</v>
      </c>
      <c r="F2905" t="s">
        <v>8220</v>
      </c>
      <c r="G2905" t="s">
        <v>8232</v>
      </c>
      <c r="H2905" t="s">
        <v>8248</v>
      </c>
      <c r="I2905">
        <v>1446331500</v>
      </c>
      <c r="J2905">
        <v>1442531217</v>
      </c>
      <c r="K2905" t="b">
        <v>0</v>
      </c>
      <c r="L2905">
        <v>285</v>
      </c>
      <c r="M2905" t="b">
        <v>0</v>
      </c>
      <c r="N2905" t="s">
        <v>8292</v>
      </c>
      <c r="O2905" s="5">
        <f>ROUND(E2905/D2905*100,0)</f>
        <v>39</v>
      </c>
      <c r="P2905">
        <f>IFERROR(ROUND(E2905/L2905,2),0)</f>
        <v>117.49</v>
      </c>
      <c r="Q2905" s="6" t="s">
        <v>8317</v>
      </c>
      <c r="R2905" t="s">
        <v>8346</v>
      </c>
      <c r="S2905" s="9">
        <f>(((J2905/60)/60)/24)+DATE(1970,1,1)</f>
        <v>42264.963159722218</v>
      </c>
      <c r="T2905" s="9">
        <f>(((I2905/60)/60)/24)+DATE(1970,1,1)</f>
        <v>42308.947916666672</v>
      </c>
    </row>
    <row r="2906" spans="1:20" ht="48" x14ac:dyDescent="0.2">
      <c r="A2906">
        <v>1911</v>
      </c>
      <c r="B2906" s="4" t="s">
        <v>1912</v>
      </c>
      <c r="C2906" s="1" t="s">
        <v>6021</v>
      </c>
      <c r="D2906" s="2">
        <v>42500</v>
      </c>
      <c r="E2906" s="3">
        <v>10</v>
      </c>
      <c r="F2906" t="s">
        <v>8220</v>
      </c>
      <c r="G2906" t="s">
        <v>8227</v>
      </c>
      <c r="H2906" t="s">
        <v>8249</v>
      </c>
      <c r="I2906">
        <v>1407545334</v>
      </c>
      <c r="J2906">
        <v>1404953334</v>
      </c>
      <c r="K2906" t="b">
        <v>0</v>
      </c>
      <c r="L2906">
        <v>1</v>
      </c>
      <c r="M2906" t="b">
        <v>0</v>
      </c>
      <c r="N2906" t="s">
        <v>8292</v>
      </c>
      <c r="O2906" s="5">
        <f>ROUND(E2906/D2906*100,0)</f>
        <v>0</v>
      </c>
      <c r="P2906">
        <f>IFERROR(ROUND(E2906/L2906,2),0)</f>
        <v>10</v>
      </c>
      <c r="Q2906" s="6" t="s">
        <v>8317</v>
      </c>
      <c r="R2906" t="s">
        <v>8346</v>
      </c>
      <c r="S2906" s="9">
        <f>(((J2906/60)/60)/24)+DATE(1970,1,1)</f>
        <v>41830.033958333333</v>
      </c>
      <c r="T2906" s="9">
        <f>(((I2906/60)/60)/24)+DATE(1970,1,1)</f>
        <v>41860.033958333333</v>
      </c>
    </row>
    <row r="2907" spans="1:20" ht="48" x14ac:dyDescent="0.2">
      <c r="A2907">
        <v>1912</v>
      </c>
      <c r="B2907" s="4" t="s">
        <v>1913</v>
      </c>
      <c r="C2907" s="1" t="s">
        <v>6022</v>
      </c>
      <c r="D2907" s="2">
        <v>5000</v>
      </c>
      <c r="E2907" s="3">
        <v>2965</v>
      </c>
      <c r="F2907" t="s">
        <v>8220</v>
      </c>
      <c r="G2907" t="s">
        <v>8223</v>
      </c>
      <c r="H2907" t="s">
        <v>8245</v>
      </c>
      <c r="I2907">
        <v>1433395560</v>
      </c>
      <c r="J2907">
        <v>1430803560</v>
      </c>
      <c r="K2907" t="b">
        <v>0</v>
      </c>
      <c r="L2907">
        <v>42</v>
      </c>
      <c r="M2907" t="b">
        <v>0</v>
      </c>
      <c r="N2907" t="s">
        <v>8292</v>
      </c>
      <c r="O2907" s="5">
        <f>ROUND(E2907/D2907*100,0)</f>
        <v>59</v>
      </c>
      <c r="P2907">
        <f>IFERROR(ROUND(E2907/L2907,2),0)</f>
        <v>70.599999999999994</v>
      </c>
      <c r="Q2907" s="6" t="s">
        <v>8317</v>
      </c>
      <c r="R2907" t="s">
        <v>8346</v>
      </c>
      <c r="S2907" s="9">
        <f>(((J2907/60)/60)/24)+DATE(1970,1,1)</f>
        <v>42129.226388888885</v>
      </c>
      <c r="T2907" s="9">
        <f>(((I2907/60)/60)/24)+DATE(1970,1,1)</f>
        <v>42159.226388888885</v>
      </c>
    </row>
    <row r="2908" spans="1:20" ht="32" x14ac:dyDescent="0.2">
      <c r="A2908">
        <v>1913</v>
      </c>
      <c r="B2908" s="4" t="s">
        <v>1914</v>
      </c>
      <c r="C2908" s="1" t="s">
        <v>6023</v>
      </c>
      <c r="D2908" s="2">
        <v>48000</v>
      </c>
      <c r="E2908" s="3">
        <v>637</v>
      </c>
      <c r="F2908" t="s">
        <v>8220</v>
      </c>
      <c r="G2908" t="s">
        <v>8224</v>
      </c>
      <c r="H2908" t="s">
        <v>8246</v>
      </c>
      <c r="I2908">
        <v>1412770578</v>
      </c>
      <c r="J2908">
        <v>1410178578</v>
      </c>
      <c r="K2908" t="b">
        <v>0</v>
      </c>
      <c r="L2908">
        <v>26</v>
      </c>
      <c r="M2908" t="b">
        <v>0</v>
      </c>
      <c r="N2908" t="s">
        <v>8292</v>
      </c>
      <c r="O2908" s="5">
        <f>ROUND(E2908/D2908*100,0)</f>
        <v>1</v>
      </c>
      <c r="P2908">
        <f>IFERROR(ROUND(E2908/L2908,2),0)</f>
        <v>24.5</v>
      </c>
      <c r="Q2908" s="6" t="s">
        <v>8317</v>
      </c>
      <c r="R2908" t="s">
        <v>8346</v>
      </c>
      <c r="S2908" s="9">
        <f>(((J2908/60)/60)/24)+DATE(1970,1,1)</f>
        <v>41890.511319444442</v>
      </c>
      <c r="T2908" s="9">
        <f>(((I2908/60)/60)/24)+DATE(1970,1,1)</f>
        <v>41920.511319444442</v>
      </c>
    </row>
    <row r="2909" spans="1:20" ht="48" x14ac:dyDescent="0.2">
      <c r="A2909">
        <v>1914</v>
      </c>
      <c r="B2909" s="4" t="s">
        <v>1915</v>
      </c>
      <c r="C2909" s="1" t="s">
        <v>6024</v>
      </c>
      <c r="D2909" s="2">
        <v>666</v>
      </c>
      <c r="E2909" s="3">
        <v>60</v>
      </c>
      <c r="F2909" t="s">
        <v>8220</v>
      </c>
      <c r="G2909" t="s">
        <v>8223</v>
      </c>
      <c r="H2909" t="s">
        <v>8245</v>
      </c>
      <c r="I2909">
        <v>1414814340</v>
      </c>
      <c r="J2909">
        <v>1413519073</v>
      </c>
      <c r="K2909" t="b">
        <v>0</v>
      </c>
      <c r="L2909">
        <v>2</v>
      </c>
      <c r="M2909" t="b">
        <v>0</v>
      </c>
      <c r="N2909" t="s">
        <v>8292</v>
      </c>
      <c r="O2909" s="5">
        <f>ROUND(E2909/D2909*100,0)</f>
        <v>9</v>
      </c>
      <c r="P2909">
        <f>IFERROR(ROUND(E2909/L2909,2),0)</f>
        <v>30</v>
      </c>
      <c r="Q2909" s="6" t="s">
        <v>8317</v>
      </c>
      <c r="R2909" t="s">
        <v>8346</v>
      </c>
      <c r="S2909" s="9">
        <f>(((J2909/60)/60)/24)+DATE(1970,1,1)</f>
        <v>41929.174456018518</v>
      </c>
      <c r="T2909" s="9">
        <f>(((I2909/60)/60)/24)+DATE(1970,1,1)</f>
        <v>41944.165972222225</v>
      </c>
    </row>
    <row r="2910" spans="1:20" ht="48" x14ac:dyDescent="0.2">
      <c r="A2910">
        <v>1915</v>
      </c>
      <c r="B2910" s="4" t="s">
        <v>1916</v>
      </c>
      <c r="C2910" s="1" t="s">
        <v>6025</v>
      </c>
      <c r="D2910" s="2">
        <v>500</v>
      </c>
      <c r="E2910" s="3">
        <v>8</v>
      </c>
      <c r="F2910" t="s">
        <v>8220</v>
      </c>
      <c r="G2910" t="s">
        <v>8223</v>
      </c>
      <c r="H2910" t="s">
        <v>8245</v>
      </c>
      <c r="I2910">
        <v>1409620222</v>
      </c>
      <c r="J2910">
        <v>1407892222</v>
      </c>
      <c r="K2910" t="b">
        <v>0</v>
      </c>
      <c r="L2910">
        <v>4</v>
      </c>
      <c r="M2910" t="b">
        <v>0</v>
      </c>
      <c r="N2910" t="s">
        <v>8292</v>
      </c>
      <c r="O2910" s="5">
        <f>ROUND(E2910/D2910*100,0)</f>
        <v>2</v>
      </c>
      <c r="P2910">
        <f>IFERROR(ROUND(E2910/L2910,2),0)</f>
        <v>2</v>
      </c>
      <c r="Q2910" s="6" t="s">
        <v>8317</v>
      </c>
      <c r="R2910" t="s">
        <v>8346</v>
      </c>
      <c r="S2910" s="9">
        <f>(((J2910/60)/60)/24)+DATE(1970,1,1)</f>
        <v>41864.04886574074</v>
      </c>
      <c r="T2910" s="9">
        <f>(((I2910/60)/60)/24)+DATE(1970,1,1)</f>
        <v>41884.04886574074</v>
      </c>
    </row>
    <row r="2911" spans="1:20" ht="32" x14ac:dyDescent="0.2">
      <c r="A2911">
        <v>1916</v>
      </c>
      <c r="B2911" s="4" t="s">
        <v>1917</v>
      </c>
      <c r="C2911" s="1" t="s">
        <v>6026</v>
      </c>
      <c r="D2911" s="2">
        <v>20000</v>
      </c>
      <c r="E2911" s="3">
        <v>102</v>
      </c>
      <c r="F2911" t="s">
        <v>8220</v>
      </c>
      <c r="G2911" t="s">
        <v>8223</v>
      </c>
      <c r="H2911" t="s">
        <v>8245</v>
      </c>
      <c r="I2911">
        <v>1478542375</v>
      </c>
      <c r="J2911">
        <v>1476378775</v>
      </c>
      <c r="K2911" t="b">
        <v>0</v>
      </c>
      <c r="L2911">
        <v>6</v>
      </c>
      <c r="M2911" t="b">
        <v>0</v>
      </c>
      <c r="N2911" t="s">
        <v>8292</v>
      </c>
      <c r="O2911" s="5">
        <f>ROUND(E2911/D2911*100,0)</f>
        <v>1</v>
      </c>
      <c r="P2911">
        <f>IFERROR(ROUND(E2911/L2911,2),0)</f>
        <v>17</v>
      </c>
      <c r="Q2911" s="6" t="s">
        <v>8317</v>
      </c>
      <c r="R2911" t="s">
        <v>8346</v>
      </c>
      <c r="S2911" s="9">
        <f>(((J2911/60)/60)/24)+DATE(1970,1,1)</f>
        <v>42656.717303240745</v>
      </c>
      <c r="T2911" s="9">
        <f>(((I2911/60)/60)/24)+DATE(1970,1,1)</f>
        <v>42681.758969907409</v>
      </c>
    </row>
    <row r="2912" spans="1:20" ht="32" x14ac:dyDescent="0.2">
      <c r="A2912">
        <v>1917</v>
      </c>
      <c r="B2912" s="4" t="s">
        <v>1918</v>
      </c>
      <c r="C2912" s="1" t="s">
        <v>6027</v>
      </c>
      <c r="D2912" s="2">
        <v>390000</v>
      </c>
      <c r="E2912" s="3">
        <v>205025</v>
      </c>
      <c r="F2912" t="s">
        <v>8220</v>
      </c>
      <c r="G2912" t="s">
        <v>8230</v>
      </c>
      <c r="H2912" t="s">
        <v>8251</v>
      </c>
      <c r="I2912">
        <v>1486708133</v>
      </c>
      <c r="J2912">
        <v>1484116133</v>
      </c>
      <c r="K2912" t="b">
        <v>0</v>
      </c>
      <c r="L2912">
        <v>70</v>
      </c>
      <c r="M2912" t="b">
        <v>0</v>
      </c>
      <c r="N2912" t="s">
        <v>8292</v>
      </c>
      <c r="O2912" s="5">
        <f>ROUND(E2912/D2912*100,0)</f>
        <v>53</v>
      </c>
      <c r="P2912">
        <f>IFERROR(ROUND(E2912/L2912,2),0)</f>
        <v>2928.93</v>
      </c>
      <c r="Q2912" s="6" t="s">
        <v>8317</v>
      </c>
      <c r="R2912" t="s">
        <v>8346</v>
      </c>
      <c r="S2912" s="9">
        <f>(((J2912/60)/60)/24)+DATE(1970,1,1)</f>
        <v>42746.270057870366</v>
      </c>
      <c r="T2912" s="9">
        <f>(((I2912/60)/60)/24)+DATE(1970,1,1)</f>
        <v>42776.270057870366</v>
      </c>
    </row>
    <row r="2913" spans="1:20" ht="48" x14ac:dyDescent="0.2">
      <c r="A2913">
        <v>1918</v>
      </c>
      <c r="B2913" s="4" t="s">
        <v>1919</v>
      </c>
      <c r="C2913" s="1" t="s">
        <v>6028</v>
      </c>
      <c r="D2913" s="2">
        <v>25000</v>
      </c>
      <c r="E2913" s="3">
        <v>260</v>
      </c>
      <c r="F2913" t="s">
        <v>8220</v>
      </c>
      <c r="G2913" t="s">
        <v>8223</v>
      </c>
      <c r="H2913" t="s">
        <v>8245</v>
      </c>
      <c r="I2913">
        <v>1407869851</v>
      </c>
      <c r="J2913">
        <v>1404845851</v>
      </c>
      <c r="K2913" t="b">
        <v>0</v>
      </c>
      <c r="L2913">
        <v>9</v>
      </c>
      <c r="M2913" t="b">
        <v>0</v>
      </c>
      <c r="N2913" t="s">
        <v>8292</v>
      </c>
      <c r="O2913" s="5">
        <f>ROUND(E2913/D2913*100,0)</f>
        <v>1</v>
      </c>
      <c r="P2913">
        <f>IFERROR(ROUND(E2913/L2913,2),0)</f>
        <v>28.89</v>
      </c>
      <c r="Q2913" s="6" t="s">
        <v>8317</v>
      </c>
      <c r="R2913" t="s">
        <v>8346</v>
      </c>
      <c r="S2913" s="9">
        <f>(((J2913/60)/60)/24)+DATE(1970,1,1)</f>
        <v>41828.789942129632</v>
      </c>
      <c r="T2913" s="9">
        <f>(((I2913/60)/60)/24)+DATE(1970,1,1)</f>
        <v>41863.789942129632</v>
      </c>
    </row>
    <row r="2914" spans="1:20" ht="48" x14ac:dyDescent="0.2">
      <c r="A2914">
        <v>1919</v>
      </c>
      <c r="B2914" s="4" t="s">
        <v>1920</v>
      </c>
      <c r="C2914" s="1" t="s">
        <v>6029</v>
      </c>
      <c r="D2914" s="2">
        <v>500</v>
      </c>
      <c r="E2914" s="3">
        <v>237</v>
      </c>
      <c r="F2914" t="s">
        <v>8220</v>
      </c>
      <c r="G2914" t="s">
        <v>8223</v>
      </c>
      <c r="H2914" t="s">
        <v>8245</v>
      </c>
      <c r="I2914">
        <v>1432069249</v>
      </c>
      <c r="J2914">
        <v>1429477249</v>
      </c>
      <c r="K2914" t="b">
        <v>0</v>
      </c>
      <c r="L2914">
        <v>8</v>
      </c>
      <c r="M2914" t="b">
        <v>0</v>
      </c>
      <c r="N2914" t="s">
        <v>8292</v>
      </c>
      <c r="O2914" s="5">
        <f>ROUND(E2914/D2914*100,0)</f>
        <v>47</v>
      </c>
      <c r="P2914">
        <f>IFERROR(ROUND(E2914/L2914,2),0)</f>
        <v>29.63</v>
      </c>
      <c r="Q2914" s="6" t="s">
        <v>8317</v>
      </c>
      <c r="R2914" t="s">
        <v>8346</v>
      </c>
      <c r="S2914" s="9">
        <f>(((J2914/60)/60)/24)+DATE(1970,1,1)</f>
        <v>42113.875567129624</v>
      </c>
      <c r="T2914" s="9">
        <f>(((I2914/60)/60)/24)+DATE(1970,1,1)</f>
        <v>42143.875567129624</v>
      </c>
    </row>
    <row r="2915" spans="1:20" ht="48" x14ac:dyDescent="0.2">
      <c r="A2915">
        <v>1920</v>
      </c>
      <c r="B2915" s="4" t="s">
        <v>1921</v>
      </c>
      <c r="C2915" s="1" t="s">
        <v>6030</v>
      </c>
      <c r="D2915" s="2">
        <v>10000</v>
      </c>
      <c r="E2915" s="3">
        <v>4303</v>
      </c>
      <c r="F2915" t="s">
        <v>8220</v>
      </c>
      <c r="G2915" t="s">
        <v>8224</v>
      </c>
      <c r="H2915" t="s">
        <v>8246</v>
      </c>
      <c r="I2915">
        <v>1445468400</v>
      </c>
      <c r="J2915">
        <v>1443042061</v>
      </c>
      <c r="K2915" t="b">
        <v>0</v>
      </c>
      <c r="L2915">
        <v>105</v>
      </c>
      <c r="M2915" t="b">
        <v>0</v>
      </c>
      <c r="N2915" t="s">
        <v>8292</v>
      </c>
      <c r="O2915" s="5">
        <f>ROUND(E2915/D2915*100,0)</f>
        <v>43</v>
      </c>
      <c r="P2915">
        <f>IFERROR(ROUND(E2915/L2915,2),0)</f>
        <v>40.98</v>
      </c>
      <c r="Q2915" s="6" t="s">
        <v>8317</v>
      </c>
      <c r="R2915" t="s">
        <v>8346</v>
      </c>
      <c r="S2915" s="9">
        <f>(((J2915/60)/60)/24)+DATE(1970,1,1)</f>
        <v>42270.875706018516</v>
      </c>
      <c r="T2915" s="9">
        <f>(((I2915/60)/60)/24)+DATE(1970,1,1)</f>
        <v>42298.958333333328</v>
      </c>
    </row>
    <row r="2916" spans="1:20" ht="48" x14ac:dyDescent="0.2">
      <c r="A2916">
        <v>1144</v>
      </c>
      <c r="B2916" s="4" t="s">
        <v>1145</v>
      </c>
      <c r="C2916" s="1" t="s">
        <v>5254</v>
      </c>
      <c r="D2916" s="2">
        <v>9300</v>
      </c>
      <c r="E2916" s="3">
        <v>0</v>
      </c>
      <c r="F2916" t="s">
        <v>8220</v>
      </c>
      <c r="G2916" t="s">
        <v>8223</v>
      </c>
      <c r="H2916" t="s">
        <v>8245</v>
      </c>
      <c r="I2916">
        <v>1430281320</v>
      </c>
      <c r="J2916">
        <v>1427689320</v>
      </c>
      <c r="K2916" t="b">
        <v>0</v>
      </c>
      <c r="L2916">
        <v>0</v>
      </c>
      <c r="M2916" t="b">
        <v>0</v>
      </c>
      <c r="N2916" t="s">
        <v>8282</v>
      </c>
      <c r="O2916" s="5">
        <f>ROUND(E2916/D2916*100,0)</f>
        <v>0</v>
      </c>
      <c r="P2916">
        <f>IFERROR(ROUND(E2916/L2916,2),0)</f>
        <v>0</v>
      </c>
      <c r="Q2916" s="6" t="s">
        <v>8334</v>
      </c>
      <c r="R2916" t="s">
        <v>8335</v>
      </c>
      <c r="S2916" s="9">
        <f>(((J2916/60)/60)/24)+DATE(1970,1,1)</f>
        <v>42093.181944444441</v>
      </c>
      <c r="T2916" s="9">
        <f>(((I2916/60)/60)/24)+DATE(1970,1,1)</f>
        <v>42123.181944444441</v>
      </c>
    </row>
    <row r="2917" spans="1:20" ht="48" x14ac:dyDescent="0.2">
      <c r="A2917">
        <v>1145</v>
      </c>
      <c r="B2917" s="4" t="s">
        <v>1146</v>
      </c>
      <c r="C2917" s="1" t="s">
        <v>5255</v>
      </c>
      <c r="D2917" s="2">
        <v>80000</v>
      </c>
      <c r="E2917" s="3">
        <v>100</v>
      </c>
      <c r="F2917" t="s">
        <v>8220</v>
      </c>
      <c r="G2917" t="s">
        <v>8223</v>
      </c>
      <c r="H2917" t="s">
        <v>8245</v>
      </c>
      <c r="I2917">
        <v>1412272592</v>
      </c>
      <c r="J2917">
        <v>1407088592</v>
      </c>
      <c r="K2917" t="b">
        <v>0</v>
      </c>
      <c r="L2917">
        <v>1</v>
      </c>
      <c r="M2917" t="b">
        <v>0</v>
      </c>
      <c r="N2917" t="s">
        <v>8282</v>
      </c>
      <c r="O2917" s="5">
        <f>ROUND(E2917/D2917*100,0)</f>
        <v>0</v>
      </c>
      <c r="P2917">
        <f>IFERROR(ROUND(E2917/L2917,2),0)</f>
        <v>100</v>
      </c>
      <c r="Q2917" s="6" t="s">
        <v>8334</v>
      </c>
      <c r="R2917" t="s">
        <v>8335</v>
      </c>
      <c r="S2917" s="9">
        <f>(((J2917/60)/60)/24)+DATE(1970,1,1)</f>
        <v>41854.747592592597</v>
      </c>
      <c r="T2917" s="9">
        <f>(((I2917/60)/60)/24)+DATE(1970,1,1)</f>
        <v>41914.747592592597</v>
      </c>
    </row>
    <row r="2918" spans="1:20" ht="32" x14ac:dyDescent="0.2">
      <c r="A2918">
        <v>1146</v>
      </c>
      <c r="B2918" s="4" t="s">
        <v>1147</v>
      </c>
      <c r="C2918" s="1" t="s">
        <v>5256</v>
      </c>
      <c r="D2918" s="2">
        <v>6000</v>
      </c>
      <c r="E2918" s="3">
        <v>530</v>
      </c>
      <c r="F2918" t="s">
        <v>8220</v>
      </c>
      <c r="G2918" t="s">
        <v>8223</v>
      </c>
      <c r="H2918" t="s">
        <v>8245</v>
      </c>
      <c r="I2918">
        <v>1399071173</v>
      </c>
      <c r="J2918">
        <v>1395787973</v>
      </c>
      <c r="K2918" t="b">
        <v>0</v>
      </c>
      <c r="L2918">
        <v>12</v>
      </c>
      <c r="M2918" t="b">
        <v>0</v>
      </c>
      <c r="N2918" t="s">
        <v>8282</v>
      </c>
      <c r="O2918" s="5">
        <f>ROUND(E2918/D2918*100,0)</f>
        <v>9</v>
      </c>
      <c r="P2918">
        <f>IFERROR(ROUND(E2918/L2918,2),0)</f>
        <v>44.17</v>
      </c>
      <c r="Q2918" s="6" t="s">
        <v>8334</v>
      </c>
      <c r="R2918" t="s">
        <v>8335</v>
      </c>
      <c r="S2918" s="9">
        <f>(((J2918/60)/60)/24)+DATE(1970,1,1)</f>
        <v>41723.9533912037</v>
      </c>
      <c r="T2918" s="9">
        <f>(((I2918/60)/60)/24)+DATE(1970,1,1)</f>
        <v>41761.9533912037</v>
      </c>
    </row>
    <row r="2919" spans="1:20" ht="48" x14ac:dyDescent="0.2">
      <c r="A2919">
        <v>1147</v>
      </c>
      <c r="B2919" s="4" t="s">
        <v>1148</v>
      </c>
      <c r="C2919" s="1" t="s">
        <v>5257</v>
      </c>
      <c r="D2919" s="2">
        <v>25000</v>
      </c>
      <c r="E2919" s="3">
        <v>0</v>
      </c>
      <c r="F2919" t="s">
        <v>8220</v>
      </c>
      <c r="G2919" t="s">
        <v>8228</v>
      </c>
      <c r="H2919" t="s">
        <v>8250</v>
      </c>
      <c r="I2919">
        <v>1413760783</v>
      </c>
      <c r="J2919">
        <v>1408576783</v>
      </c>
      <c r="K2919" t="b">
        <v>0</v>
      </c>
      <c r="L2919">
        <v>0</v>
      </c>
      <c r="M2919" t="b">
        <v>0</v>
      </c>
      <c r="N2919" t="s">
        <v>8282</v>
      </c>
      <c r="O2919" s="5">
        <f>ROUND(E2919/D2919*100,0)</f>
        <v>0</v>
      </c>
      <c r="P2919">
        <f>IFERROR(ROUND(E2919/L2919,2),0)</f>
        <v>0</v>
      </c>
      <c r="Q2919" s="6" t="s">
        <v>8334</v>
      </c>
      <c r="R2919" t="s">
        <v>8335</v>
      </c>
      <c r="S2919" s="9">
        <f>(((J2919/60)/60)/24)+DATE(1970,1,1)</f>
        <v>41871.972025462965</v>
      </c>
      <c r="T2919" s="9">
        <f>(((I2919/60)/60)/24)+DATE(1970,1,1)</f>
        <v>41931.972025462965</v>
      </c>
    </row>
    <row r="2920" spans="1:20" ht="32" x14ac:dyDescent="0.2">
      <c r="A2920">
        <v>1148</v>
      </c>
      <c r="B2920" s="4" t="s">
        <v>1149</v>
      </c>
      <c r="C2920" s="1" t="s">
        <v>5258</v>
      </c>
      <c r="D2920" s="2">
        <v>15000</v>
      </c>
      <c r="E2920" s="3">
        <v>73</v>
      </c>
      <c r="F2920" t="s">
        <v>8220</v>
      </c>
      <c r="G2920" t="s">
        <v>8223</v>
      </c>
      <c r="H2920" t="s">
        <v>8245</v>
      </c>
      <c r="I2920">
        <v>1480568781</v>
      </c>
      <c r="J2920">
        <v>1477973181</v>
      </c>
      <c r="K2920" t="b">
        <v>0</v>
      </c>
      <c r="L2920">
        <v>3</v>
      </c>
      <c r="M2920" t="b">
        <v>0</v>
      </c>
      <c r="N2920" t="s">
        <v>8282</v>
      </c>
      <c r="O2920" s="5">
        <f>ROUND(E2920/D2920*100,0)</f>
        <v>0</v>
      </c>
      <c r="P2920">
        <f>IFERROR(ROUND(E2920/L2920,2),0)</f>
        <v>24.33</v>
      </c>
      <c r="Q2920" s="6" t="s">
        <v>8334</v>
      </c>
      <c r="R2920" t="s">
        <v>8335</v>
      </c>
      <c r="S2920" s="9">
        <f>(((J2920/60)/60)/24)+DATE(1970,1,1)</f>
        <v>42675.171076388884</v>
      </c>
      <c r="T2920" s="9">
        <f>(((I2920/60)/60)/24)+DATE(1970,1,1)</f>
        <v>42705.212743055556</v>
      </c>
    </row>
    <row r="2921" spans="1:20" ht="32" x14ac:dyDescent="0.2">
      <c r="A2921">
        <v>1149</v>
      </c>
      <c r="B2921" s="4" t="s">
        <v>1150</v>
      </c>
      <c r="C2921" s="1" t="s">
        <v>5259</v>
      </c>
      <c r="D2921" s="2">
        <v>50000</v>
      </c>
      <c r="E2921" s="3">
        <v>75</v>
      </c>
      <c r="F2921" t="s">
        <v>8220</v>
      </c>
      <c r="G2921" t="s">
        <v>8223</v>
      </c>
      <c r="H2921" t="s">
        <v>8245</v>
      </c>
      <c r="I2921">
        <v>1466096566</v>
      </c>
      <c r="J2921">
        <v>1463504566</v>
      </c>
      <c r="K2921" t="b">
        <v>0</v>
      </c>
      <c r="L2921">
        <v>2</v>
      </c>
      <c r="M2921" t="b">
        <v>0</v>
      </c>
      <c r="N2921" t="s">
        <v>8282</v>
      </c>
      <c r="O2921" s="5">
        <f>ROUND(E2921/D2921*100,0)</f>
        <v>0</v>
      </c>
      <c r="P2921">
        <f>IFERROR(ROUND(E2921/L2921,2),0)</f>
        <v>37.5</v>
      </c>
      <c r="Q2921" s="6" t="s">
        <v>8334</v>
      </c>
      <c r="R2921" t="s">
        <v>8335</v>
      </c>
      <c r="S2921" s="9">
        <f>(((J2921/60)/60)/24)+DATE(1970,1,1)</f>
        <v>42507.71025462963</v>
      </c>
      <c r="T2921" s="9">
        <f>(((I2921/60)/60)/24)+DATE(1970,1,1)</f>
        <v>42537.71025462963</v>
      </c>
    </row>
    <row r="2922" spans="1:20" ht="32" x14ac:dyDescent="0.2">
      <c r="A2922">
        <v>1150</v>
      </c>
      <c r="B2922" s="4" t="s">
        <v>1151</v>
      </c>
      <c r="C2922" s="1" t="s">
        <v>5260</v>
      </c>
      <c r="D2922" s="2">
        <v>2500</v>
      </c>
      <c r="E2922" s="3">
        <v>252</v>
      </c>
      <c r="F2922" t="s">
        <v>8220</v>
      </c>
      <c r="G2922" t="s">
        <v>8223</v>
      </c>
      <c r="H2922" t="s">
        <v>8245</v>
      </c>
      <c r="I2922">
        <v>1452293675</v>
      </c>
      <c r="J2922">
        <v>1447109675</v>
      </c>
      <c r="K2922" t="b">
        <v>0</v>
      </c>
      <c r="L2922">
        <v>6</v>
      </c>
      <c r="M2922" t="b">
        <v>0</v>
      </c>
      <c r="N2922" t="s">
        <v>8282</v>
      </c>
      <c r="O2922" s="5">
        <f>ROUND(E2922/D2922*100,0)</f>
        <v>10</v>
      </c>
      <c r="P2922">
        <f>IFERROR(ROUND(E2922/L2922,2),0)</f>
        <v>42</v>
      </c>
      <c r="Q2922" s="6" t="s">
        <v>8334</v>
      </c>
      <c r="R2922" t="s">
        <v>8335</v>
      </c>
      <c r="S2922" s="9">
        <f>(((J2922/60)/60)/24)+DATE(1970,1,1)</f>
        <v>42317.954571759255</v>
      </c>
      <c r="T2922" s="9">
        <f>(((I2922/60)/60)/24)+DATE(1970,1,1)</f>
        <v>42377.954571759255</v>
      </c>
    </row>
    <row r="2923" spans="1:20" ht="32" x14ac:dyDescent="0.2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>ROUND(E2923/D2923*100,0)</f>
        <v>129</v>
      </c>
      <c r="P2923">
        <f>IFERROR(ROUND(E2923/L2923,2),0)</f>
        <v>43</v>
      </c>
      <c r="Q2923" s="6" t="s">
        <v>8315</v>
      </c>
      <c r="R2923" t="s">
        <v>8357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48" x14ac:dyDescent="0.2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>ROUND(E2924/D2924*100,0)</f>
        <v>100</v>
      </c>
      <c r="P2924">
        <f>IFERROR(ROUND(E2924/L2924,2),0)</f>
        <v>83.33</v>
      </c>
      <c r="Q2924" s="6" t="s">
        <v>8315</v>
      </c>
      <c r="R2924" t="s">
        <v>8357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48" x14ac:dyDescent="0.2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>ROUND(E2925/D2925*100,0)</f>
        <v>100</v>
      </c>
      <c r="P2925">
        <f>IFERROR(ROUND(E2925/L2925,2),0)</f>
        <v>30</v>
      </c>
      <c r="Q2925" s="6" t="s">
        <v>8315</v>
      </c>
      <c r="R2925" t="s">
        <v>8357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8" x14ac:dyDescent="0.2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>ROUND(E2926/D2926*100,0)</f>
        <v>103</v>
      </c>
      <c r="P2926">
        <f>IFERROR(ROUND(E2926/L2926,2),0)</f>
        <v>175.51</v>
      </c>
      <c r="Q2926" s="6" t="s">
        <v>8315</v>
      </c>
      <c r="R2926" t="s">
        <v>8357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48" x14ac:dyDescent="0.2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>ROUND(E2927/D2927*100,0)</f>
        <v>102</v>
      </c>
      <c r="P2927">
        <f>IFERROR(ROUND(E2927/L2927,2),0)</f>
        <v>231.66</v>
      </c>
      <c r="Q2927" s="6" t="s">
        <v>8315</v>
      </c>
      <c r="R2927" t="s">
        <v>8357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8" x14ac:dyDescent="0.2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>ROUND(E2928/D2928*100,0)</f>
        <v>125</v>
      </c>
      <c r="P2928">
        <f>IFERROR(ROUND(E2928/L2928,2),0)</f>
        <v>75</v>
      </c>
      <c r="Q2928" s="6" t="s">
        <v>8315</v>
      </c>
      <c r="R2928" t="s">
        <v>8357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8" x14ac:dyDescent="0.2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>ROUND(E2929/D2929*100,0)</f>
        <v>131</v>
      </c>
      <c r="P2929">
        <f>IFERROR(ROUND(E2929/L2929,2),0)</f>
        <v>112.14</v>
      </c>
      <c r="Q2929" s="6" t="s">
        <v>8315</v>
      </c>
      <c r="R2929" t="s">
        <v>8357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32" x14ac:dyDescent="0.2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>ROUND(E2930/D2930*100,0)</f>
        <v>100</v>
      </c>
      <c r="P2930">
        <f>IFERROR(ROUND(E2930/L2930,2),0)</f>
        <v>41.67</v>
      </c>
      <c r="Q2930" s="6" t="s">
        <v>8315</v>
      </c>
      <c r="R2930" t="s">
        <v>8357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8" x14ac:dyDescent="0.2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>ROUND(E2931/D2931*100,0)</f>
        <v>102</v>
      </c>
      <c r="P2931">
        <f>IFERROR(ROUND(E2931/L2931,2),0)</f>
        <v>255.17</v>
      </c>
      <c r="Q2931" s="6" t="s">
        <v>8315</v>
      </c>
      <c r="R2931" t="s">
        <v>8357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8" x14ac:dyDescent="0.2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>ROUND(E2932/D2932*100,0)</f>
        <v>101</v>
      </c>
      <c r="P2932">
        <f>IFERROR(ROUND(E2932/L2932,2),0)</f>
        <v>162.77000000000001</v>
      </c>
      <c r="Q2932" s="6" t="s">
        <v>8315</v>
      </c>
      <c r="R2932" t="s">
        <v>8357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48" x14ac:dyDescent="0.2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>ROUND(E2933/D2933*100,0)</f>
        <v>106</v>
      </c>
      <c r="P2933">
        <f>IFERROR(ROUND(E2933/L2933,2),0)</f>
        <v>88.33</v>
      </c>
      <c r="Q2933" s="6" t="s">
        <v>8315</v>
      </c>
      <c r="R2933" t="s">
        <v>8357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8" x14ac:dyDescent="0.2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>ROUND(E2934/D2934*100,0)</f>
        <v>105</v>
      </c>
      <c r="P2934">
        <f>IFERROR(ROUND(E2934/L2934,2),0)</f>
        <v>85.74</v>
      </c>
      <c r="Q2934" s="6" t="s">
        <v>8315</v>
      </c>
      <c r="R2934" t="s">
        <v>8357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48" x14ac:dyDescent="0.2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>ROUND(E2935/D2935*100,0)</f>
        <v>103</v>
      </c>
      <c r="P2935">
        <f>IFERROR(ROUND(E2935/L2935,2),0)</f>
        <v>47.57</v>
      </c>
      <c r="Q2935" s="6" t="s">
        <v>8315</v>
      </c>
      <c r="R2935" t="s">
        <v>8357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48" x14ac:dyDescent="0.2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>ROUND(E2936/D2936*100,0)</f>
        <v>108</v>
      </c>
      <c r="P2936">
        <f>IFERROR(ROUND(E2936/L2936,2),0)</f>
        <v>72.97</v>
      </c>
      <c r="Q2936" s="6" t="s">
        <v>8315</v>
      </c>
      <c r="R2936" t="s">
        <v>8357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8" x14ac:dyDescent="0.2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>ROUND(E2937/D2937*100,0)</f>
        <v>101</v>
      </c>
      <c r="P2937">
        <f>IFERROR(ROUND(E2937/L2937,2),0)</f>
        <v>90.54</v>
      </c>
      <c r="Q2937" s="6" t="s">
        <v>8315</v>
      </c>
      <c r="R2937" t="s">
        <v>8357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48" x14ac:dyDescent="0.2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>ROUND(E2938/D2938*100,0)</f>
        <v>128</v>
      </c>
      <c r="P2938">
        <f>IFERROR(ROUND(E2938/L2938,2),0)</f>
        <v>37.65</v>
      </c>
      <c r="Q2938" s="6" t="s">
        <v>8315</v>
      </c>
      <c r="R2938" t="s">
        <v>8357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32" x14ac:dyDescent="0.2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>ROUND(E2939/D2939*100,0)</f>
        <v>133</v>
      </c>
      <c r="P2939">
        <f>IFERROR(ROUND(E2939/L2939,2),0)</f>
        <v>36.36</v>
      </c>
      <c r="Q2939" s="6" t="s">
        <v>8315</v>
      </c>
      <c r="R2939" t="s">
        <v>8357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8" x14ac:dyDescent="0.2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>ROUND(E2940/D2940*100,0)</f>
        <v>101</v>
      </c>
      <c r="P2940">
        <f>IFERROR(ROUND(E2940/L2940,2),0)</f>
        <v>126.72</v>
      </c>
      <c r="Q2940" s="6" t="s">
        <v>8315</v>
      </c>
      <c r="R2940" t="s">
        <v>8357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8" x14ac:dyDescent="0.2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>ROUND(E2941/D2941*100,0)</f>
        <v>103</v>
      </c>
      <c r="P2941">
        <f>IFERROR(ROUND(E2941/L2941,2),0)</f>
        <v>329.2</v>
      </c>
      <c r="Q2941" s="6" t="s">
        <v>8315</v>
      </c>
      <c r="R2941" t="s">
        <v>8357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48" x14ac:dyDescent="0.2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>ROUND(E2942/D2942*100,0)</f>
        <v>107</v>
      </c>
      <c r="P2942">
        <f>IFERROR(ROUND(E2942/L2942,2),0)</f>
        <v>81.239999999999995</v>
      </c>
      <c r="Q2942" s="6" t="s">
        <v>8315</v>
      </c>
      <c r="R2942" t="s">
        <v>8357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48" x14ac:dyDescent="0.2">
      <c r="A2943">
        <v>1151</v>
      </c>
      <c r="B2943" s="4" t="s">
        <v>1152</v>
      </c>
      <c r="C2943" s="1" t="s">
        <v>5261</v>
      </c>
      <c r="D2943" s="2">
        <v>25000</v>
      </c>
      <c r="E2943" s="3">
        <v>0</v>
      </c>
      <c r="F2943" t="s">
        <v>8220</v>
      </c>
      <c r="G2943" t="s">
        <v>8223</v>
      </c>
      <c r="H2943" t="s">
        <v>8245</v>
      </c>
      <c r="I2943">
        <v>1441592863</v>
      </c>
      <c r="J2943">
        <v>1439000863</v>
      </c>
      <c r="K2943" t="b">
        <v>0</v>
      </c>
      <c r="L2943">
        <v>0</v>
      </c>
      <c r="M2943" t="b">
        <v>0</v>
      </c>
      <c r="N2943" t="s">
        <v>8282</v>
      </c>
      <c r="O2943" s="5">
        <f>ROUND(E2943/D2943*100,0)</f>
        <v>0</v>
      </c>
      <c r="P2943">
        <f>IFERROR(ROUND(E2943/L2943,2),0)</f>
        <v>0</v>
      </c>
      <c r="Q2943" s="6" t="s">
        <v>8334</v>
      </c>
      <c r="R2943" t="s">
        <v>8335</v>
      </c>
      <c r="S2943" s="9">
        <f>(((J2943/60)/60)/24)+DATE(1970,1,1)</f>
        <v>42224.102581018517</v>
      </c>
      <c r="T2943" s="9">
        <f>(((I2943/60)/60)/24)+DATE(1970,1,1)</f>
        <v>42254.102581018517</v>
      </c>
    </row>
    <row r="2944" spans="1:20" ht="16" x14ac:dyDescent="0.2">
      <c r="A2944">
        <v>1152</v>
      </c>
      <c r="B2944" s="4" t="s">
        <v>1153</v>
      </c>
      <c r="C2944" s="1" t="s">
        <v>5262</v>
      </c>
      <c r="D2944" s="2">
        <v>16000</v>
      </c>
      <c r="E2944" s="3">
        <v>911</v>
      </c>
      <c r="F2944" t="s">
        <v>8220</v>
      </c>
      <c r="G2944" t="s">
        <v>8223</v>
      </c>
      <c r="H2944" t="s">
        <v>8245</v>
      </c>
      <c r="I2944">
        <v>1431709312</v>
      </c>
      <c r="J2944">
        <v>1429117312</v>
      </c>
      <c r="K2944" t="b">
        <v>0</v>
      </c>
      <c r="L2944">
        <v>15</v>
      </c>
      <c r="M2944" t="b">
        <v>0</v>
      </c>
      <c r="N2944" t="s">
        <v>8282</v>
      </c>
      <c r="O2944" s="5">
        <f>ROUND(E2944/D2944*100,0)</f>
        <v>6</v>
      </c>
      <c r="P2944">
        <f>IFERROR(ROUND(E2944/L2944,2),0)</f>
        <v>60.73</v>
      </c>
      <c r="Q2944" s="6" t="s">
        <v>8334</v>
      </c>
      <c r="R2944" t="s">
        <v>8335</v>
      </c>
      <c r="S2944" s="9">
        <f>(((J2944/60)/60)/24)+DATE(1970,1,1)</f>
        <v>42109.709629629629</v>
      </c>
      <c r="T2944" s="9">
        <f>(((I2944/60)/60)/24)+DATE(1970,1,1)</f>
        <v>42139.709629629629</v>
      </c>
    </row>
    <row r="2945" spans="1:20" ht="32" x14ac:dyDescent="0.2">
      <c r="A2945">
        <v>1153</v>
      </c>
      <c r="B2945" s="4" t="s">
        <v>1154</v>
      </c>
      <c r="C2945" s="1" t="s">
        <v>5263</v>
      </c>
      <c r="D2945" s="2">
        <v>8000</v>
      </c>
      <c r="E2945" s="3">
        <v>50</v>
      </c>
      <c r="F2945" t="s">
        <v>8220</v>
      </c>
      <c r="G2945" t="s">
        <v>8223</v>
      </c>
      <c r="H2945" t="s">
        <v>8245</v>
      </c>
      <c r="I2945">
        <v>1434647305</v>
      </c>
      <c r="J2945">
        <v>1432055305</v>
      </c>
      <c r="K2945" t="b">
        <v>0</v>
      </c>
      <c r="L2945">
        <v>1</v>
      </c>
      <c r="M2945" t="b">
        <v>0</v>
      </c>
      <c r="N2945" t="s">
        <v>8282</v>
      </c>
      <c r="O2945" s="5">
        <f>ROUND(E2945/D2945*100,0)</f>
        <v>1</v>
      </c>
      <c r="P2945">
        <f>IFERROR(ROUND(E2945/L2945,2),0)</f>
        <v>50</v>
      </c>
      <c r="Q2945" s="6" t="s">
        <v>8334</v>
      </c>
      <c r="R2945" t="s">
        <v>8335</v>
      </c>
      <c r="S2945" s="9">
        <f>(((J2945/60)/60)/24)+DATE(1970,1,1)</f>
        <v>42143.714178240742</v>
      </c>
      <c r="T2945" s="9">
        <f>(((I2945/60)/60)/24)+DATE(1970,1,1)</f>
        <v>42173.714178240742</v>
      </c>
    </row>
    <row r="2946" spans="1:20" ht="48" x14ac:dyDescent="0.2">
      <c r="A2946">
        <v>1154</v>
      </c>
      <c r="B2946" s="4" t="s">
        <v>1155</v>
      </c>
      <c r="C2946" s="1" t="s">
        <v>5264</v>
      </c>
      <c r="D2946" s="2">
        <v>5000</v>
      </c>
      <c r="E2946" s="3">
        <v>325</v>
      </c>
      <c r="F2946" t="s">
        <v>8220</v>
      </c>
      <c r="G2946" t="s">
        <v>8223</v>
      </c>
      <c r="H2946" t="s">
        <v>8245</v>
      </c>
      <c r="I2946">
        <v>1441507006</v>
      </c>
      <c r="J2946">
        <v>1438915006</v>
      </c>
      <c r="K2946" t="b">
        <v>0</v>
      </c>
      <c r="L2946">
        <v>3</v>
      </c>
      <c r="M2946" t="b">
        <v>0</v>
      </c>
      <c r="N2946" t="s">
        <v>8282</v>
      </c>
      <c r="O2946" s="5">
        <f>ROUND(E2946/D2946*100,0)</f>
        <v>7</v>
      </c>
      <c r="P2946">
        <f>IFERROR(ROUND(E2946/L2946,2),0)</f>
        <v>108.33</v>
      </c>
      <c r="Q2946" s="6" t="s">
        <v>8334</v>
      </c>
      <c r="R2946" t="s">
        <v>8335</v>
      </c>
      <c r="S2946" s="9">
        <f>(((J2946/60)/60)/24)+DATE(1970,1,1)</f>
        <v>42223.108865740738</v>
      </c>
      <c r="T2946" s="9">
        <f>(((I2946/60)/60)/24)+DATE(1970,1,1)</f>
        <v>42253.108865740738</v>
      </c>
    </row>
    <row r="2947" spans="1:20" ht="48" x14ac:dyDescent="0.2">
      <c r="A2947">
        <v>1155</v>
      </c>
      <c r="B2947" s="4" t="s">
        <v>1156</v>
      </c>
      <c r="C2947" s="1" t="s">
        <v>5265</v>
      </c>
      <c r="D2947" s="2">
        <v>25000</v>
      </c>
      <c r="E2947" s="3">
        <v>188</v>
      </c>
      <c r="F2947" t="s">
        <v>8220</v>
      </c>
      <c r="G2947" t="s">
        <v>8223</v>
      </c>
      <c r="H2947" t="s">
        <v>8245</v>
      </c>
      <c r="I2947">
        <v>1408040408</v>
      </c>
      <c r="J2947">
        <v>1405448408</v>
      </c>
      <c r="K2947" t="b">
        <v>0</v>
      </c>
      <c r="L2947">
        <v>8</v>
      </c>
      <c r="M2947" t="b">
        <v>0</v>
      </c>
      <c r="N2947" t="s">
        <v>8282</v>
      </c>
      <c r="O2947" s="5">
        <f>ROUND(E2947/D2947*100,0)</f>
        <v>1</v>
      </c>
      <c r="P2947">
        <f>IFERROR(ROUND(E2947/L2947,2),0)</f>
        <v>23.5</v>
      </c>
      <c r="Q2947" s="6" t="s">
        <v>8334</v>
      </c>
      <c r="R2947" t="s">
        <v>8335</v>
      </c>
      <c r="S2947" s="9">
        <f>(((J2947/60)/60)/24)+DATE(1970,1,1)</f>
        <v>41835.763981481483</v>
      </c>
      <c r="T2947" s="9">
        <f>(((I2947/60)/60)/24)+DATE(1970,1,1)</f>
        <v>41865.763981481483</v>
      </c>
    </row>
    <row r="2948" spans="1:20" ht="48" x14ac:dyDescent="0.2">
      <c r="A2948">
        <v>1156</v>
      </c>
      <c r="B2948" s="4" t="s">
        <v>1157</v>
      </c>
      <c r="C2948" s="1" t="s">
        <v>5266</v>
      </c>
      <c r="D2948" s="2">
        <v>6500</v>
      </c>
      <c r="E2948" s="3">
        <v>0</v>
      </c>
      <c r="F2948" t="s">
        <v>8220</v>
      </c>
      <c r="G2948" t="s">
        <v>8223</v>
      </c>
      <c r="H2948" t="s">
        <v>8245</v>
      </c>
      <c r="I2948">
        <v>1424742162</v>
      </c>
      <c r="J2948">
        <v>1422150162</v>
      </c>
      <c r="K2948" t="b">
        <v>0</v>
      </c>
      <c r="L2948">
        <v>0</v>
      </c>
      <c r="M2948" t="b">
        <v>0</v>
      </c>
      <c r="N2948" t="s">
        <v>8282</v>
      </c>
      <c r="O2948" s="5">
        <f>ROUND(E2948/D2948*100,0)</f>
        <v>0</v>
      </c>
      <c r="P2948">
        <f>IFERROR(ROUND(E2948/L2948,2),0)</f>
        <v>0</v>
      </c>
      <c r="Q2948" s="6" t="s">
        <v>8334</v>
      </c>
      <c r="R2948" t="s">
        <v>8335</v>
      </c>
      <c r="S2948" s="9">
        <f>(((J2948/60)/60)/24)+DATE(1970,1,1)</f>
        <v>42029.07131944444</v>
      </c>
      <c r="T2948" s="9">
        <f>(((I2948/60)/60)/24)+DATE(1970,1,1)</f>
        <v>42059.07131944444</v>
      </c>
    </row>
    <row r="2949" spans="1:20" ht="48" x14ac:dyDescent="0.2">
      <c r="A2949">
        <v>1157</v>
      </c>
      <c r="B2949" s="4" t="s">
        <v>1158</v>
      </c>
      <c r="C2949" s="1" t="s">
        <v>5267</v>
      </c>
      <c r="D2949" s="2">
        <v>10000</v>
      </c>
      <c r="E2949" s="3">
        <v>151</v>
      </c>
      <c r="F2949" t="s">
        <v>8220</v>
      </c>
      <c r="G2949" t="s">
        <v>8223</v>
      </c>
      <c r="H2949" t="s">
        <v>8245</v>
      </c>
      <c r="I2949">
        <v>1417795480</v>
      </c>
      <c r="J2949">
        <v>1412607880</v>
      </c>
      <c r="K2949" t="b">
        <v>0</v>
      </c>
      <c r="L2949">
        <v>3</v>
      </c>
      <c r="M2949" t="b">
        <v>0</v>
      </c>
      <c r="N2949" t="s">
        <v>8282</v>
      </c>
      <c r="O2949" s="5">
        <f>ROUND(E2949/D2949*100,0)</f>
        <v>2</v>
      </c>
      <c r="P2949">
        <f>IFERROR(ROUND(E2949/L2949,2),0)</f>
        <v>50.33</v>
      </c>
      <c r="Q2949" s="6" t="s">
        <v>8334</v>
      </c>
      <c r="R2949" t="s">
        <v>8335</v>
      </c>
      <c r="S2949" s="9">
        <f>(((J2949/60)/60)/24)+DATE(1970,1,1)</f>
        <v>41918.628240740742</v>
      </c>
      <c r="T2949" s="9">
        <f>(((I2949/60)/60)/24)+DATE(1970,1,1)</f>
        <v>41978.669907407413</v>
      </c>
    </row>
    <row r="2950" spans="1:20" ht="48" x14ac:dyDescent="0.2">
      <c r="A2950">
        <v>1158</v>
      </c>
      <c r="B2950" s="4" t="s">
        <v>1159</v>
      </c>
      <c r="C2950" s="1" t="s">
        <v>5268</v>
      </c>
      <c r="D2950" s="2">
        <v>7500</v>
      </c>
      <c r="E2950" s="3">
        <v>35</v>
      </c>
      <c r="F2950" t="s">
        <v>8220</v>
      </c>
      <c r="G2950" t="s">
        <v>8223</v>
      </c>
      <c r="H2950" t="s">
        <v>8245</v>
      </c>
      <c r="I2950">
        <v>1418091128</v>
      </c>
      <c r="J2950">
        <v>1415499128</v>
      </c>
      <c r="K2950" t="b">
        <v>0</v>
      </c>
      <c r="L2950">
        <v>3</v>
      </c>
      <c r="M2950" t="b">
        <v>0</v>
      </c>
      <c r="N2950" t="s">
        <v>8282</v>
      </c>
      <c r="O2950" s="5">
        <f>ROUND(E2950/D2950*100,0)</f>
        <v>0</v>
      </c>
      <c r="P2950">
        <f>IFERROR(ROUND(E2950/L2950,2),0)</f>
        <v>11.67</v>
      </c>
      <c r="Q2950" s="6" t="s">
        <v>8334</v>
      </c>
      <c r="R2950" t="s">
        <v>8335</v>
      </c>
      <c r="S2950" s="9">
        <f>(((J2950/60)/60)/24)+DATE(1970,1,1)</f>
        <v>41952.09175925926</v>
      </c>
      <c r="T2950" s="9">
        <f>(((I2950/60)/60)/24)+DATE(1970,1,1)</f>
        <v>41982.09175925926</v>
      </c>
    </row>
    <row r="2951" spans="1:20" ht="48" x14ac:dyDescent="0.2">
      <c r="A2951">
        <v>1159</v>
      </c>
      <c r="B2951" s="4" t="s">
        <v>1160</v>
      </c>
      <c r="C2951" s="1" t="s">
        <v>5269</v>
      </c>
      <c r="D2951" s="2">
        <v>6750</v>
      </c>
      <c r="E2951" s="3">
        <v>0</v>
      </c>
      <c r="F2951" t="s">
        <v>8220</v>
      </c>
      <c r="G2951" t="s">
        <v>8223</v>
      </c>
      <c r="H2951" t="s">
        <v>8245</v>
      </c>
      <c r="I2951">
        <v>1435679100</v>
      </c>
      <c r="J2951">
        <v>1433006765</v>
      </c>
      <c r="K2951" t="b">
        <v>0</v>
      </c>
      <c r="L2951">
        <v>0</v>
      </c>
      <c r="M2951" t="b">
        <v>0</v>
      </c>
      <c r="N2951" t="s">
        <v>8282</v>
      </c>
      <c r="O2951" s="5">
        <f>ROUND(E2951/D2951*100,0)</f>
        <v>0</v>
      </c>
      <c r="P2951">
        <f>IFERROR(ROUND(E2951/L2951,2),0)</f>
        <v>0</v>
      </c>
      <c r="Q2951" s="6" t="s">
        <v>8334</v>
      </c>
      <c r="R2951" t="s">
        <v>8335</v>
      </c>
      <c r="S2951" s="9">
        <f>(((J2951/60)/60)/24)+DATE(1970,1,1)</f>
        <v>42154.726446759261</v>
      </c>
      <c r="T2951" s="9">
        <f>(((I2951/60)/60)/24)+DATE(1970,1,1)</f>
        <v>42185.65625</v>
      </c>
    </row>
    <row r="2952" spans="1:20" ht="48" x14ac:dyDescent="0.2">
      <c r="A2952">
        <v>1160</v>
      </c>
      <c r="B2952" s="4" t="s">
        <v>1161</v>
      </c>
      <c r="C2952" s="1" t="s">
        <v>5270</v>
      </c>
      <c r="D2952" s="2">
        <v>30000</v>
      </c>
      <c r="E2952" s="3">
        <v>1155</v>
      </c>
      <c r="F2952" t="s">
        <v>8220</v>
      </c>
      <c r="G2952" t="s">
        <v>8223</v>
      </c>
      <c r="H2952" t="s">
        <v>8245</v>
      </c>
      <c r="I2952">
        <v>1427510586</v>
      </c>
      <c r="J2952">
        <v>1424922186</v>
      </c>
      <c r="K2952" t="b">
        <v>0</v>
      </c>
      <c r="L2952">
        <v>19</v>
      </c>
      <c r="M2952" t="b">
        <v>0</v>
      </c>
      <c r="N2952" t="s">
        <v>8282</v>
      </c>
      <c r="O2952" s="5">
        <f>ROUND(E2952/D2952*100,0)</f>
        <v>4</v>
      </c>
      <c r="P2952">
        <f>IFERROR(ROUND(E2952/L2952,2),0)</f>
        <v>60.79</v>
      </c>
      <c r="Q2952" s="6" t="s">
        <v>8334</v>
      </c>
      <c r="R2952" t="s">
        <v>8335</v>
      </c>
      <c r="S2952" s="9">
        <f>(((J2952/60)/60)/24)+DATE(1970,1,1)</f>
        <v>42061.154930555553</v>
      </c>
      <c r="T2952" s="9">
        <f>(((I2952/60)/60)/24)+DATE(1970,1,1)</f>
        <v>42091.113263888896</v>
      </c>
    </row>
    <row r="2953" spans="1:20" ht="64" x14ac:dyDescent="0.2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>ROUND(E2953/D2953*100,0)</f>
        <v>2</v>
      </c>
      <c r="P2953">
        <f>IFERROR(ROUND(E2953/L2953,2),0)</f>
        <v>18.899999999999999</v>
      </c>
      <c r="Q2953" s="6" t="s">
        <v>8315</v>
      </c>
      <c r="R2953" t="s">
        <v>8355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8" x14ac:dyDescent="0.2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>ROUND(E2954/D2954*100,0)</f>
        <v>8</v>
      </c>
      <c r="P2954">
        <f>IFERROR(ROUND(E2954/L2954,2),0)</f>
        <v>200.63</v>
      </c>
      <c r="Q2954" s="6" t="s">
        <v>8315</v>
      </c>
      <c r="R2954" t="s">
        <v>8355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8" x14ac:dyDescent="0.2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>ROUND(E2955/D2955*100,0)</f>
        <v>0</v>
      </c>
      <c r="P2955">
        <f>IFERROR(ROUND(E2955/L2955,2),0)</f>
        <v>201.67</v>
      </c>
      <c r="Q2955" s="6" t="s">
        <v>8315</v>
      </c>
      <c r="R2955" t="s">
        <v>8355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8" x14ac:dyDescent="0.2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>ROUND(E2956/D2956*100,0)</f>
        <v>0</v>
      </c>
      <c r="P2956">
        <f>IFERROR(ROUND(E2956/L2956,2),0)</f>
        <v>0</v>
      </c>
      <c r="Q2956" s="6" t="s">
        <v>8315</v>
      </c>
      <c r="R2956" t="s">
        <v>8355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32" x14ac:dyDescent="0.2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>ROUND(E2957/D2957*100,0)</f>
        <v>60</v>
      </c>
      <c r="P2957">
        <f>IFERROR(ROUND(E2957/L2957,2),0)</f>
        <v>65</v>
      </c>
      <c r="Q2957" s="6" t="s">
        <v>8315</v>
      </c>
      <c r="R2957" t="s">
        <v>8355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8" x14ac:dyDescent="0.2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>ROUND(E2958/D2958*100,0)</f>
        <v>17</v>
      </c>
      <c r="P2958">
        <f>IFERROR(ROUND(E2958/L2958,2),0)</f>
        <v>66.099999999999994</v>
      </c>
      <c r="Q2958" s="6" t="s">
        <v>8315</v>
      </c>
      <c r="R2958" t="s">
        <v>8355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8" x14ac:dyDescent="0.2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>ROUND(E2959/D2959*100,0)</f>
        <v>2</v>
      </c>
      <c r="P2959">
        <f>IFERROR(ROUND(E2959/L2959,2),0)</f>
        <v>93.33</v>
      </c>
      <c r="Q2959" s="6" t="s">
        <v>8315</v>
      </c>
      <c r="R2959" t="s">
        <v>8355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8" x14ac:dyDescent="0.2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>ROUND(E2960/D2960*100,0)</f>
        <v>0</v>
      </c>
      <c r="P2960">
        <f>IFERROR(ROUND(E2960/L2960,2),0)</f>
        <v>0</v>
      </c>
      <c r="Q2960" s="6" t="s">
        <v>8315</v>
      </c>
      <c r="R2960" t="s">
        <v>8355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1" ht="48" x14ac:dyDescent="0.2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>ROUND(E2961/D2961*100,0)</f>
        <v>0</v>
      </c>
      <c r="P2961">
        <f>IFERROR(ROUND(E2961/L2961,2),0)</f>
        <v>0</v>
      </c>
      <c r="Q2961" s="6" t="s">
        <v>8315</v>
      </c>
      <c r="R2961" t="s">
        <v>8355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1" ht="48" x14ac:dyDescent="0.2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>ROUND(E2962/D2962*100,0)</f>
        <v>0</v>
      </c>
      <c r="P2962">
        <f>IFERROR(ROUND(E2962/L2962,2),0)</f>
        <v>0</v>
      </c>
      <c r="Q2962" s="6" t="s">
        <v>8315</v>
      </c>
      <c r="R2962" t="s">
        <v>8355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1" ht="48" x14ac:dyDescent="0.2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>ROUND(E2963/D2963*100,0)</f>
        <v>110</v>
      </c>
      <c r="P2963">
        <f>IFERROR(ROUND(E2963/L2963,2),0)</f>
        <v>50.75</v>
      </c>
      <c r="Q2963" s="6" t="s">
        <v>8315</v>
      </c>
      <c r="R2963" t="s">
        <v>8316</v>
      </c>
      <c r="S2963" s="9">
        <f>(((J2963/60)/60)/24)+DATE(1970,1,1)</f>
        <v>42061.212488425925</v>
      </c>
      <c r="T2963" s="9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>ROUND(E2964/D2964*100,0)</f>
        <v>122</v>
      </c>
      <c r="P2964">
        <f>IFERROR(ROUND(E2964/L2964,2),0)</f>
        <v>60.9</v>
      </c>
      <c r="Q2964" s="6" t="s">
        <v>8315</v>
      </c>
      <c r="R2964" t="s">
        <v>8316</v>
      </c>
      <c r="S2964" s="9">
        <f>(((J2964/60)/60)/24)+DATE(1970,1,1)</f>
        <v>42036.24428240741</v>
      </c>
      <c r="T2964" s="9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>ROUND(E2965/D2965*100,0)</f>
        <v>107</v>
      </c>
      <c r="P2965">
        <f>IFERROR(ROUND(E2965/L2965,2),0)</f>
        <v>109.03</v>
      </c>
      <c r="Q2965" s="6" t="s">
        <v>8315</v>
      </c>
      <c r="R2965" t="s">
        <v>8316</v>
      </c>
      <c r="S2965" s="9">
        <f>(((J2965/60)/60)/24)+DATE(1970,1,1)</f>
        <v>42157.470185185186</v>
      </c>
      <c r="T2965" s="9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>ROUND(E2966/D2966*100,0)</f>
        <v>101</v>
      </c>
      <c r="P2966">
        <f>IFERROR(ROUND(E2966/L2966,2),0)</f>
        <v>25.69</v>
      </c>
      <c r="Q2966" s="6" t="s">
        <v>8315</v>
      </c>
      <c r="R2966" t="s">
        <v>8316</v>
      </c>
      <c r="S2966" s="9">
        <f>(((J2966/60)/60)/24)+DATE(1970,1,1)</f>
        <v>41827.909942129627</v>
      </c>
      <c r="T2966" s="9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>ROUND(E2967/D2967*100,0)</f>
        <v>109</v>
      </c>
      <c r="P2967">
        <f>IFERROR(ROUND(E2967/L2967,2),0)</f>
        <v>41.92</v>
      </c>
      <c r="Q2967" s="6" t="s">
        <v>8315</v>
      </c>
      <c r="R2967" t="s">
        <v>8316</v>
      </c>
      <c r="S2967" s="9">
        <f>(((J2967/60)/60)/24)+DATE(1970,1,1)</f>
        <v>42162.729548611111</v>
      </c>
      <c r="T2967" s="9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>ROUND(E2968/D2968*100,0)</f>
        <v>114</v>
      </c>
      <c r="P2968">
        <f>IFERROR(ROUND(E2968/L2968,2),0)</f>
        <v>88.77</v>
      </c>
      <c r="Q2968" s="6" t="s">
        <v>8315</v>
      </c>
      <c r="R2968" t="s">
        <v>8316</v>
      </c>
      <c r="S2968" s="9">
        <f>(((J2968/60)/60)/24)+DATE(1970,1,1)</f>
        <v>42233.738564814819</v>
      </c>
      <c r="T2968" s="9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>ROUND(E2969/D2969*100,0)</f>
        <v>114</v>
      </c>
      <c r="P2969">
        <f>IFERROR(ROUND(E2969/L2969,2),0)</f>
        <v>80.23</v>
      </c>
      <c r="Q2969" s="6" t="s">
        <v>8315</v>
      </c>
      <c r="R2969" t="s">
        <v>8316</v>
      </c>
      <c r="S2969" s="9">
        <f>(((J2969/60)/60)/24)+DATE(1970,1,1)</f>
        <v>42042.197824074072</v>
      </c>
      <c r="T2969" s="9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>ROUND(E2970/D2970*100,0)</f>
        <v>106</v>
      </c>
      <c r="P2970">
        <f>IFERROR(ROUND(E2970/L2970,2),0)</f>
        <v>78.94</v>
      </c>
      <c r="Q2970" s="6" t="s">
        <v>8315</v>
      </c>
      <c r="R2970" t="s">
        <v>8316</v>
      </c>
      <c r="S2970" s="9">
        <f>(((J2970/60)/60)/24)+DATE(1970,1,1)</f>
        <v>42585.523842592593</v>
      </c>
      <c r="T2970" s="9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>ROUND(E2971/D2971*100,0)</f>
        <v>163</v>
      </c>
      <c r="P2971">
        <f>IFERROR(ROUND(E2971/L2971,2),0)</f>
        <v>95.59</v>
      </c>
      <c r="Q2971" s="6" t="s">
        <v>8315</v>
      </c>
      <c r="R2971" t="s">
        <v>8316</v>
      </c>
      <c r="S2971" s="9">
        <f>(((J2971/60)/60)/24)+DATE(1970,1,1)</f>
        <v>42097.786493055552</v>
      </c>
      <c r="T2971" s="9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>ROUND(E2972/D2972*100,0)</f>
        <v>106</v>
      </c>
      <c r="P2972">
        <f>IFERROR(ROUND(E2972/L2972,2),0)</f>
        <v>69.89</v>
      </c>
      <c r="Q2972" s="6" t="s">
        <v>8315</v>
      </c>
      <c r="R2972" t="s">
        <v>8316</v>
      </c>
      <c r="S2972" s="9">
        <f>(((J2972/60)/60)/24)+DATE(1970,1,1)</f>
        <v>41808.669571759259</v>
      </c>
      <c r="T2972" s="9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>ROUND(E2973/D2973*100,0)</f>
        <v>100</v>
      </c>
      <c r="P2973">
        <f>IFERROR(ROUND(E2973/L2973,2),0)</f>
        <v>74.53</v>
      </c>
      <c r="Q2973" s="6" t="s">
        <v>8315</v>
      </c>
      <c r="R2973" t="s">
        <v>8316</v>
      </c>
      <c r="S2973" s="9">
        <f>(((J2973/60)/60)/24)+DATE(1970,1,1)</f>
        <v>41852.658310185187</v>
      </c>
      <c r="T2973" s="9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>ROUND(E2974/D2974*100,0)</f>
        <v>105</v>
      </c>
      <c r="P2974">
        <f>IFERROR(ROUND(E2974/L2974,2),0)</f>
        <v>123.94</v>
      </c>
      <c r="Q2974" s="6" t="s">
        <v>8315</v>
      </c>
      <c r="R2974" t="s">
        <v>8316</v>
      </c>
      <c r="S2974" s="9">
        <f>(((J2974/60)/60)/24)+DATE(1970,1,1)</f>
        <v>42694.110185185185</v>
      </c>
      <c r="T2974" s="9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>ROUND(E2975/D2975*100,0)</f>
        <v>175</v>
      </c>
      <c r="P2975">
        <f>IFERROR(ROUND(E2975/L2975,2),0)</f>
        <v>264.85000000000002</v>
      </c>
      <c r="Q2975" s="6" t="s">
        <v>8315</v>
      </c>
      <c r="R2975" t="s">
        <v>8316</v>
      </c>
      <c r="S2975" s="9">
        <f>(((J2975/60)/60)/24)+DATE(1970,1,1)</f>
        <v>42341.818379629629</v>
      </c>
      <c r="T2975" s="9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>ROUND(E2976/D2976*100,0)</f>
        <v>102</v>
      </c>
      <c r="P2976">
        <f>IFERROR(ROUND(E2976/L2976,2),0)</f>
        <v>58.62</v>
      </c>
      <c r="Q2976" s="6" t="s">
        <v>8315</v>
      </c>
      <c r="R2976" t="s">
        <v>8316</v>
      </c>
      <c r="S2976" s="9">
        <f>(((J2976/60)/60)/24)+DATE(1970,1,1)</f>
        <v>41880.061006944445</v>
      </c>
      <c r="T2976" s="9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>ROUND(E2977/D2977*100,0)</f>
        <v>100</v>
      </c>
      <c r="P2977">
        <f>IFERROR(ROUND(E2977/L2977,2),0)</f>
        <v>70.88</v>
      </c>
      <c r="Q2977" s="6" t="s">
        <v>8315</v>
      </c>
      <c r="R2977" t="s">
        <v>8316</v>
      </c>
      <c r="S2977" s="9">
        <f>(((J2977/60)/60)/24)+DATE(1970,1,1)</f>
        <v>41941.683865740742</v>
      </c>
      <c r="T2977" s="9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>ROUND(E2978/D2978*100,0)</f>
        <v>171</v>
      </c>
      <c r="P2978">
        <f>IFERROR(ROUND(E2978/L2978,2),0)</f>
        <v>8.57</v>
      </c>
      <c r="Q2978" s="6" t="s">
        <v>8315</v>
      </c>
      <c r="R2978" t="s">
        <v>8316</v>
      </c>
      <c r="S2978" s="9">
        <f>(((J2978/60)/60)/24)+DATE(1970,1,1)</f>
        <v>42425.730671296296</v>
      </c>
      <c r="T2978" s="9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>ROUND(E2979/D2979*100,0)</f>
        <v>114</v>
      </c>
      <c r="P2979">
        <f>IFERROR(ROUND(E2979/L2979,2),0)</f>
        <v>113.57</v>
      </c>
      <c r="Q2979" s="6" t="s">
        <v>8315</v>
      </c>
      <c r="R2979" t="s">
        <v>8316</v>
      </c>
      <c r="S2979" s="9">
        <f>(((J2979/60)/60)/24)+DATE(1970,1,1)</f>
        <v>42026.88118055556</v>
      </c>
      <c r="T2979" s="9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>ROUND(E2980/D2980*100,0)</f>
        <v>129</v>
      </c>
      <c r="P2980">
        <f>IFERROR(ROUND(E2980/L2980,2),0)</f>
        <v>60.69</v>
      </c>
      <c r="Q2980" s="6" t="s">
        <v>8315</v>
      </c>
      <c r="R2980" t="s">
        <v>8316</v>
      </c>
      <c r="S2980" s="9">
        <f>(((J2980/60)/60)/24)+DATE(1970,1,1)</f>
        <v>41922.640590277777</v>
      </c>
      <c r="T2980" s="9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>ROUND(E2981/D2981*100,0)</f>
        <v>101</v>
      </c>
      <c r="P2981">
        <f>IFERROR(ROUND(E2981/L2981,2),0)</f>
        <v>110.22</v>
      </c>
      <c r="Q2981" s="6" t="s">
        <v>8315</v>
      </c>
      <c r="R2981" t="s">
        <v>8316</v>
      </c>
      <c r="S2981" s="9">
        <f>(((J2981/60)/60)/24)+DATE(1970,1,1)</f>
        <v>41993.824340277773</v>
      </c>
      <c r="T2981" s="9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>ROUND(E2982/D2982*100,0)</f>
        <v>109</v>
      </c>
      <c r="P2982">
        <f>IFERROR(ROUND(E2982/L2982,2),0)</f>
        <v>136.46</v>
      </c>
      <c r="Q2982" s="6" t="s">
        <v>8315</v>
      </c>
      <c r="R2982" t="s">
        <v>8316</v>
      </c>
      <c r="S2982" s="9">
        <f>(((J2982/60)/60)/24)+DATE(1970,1,1)</f>
        <v>42219.915856481486</v>
      </c>
      <c r="T2982" s="9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>ROUND(E2983/D2983*100,0)</f>
        <v>129</v>
      </c>
      <c r="P2983">
        <f>IFERROR(ROUND(E2983/L2983,2),0)</f>
        <v>53.16</v>
      </c>
      <c r="Q2983" s="6" t="s">
        <v>8315</v>
      </c>
      <c r="R2983" t="s">
        <v>8355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1" ht="32" x14ac:dyDescent="0.2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>ROUND(E2984/D2984*100,0)</f>
        <v>102</v>
      </c>
      <c r="P2984">
        <f>IFERROR(ROUND(E2984/L2984,2),0)</f>
        <v>86.49</v>
      </c>
      <c r="Q2984" s="6" t="s">
        <v>8315</v>
      </c>
      <c r="R2984" t="s">
        <v>8355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1" ht="48" x14ac:dyDescent="0.2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>ROUND(E2985/D2985*100,0)</f>
        <v>147</v>
      </c>
      <c r="P2985">
        <f>IFERROR(ROUND(E2985/L2985,2),0)</f>
        <v>155.24</v>
      </c>
      <c r="Q2985" s="6" t="s">
        <v>8315</v>
      </c>
      <c r="R2985" t="s">
        <v>8355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1" ht="48" x14ac:dyDescent="0.2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>ROUND(E2986/D2986*100,0)</f>
        <v>100</v>
      </c>
      <c r="P2986">
        <f>IFERROR(ROUND(E2986/L2986,2),0)</f>
        <v>115.08</v>
      </c>
      <c r="Q2986" s="6" t="s">
        <v>8315</v>
      </c>
      <c r="R2986" t="s">
        <v>8355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1" ht="48" x14ac:dyDescent="0.2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>ROUND(E2987/D2987*100,0)</f>
        <v>122</v>
      </c>
      <c r="P2987">
        <f>IFERROR(ROUND(E2987/L2987,2),0)</f>
        <v>109.59</v>
      </c>
      <c r="Q2987" s="6" t="s">
        <v>8315</v>
      </c>
      <c r="R2987" t="s">
        <v>8355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1" ht="48" x14ac:dyDescent="0.2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>ROUND(E2988/D2988*100,0)</f>
        <v>106</v>
      </c>
      <c r="P2988">
        <f>IFERROR(ROUND(E2988/L2988,2),0)</f>
        <v>45.21</v>
      </c>
      <c r="Q2988" s="6" t="s">
        <v>8315</v>
      </c>
      <c r="R2988" t="s">
        <v>8355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1" ht="48" x14ac:dyDescent="0.2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>ROUND(E2989/D2989*100,0)</f>
        <v>110</v>
      </c>
      <c r="P2989">
        <f>IFERROR(ROUND(E2989/L2989,2),0)</f>
        <v>104.15</v>
      </c>
      <c r="Q2989" s="6" t="s">
        <v>8315</v>
      </c>
      <c r="R2989" t="s">
        <v>8355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1" ht="48" x14ac:dyDescent="0.2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>ROUND(E2990/D2990*100,0)</f>
        <v>100</v>
      </c>
      <c r="P2990">
        <f>IFERROR(ROUND(E2990/L2990,2),0)</f>
        <v>35.71</v>
      </c>
      <c r="Q2990" s="6" t="s">
        <v>8315</v>
      </c>
      <c r="R2990" t="s">
        <v>8355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1" ht="16" x14ac:dyDescent="0.2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>ROUND(E2991/D2991*100,0)</f>
        <v>177</v>
      </c>
      <c r="P2991">
        <f>IFERROR(ROUND(E2991/L2991,2),0)</f>
        <v>97</v>
      </c>
      <c r="Q2991" s="6" t="s">
        <v>8315</v>
      </c>
      <c r="R2991" t="s">
        <v>8355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1" ht="48" x14ac:dyDescent="0.2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>ROUND(E2992/D2992*100,0)</f>
        <v>100</v>
      </c>
      <c r="P2992">
        <f>IFERROR(ROUND(E2992/L2992,2),0)</f>
        <v>370.37</v>
      </c>
      <c r="Q2992" s="6" t="s">
        <v>8315</v>
      </c>
      <c r="R2992" t="s">
        <v>8355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8" x14ac:dyDescent="0.2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>ROUND(E2993/D2993*100,0)</f>
        <v>103</v>
      </c>
      <c r="P2993">
        <f>IFERROR(ROUND(E2993/L2993,2),0)</f>
        <v>94.41</v>
      </c>
      <c r="Q2993" s="6" t="s">
        <v>8315</v>
      </c>
      <c r="R2993" t="s">
        <v>8355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8" x14ac:dyDescent="0.2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>ROUND(E2994/D2994*100,0)</f>
        <v>105</v>
      </c>
      <c r="P2994">
        <f>IFERROR(ROUND(E2994/L2994,2),0)</f>
        <v>48.98</v>
      </c>
      <c r="Q2994" s="6" t="s">
        <v>8315</v>
      </c>
      <c r="R2994" t="s">
        <v>8355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ht="16" x14ac:dyDescent="0.2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>ROUND(E2995/D2995*100,0)</f>
        <v>100</v>
      </c>
      <c r="P2995">
        <f>IFERROR(ROUND(E2995/L2995,2),0)</f>
        <v>45.59</v>
      </c>
      <c r="Q2995" s="6" t="s">
        <v>8315</v>
      </c>
      <c r="R2995" t="s">
        <v>8355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48" x14ac:dyDescent="0.2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>ROUND(E2996/D2996*100,0)</f>
        <v>458</v>
      </c>
      <c r="P2996">
        <f>IFERROR(ROUND(E2996/L2996,2),0)</f>
        <v>23.28</v>
      </c>
      <c r="Q2996" s="6" t="s">
        <v>8315</v>
      </c>
      <c r="R2996" t="s">
        <v>8355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8" x14ac:dyDescent="0.2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>ROUND(E2997/D2997*100,0)</f>
        <v>105</v>
      </c>
      <c r="P2997">
        <f>IFERROR(ROUND(E2997/L2997,2),0)</f>
        <v>63.23</v>
      </c>
      <c r="Q2997" s="6" t="s">
        <v>8315</v>
      </c>
      <c r="R2997" t="s">
        <v>8355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32" x14ac:dyDescent="0.2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>ROUND(E2998/D2998*100,0)</f>
        <v>172</v>
      </c>
      <c r="P2998">
        <f>IFERROR(ROUND(E2998/L2998,2),0)</f>
        <v>153.52000000000001</v>
      </c>
      <c r="Q2998" s="6" t="s">
        <v>8315</v>
      </c>
      <c r="R2998" t="s">
        <v>8355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8" x14ac:dyDescent="0.2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>ROUND(E2999/D2999*100,0)</f>
        <v>104</v>
      </c>
      <c r="P2999">
        <f>IFERROR(ROUND(E2999/L2999,2),0)</f>
        <v>90.2</v>
      </c>
      <c r="Q2999" s="6" t="s">
        <v>8315</v>
      </c>
      <c r="R2999" t="s">
        <v>8355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8" x14ac:dyDescent="0.2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>ROUND(E3000/D3000*100,0)</f>
        <v>103</v>
      </c>
      <c r="P3000">
        <f>IFERROR(ROUND(E3000/L3000,2),0)</f>
        <v>118.97</v>
      </c>
      <c r="Q3000" s="6" t="s">
        <v>8315</v>
      </c>
      <c r="R3000" t="s">
        <v>8355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48" x14ac:dyDescent="0.2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>ROUND(E3001/D3001*100,0)</f>
        <v>119</v>
      </c>
      <c r="P3001">
        <f>IFERROR(ROUND(E3001/L3001,2),0)</f>
        <v>80.25</v>
      </c>
      <c r="Q3001" s="6" t="s">
        <v>8315</v>
      </c>
      <c r="R3001" t="s">
        <v>8355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8" x14ac:dyDescent="0.2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>ROUND(E3002/D3002*100,0)</f>
        <v>100</v>
      </c>
      <c r="P3002">
        <f>IFERROR(ROUND(E3002/L3002,2),0)</f>
        <v>62.5</v>
      </c>
      <c r="Q3002" s="6" t="s">
        <v>8315</v>
      </c>
      <c r="R3002" t="s">
        <v>8355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8" x14ac:dyDescent="0.2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>ROUND(E3003/D3003*100,0)</f>
        <v>319</v>
      </c>
      <c r="P3003">
        <f>IFERROR(ROUND(E3003/L3003,2),0)</f>
        <v>131.38</v>
      </c>
      <c r="Q3003" s="6" t="s">
        <v>8315</v>
      </c>
      <c r="R3003" t="s">
        <v>8355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32" x14ac:dyDescent="0.2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>ROUND(E3004/D3004*100,0)</f>
        <v>109</v>
      </c>
      <c r="P3004">
        <f>IFERROR(ROUND(E3004/L3004,2),0)</f>
        <v>73.03</v>
      </c>
      <c r="Q3004" s="6" t="s">
        <v>8315</v>
      </c>
      <c r="R3004" t="s">
        <v>8355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8" x14ac:dyDescent="0.2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>ROUND(E3005/D3005*100,0)</f>
        <v>101</v>
      </c>
      <c r="P3005">
        <f>IFERROR(ROUND(E3005/L3005,2),0)</f>
        <v>178.53</v>
      </c>
      <c r="Q3005" s="6" t="s">
        <v>8315</v>
      </c>
      <c r="R3005" t="s">
        <v>8355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48" x14ac:dyDescent="0.2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>ROUND(E3006/D3006*100,0)</f>
        <v>113</v>
      </c>
      <c r="P3006">
        <f>IFERROR(ROUND(E3006/L3006,2),0)</f>
        <v>162.91</v>
      </c>
      <c r="Q3006" s="6" t="s">
        <v>8315</v>
      </c>
      <c r="R3006" t="s">
        <v>8355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48" x14ac:dyDescent="0.2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>ROUND(E3007/D3007*100,0)</f>
        <v>120</v>
      </c>
      <c r="P3007">
        <f>IFERROR(ROUND(E3007/L3007,2),0)</f>
        <v>108.24</v>
      </c>
      <c r="Q3007" s="6" t="s">
        <v>8315</v>
      </c>
      <c r="R3007" t="s">
        <v>8355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32" x14ac:dyDescent="0.2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>ROUND(E3008/D3008*100,0)</f>
        <v>108</v>
      </c>
      <c r="P3008">
        <f>IFERROR(ROUND(E3008/L3008,2),0)</f>
        <v>88.87</v>
      </c>
      <c r="Q3008" s="6" t="s">
        <v>8315</v>
      </c>
      <c r="R3008" t="s">
        <v>8355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ht="32" x14ac:dyDescent="0.2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>ROUND(E3009/D3009*100,0)</f>
        <v>180</v>
      </c>
      <c r="P3009">
        <f>IFERROR(ROUND(E3009/L3009,2),0)</f>
        <v>54</v>
      </c>
      <c r="Q3009" s="6" t="s">
        <v>8315</v>
      </c>
      <c r="R3009" t="s">
        <v>8355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48" x14ac:dyDescent="0.2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>ROUND(E3010/D3010*100,0)</f>
        <v>101</v>
      </c>
      <c r="P3010">
        <f>IFERROR(ROUND(E3010/L3010,2),0)</f>
        <v>116.73</v>
      </c>
      <c r="Q3010" s="6" t="s">
        <v>8315</v>
      </c>
      <c r="R3010" t="s">
        <v>8355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8" x14ac:dyDescent="0.2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>ROUND(E3011/D3011*100,0)</f>
        <v>120</v>
      </c>
      <c r="P3011">
        <f>IFERROR(ROUND(E3011/L3011,2),0)</f>
        <v>233.9</v>
      </c>
      <c r="Q3011" s="6" t="s">
        <v>8315</v>
      </c>
      <c r="R3011" t="s">
        <v>8355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8" x14ac:dyDescent="0.2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>ROUND(E3012/D3012*100,0)</f>
        <v>158</v>
      </c>
      <c r="P3012">
        <f>IFERROR(ROUND(E3012/L3012,2),0)</f>
        <v>158</v>
      </c>
      <c r="Q3012" s="6" t="s">
        <v>8315</v>
      </c>
      <c r="R3012" t="s">
        <v>8355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8" x14ac:dyDescent="0.2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>ROUND(E3013/D3013*100,0)</f>
        <v>124</v>
      </c>
      <c r="P3013">
        <f>IFERROR(ROUND(E3013/L3013,2),0)</f>
        <v>14.84</v>
      </c>
      <c r="Q3013" s="6" t="s">
        <v>8315</v>
      </c>
      <c r="R3013" t="s">
        <v>8355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48" x14ac:dyDescent="0.2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>ROUND(E3014/D3014*100,0)</f>
        <v>117</v>
      </c>
      <c r="P3014">
        <f>IFERROR(ROUND(E3014/L3014,2),0)</f>
        <v>85.18</v>
      </c>
      <c r="Q3014" s="6" t="s">
        <v>8315</v>
      </c>
      <c r="R3014" t="s">
        <v>8355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8" x14ac:dyDescent="0.2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>ROUND(E3015/D3015*100,0)</f>
        <v>157</v>
      </c>
      <c r="P3015">
        <f>IFERROR(ROUND(E3015/L3015,2),0)</f>
        <v>146.69</v>
      </c>
      <c r="Q3015" s="6" t="s">
        <v>8315</v>
      </c>
      <c r="R3015" t="s">
        <v>8355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8" x14ac:dyDescent="0.2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>ROUND(E3016/D3016*100,0)</f>
        <v>113</v>
      </c>
      <c r="P3016">
        <f>IFERROR(ROUND(E3016/L3016,2),0)</f>
        <v>50.76</v>
      </c>
      <c r="Q3016" s="6" t="s">
        <v>8315</v>
      </c>
      <c r="R3016" t="s">
        <v>8355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48" x14ac:dyDescent="0.2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>ROUND(E3017/D3017*100,0)</f>
        <v>103</v>
      </c>
      <c r="P3017">
        <f>IFERROR(ROUND(E3017/L3017,2),0)</f>
        <v>87.7</v>
      </c>
      <c r="Q3017" s="6" t="s">
        <v>8315</v>
      </c>
      <c r="R3017" t="s">
        <v>8355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48" x14ac:dyDescent="0.2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>ROUND(E3018/D3018*100,0)</f>
        <v>103</v>
      </c>
      <c r="P3018">
        <f>IFERROR(ROUND(E3018/L3018,2),0)</f>
        <v>242.28</v>
      </c>
      <c r="Q3018" s="6" t="s">
        <v>8315</v>
      </c>
      <c r="R3018" t="s">
        <v>8355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8" x14ac:dyDescent="0.2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>ROUND(E3019/D3019*100,0)</f>
        <v>106</v>
      </c>
      <c r="P3019">
        <f>IFERROR(ROUND(E3019/L3019,2),0)</f>
        <v>146.44999999999999</v>
      </c>
      <c r="Q3019" s="6" t="s">
        <v>8315</v>
      </c>
      <c r="R3019" t="s">
        <v>8355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8" x14ac:dyDescent="0.2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>ROUND(E3020/D3020*100,0)</f>
        <v>101</v>
      </c>
      <c r="P3020">
        <f>IFERROR(ROUND(E3020/L3020,2),0)</f>
        <v>103.17</v>
      </c>
      <c r="Q3020" s="6" t="s">
        <v>8315</v>
      </c>
      <c r="R3020" t="s">
        <v>8355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8" x14ac:dyDescent="0.2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>ROUND(E3021/D3021*100,0)</f>
        <v>121</v>
      </c>
      <c r="P3021">
        <f>IFERROR(ROUND(E3021/L3021,2),0)</f>
        <v>80.459999999999994</v>
      </c>
      <c r="Q3021" s="6" t="s">
        <v>8315</v>
      </c>
      <c r="R3021" t="s">
        <v>8355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48" x14ac:dyDescent="0.2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>ROUND(E3022/D3022*100,0)</f>
        <v>101</v>
      </c>
      <c r="P3022">
        <f>IFERROR(ROUND(E3022/L3022,2),0)</f>
        <v>234.67</v>
      </c>
      <c r="Q3022" s="6" t="s">
        <v>8315</v>
      </c>
      <c r="R3022" t="s">
        <v>8355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8" x14ac:dyDescent="0.2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>ROUND(E3023/D3023*100,0)</f>
        <v>116</v>
      </c>
      <c r="P3023">
        <f>IFERROR(ROUND(E3023/L3023,2),0)</f>
        <v>50.69</v>
      </c>
      <c r="Q3023" s="6" t="s">
        <v>8315</v>
      </c>
      <c r="R3023" t="s">
        <v>8355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8" x14ac:dyDescent="0.2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>ROUND(E3024/D3024*100,0)</f>
        <v>101</v>
      </c>
      <c r="P3024">
        <f>IFERROR(ROUND(E3024/L3024,2),0)</f>
        <v>162.71</v>
      </c>
      <c r="Q3024" s="6" t="s">
        <v>8315</v>
      </c>
      <c r="R3024" t="s">
        <v>8355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48" x14ac:dyDescent="0.2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>ROUND(E3025/D3025*100,0)</f>
        <v>103</v>
      </c>
      <c r="P3025">
        <f>IFERROR(ROUND(E3025/L3025,2),0)</f>
        <v>120.17</v>
      </c>
      <c r="Q3025" s="6" t="s">
        <v>8315</v>
      </c>
      <c r="R3025" t="s">
        <v>8355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8" x14ac:dyDescent="0.2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>ROUND(E3026/D3026*100,0)</f>
        <v>246</v>
      </c>
      <c r="P3026">
        <f>IFERROR(ROUND(E3026/L3026,2),0)</f>
        <v>67.7</v>
      </c>
      <c r="Q3026" s="6" t="s">
        <v>8315</v>
      </c>
      <c r="R3026" t="s">
        <v>8355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48" x14ac:dyDescent="0.2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>ROUND(E3027/D3027*100,0)</f>
        <v>302</v>
      </c>
      <c r="P3027">
        <f>IFERROR(ROUND(E3027/L3027,2),0)</f>
        <v>52.1</v>
      </c>
      <c r="Q3027" s="6" t="s">
        <v>8315</v>
      </c>
      <c r="R3027" t="s">
        <v>8355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48" x14ac:dyDescent="0.2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>ROUND(E3028/D3028*100,0)</f>
        <v>143</v>
      </c>
      <c r="P3028">
        <f>IFERROR(ROUND(E3028/L3028,2),0)</f>
        <v>51.6</v>
      </c>
      <c r="Q3028" s="6" t="s">
        <v>8315</v>
      </c>
      <c r="R3028" t="s">
        <v>8355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32" x14ac:dyDescent="0.2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>ROUND(E3029/D3029*100,0)</f>
        <v>131</v>
      </c>
      <c r="P3029">
        <f>IFERROR(ROUND(E3029/L3029,2),0)</f>
        <v>164.3</v>
      </c>
      <c r="Q3029" s="6" t="s">
        <v>8315</v>
      </c>
      <c r="R3029" t="s">
        <v>8355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32" x14ac:dyDescent="0.2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>ROUND(E3030/D3030*100,0)</f>
        <v>168</v>
      </c>
      <c r="P3030">
        <f>IFERROR(ROUND(E3030/L3030,2),0)</f>
        <v>84.86</v>
      </c>
      <c r="Q3030" s="6" t="s">
        <v>8315</v>
      </c>
      <c r="R3030" t="s">
        <v>8355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8" x14ac:dyDescent="0.2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>ROUND(E3031/D3031*100,0)</f>
        <v>110</v>
      </c>
      <c r="P3031">
        <f>IFERROR(ROUND(E3031/L3031,2),0)</f>
        <v>94.55</v>
      </c>
      <c r="Q3031" s="6" t="s">
        <v>8315</v>
      </c>
      <c r="R3031" t="s">
        <v>8355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8" x14ac:dyDescent="0.2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>ROUND(E3032/D3032*100,0)</f>
        <v>107</v>
      </c>
      <c r="P3032">
        <f>IFERROR(ROUND(E3032/L3032,2),0)</f>
        <v>45.54</v>
      </c>
      <c r="Q3032" s="6" t="s">
        <v>8315</v>
      </c>
      <c r="R3032" t="s">
        <v>8355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80" x14ac:dyDescent="0.2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>ROUND(E3033/D3033*100,0)</f>
        <v>100</v>
      </c>
      <c r="P3033">
        <f>IFERROR(ROUND(E3033/L3033,2),0)</f>
        <v>51.72</v>
      </c>
      <c r="Q3033" s="6" t="s">
        <v>8315</v>
      </c>
      <c r="R3033" t="s">
        <v>8355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8" x14ac:dyDescent="0.2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>ROUND(E3034/D3034*100,0)</f>
        <v>127</v>
      </c>
      <c r="P3034">
        <f>IFERROR(ROUND(E3034/L3034,2),0)</f>
        <v>50.88</v>
      </c>
      <c r="Q3034" s="6" t="s">
        <v>8315</v>
      </c>
      <c r="R3034" t="s">
        <v>8355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48" x14ac:dyDescent="0.2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>ROUND(E3035/D3035*100,0)</f>
        <v>147</v>
      </c>
      <c r="P3035">
        <f>IFERROR(ROUND(E3035/L3035,2),0)</f>
        <v>191.13</v>
      </c>
      <c r="Q3035" s="6" t="s">
        <v>8315</v>
      </c>
      <c r="R3035" t="s">
        <v>8355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64" x14ac:dyDescent="0.2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>ROUND(E3036/D3036*100,0)</f>
        <v>113</v>
      </c>
      <c r="P3036">
        <f>IFERROR(ROUND(E3036/L3036,2),0)</f>
        <v>89.31</v>
      </c>
      <c r="Q3036" s="6" t="s">
        <v>8315</v>
      </c>
      <c r="R3036" t="s">
        <v>8355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32" x14ac:dyDescent="0.2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>ROUND(E3037/D3037*100,0)</f>
        <v>109</v>
      </c>
      <c r="P3037">
        <f>IFERROR(ROUND(E3037/L3037,2),0)</f>
        <v>88.59</v>
      </c>
      <c r="Q3037" s="6" t="s">
        <v>8315</v>
      </c>
      <c r="R3037" t="s">
        <v>8355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8" x14ac:dyDescent="0.2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>ROUND(E3038/D3038*100,0)</f>
        <v>127</v>
      </c>
      <c r="P3038">
        <f>IFERROR(ROUND(E3038/L3038,2),0)</f>
        <v>96.3</v>
      </c>
      <c r="Q3038" s="6" t="s">
        <v>8315</v>
      </c>
      <c r="R3038" t="s">
        <v>8355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64" x14ac:dyDescent="0.2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>ROUND(E3039/D3039*100,0)</f>
        <v>213</v>
      </c>
      <c r="P3039">
        <f>IFERROR(ROUND(E3039/L3039,2),0)</f>
        <v>33.31</v>
      </c>
      <c r="Q3039" s="6" t="s">
        <v>8315</v>
      </c>
      <c r="R3039" t="s">
        <v>8355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8" x14ac:dyDescent="0.2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>ROUND(E3040/D3040*100,0)</f>
        <v>101</v>
      </c>
      <c r="P3040">
        <f>IFERROR(ROUND(E3040/L3040,2),0)</f>
        <v>37.22</v>
      </c>
      <c r="Q3040" s="6" t="s">
        <v>8315</v>
      </c>
      <c r="R3040" t="s">
        <v>8355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8" x14ac:dyDescent="0.2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>ROUND(E3041/D3041*100,0)</f>
        <v>109</v>
      </c>
      <c r="P3041">
        <f>IFERROR(ROUND(E3041/L3041,2),0)</f>
        <v>92.13</v>
      </c>
      <c r="Q3041" s="6" t="s">
        <v>8315</v>
      </c>
      <c r="R3041" t="s">
        <v>8355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48" x14ac:dyDescent="0.2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>ROUND(E3042/D3042*100,0)</f>
        <v>108</v>
      </c>
      <c r="P3042">
        <f>IFERROR(ROUND(E3042/L3042,2),0)</f>
        <v>76.790000000000006</v>
      </c>
      <c r="Q3042" s="6" t="s">
        <v>8315</v>
      </c>
      <c r="R3042" t="s">
        <v>8355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32" x14ac:dyDescent="0.2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>ROUND(E3043/D3043*100,0)</f>
        <v>110</v>
      </c>
      <c r="P3043">
        <f>IFERROR(ROUND(E3043/L3043,2),0)</f>
        <v>96.53</v>
      </c>
      <c r="Q3043" s="6" t="s">
        <v>8315</v>
      </c>
      <c r="R3043" t="s">
        <v>8355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48" x14ac:dyDescent="0.2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>ROUND(E3044/D3044*100,0)</f>
        <v>128</v>
      </c>
      <c r="P3044">
        <f>IFERROR(ROUND(E3044/L3044,2),0)</f>
        <v>51.89</v>
      </c>
      <c r="Q3044" s="6" t="s">
        <v>8315</v>
      </c>
      <c r="R3044" t="s">
        <v>8355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8" x14ac:dyDescent="0.2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>ROUND(E3045/D3045*100,0)</f>
        <v>110</v>
      </c>
      <c r="P3045">
        <f>IFERROR(ROUND(E3045/L3045,2),0)</f>
        <v>128.91</v>
      </c>
      <c r="Q3045" s="6" t="s">
        <v>8315</v>
      </c>
      <c r="R3045" t="s">
        <v>8355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8" x14ac:dyDescent="0.2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>ROUND(E3046/D3046*100,0)</f>
        <v>109</v>
      </c>
      <c r="P3046">
        <f>IFERROR(ROUND(E3046/L3046,2),0)</f>
        <v>84.11</v>
      </c>
      <c r="Q3046" s="6" t="s">
        <v>8315</v>
      </c>
      <c r="R3046" t="s">
        <v>8355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48" x14ac:dyDescent="0.2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>ROUND(E3047/D3047*100,0)</f>
        <v>133</v>
      </c>
      <c r="P3047">
        <f>IFERROR(ROUND(E3047/L3047,2),0)</f>
        <v>82.94</v>
      </c>
      <c r="Q3047" s="6" t="s">
        <v>8315</v>
      </c>
      <c r="R3047" t="s">
        <v>8355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48" x14ac:dyDescent="0.2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>ROUND(E3048/D3048*100,0)</f>
        <v>191</v>
      </c>
      <c r="P3048">
        <f>IFERROR(ROUND(E3048/L3048,2),0)</f>
        <v>259.95</v>
      </c>
      <c r="Q3048" s="6" t="s">
        <v>8315</v>
      </c>
      <c r="R3048" t="s">
        <v>8355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48" x14ac:dyDescent="0.2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>ROUND(E3049/D3049*100,0)</f>
        <v>149</v>
      </c>
      <c r="P3049">
        <f>IFERROR(ROUND(E3049/L3049,2),0)</f>
        <v>37.25</v>
      </c>
      <c r="Q3049" s="6" t="s">
        <v>8315</v>
      </c>
      <c r="R3049" t="s">
        <v>8355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48" x14ac:dyDescent="0.2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>ROUND(E3050/D3050*100,0)</f>
        <v>166</v>
      </c>
      <c r="P3050">
        <f>IFERROR(ROUND(E3050/L3050,2),0)</f>
        <v>177.02</v>
      </c>
      <c r="Q3050" s="6" t="s">
        <v>8315</v>
      </c>
      <c r="R3050" t="s">
        <v>8355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48" x14ac:dyDescent="0.2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>ROUND(E3051/D3051*100,0)</f>
        <v>107</v>
      </c>
      <c r="P3051">
        <f>IFERROR(ROUND(E3051/L3051,2),0)</f>
        <v>74.069999999999993</v>
      </c>
      <c r="Q3051" s="6" t="s">
        <v>8315</v>
      </c>
      <c r="R3051" t="s">
        <v>8355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32" x14ac:dyDescent="0.2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>ROUND(E3052/D3052*100,0)</f>
        <v>106</v>
      </c>
      <c r="P3052">
        <f>IFERROR(ROUND(E3052/L3052,2),0)</f>
        <v>70.67</v>
      </c>
      <c r="Q3052" s="6" t="s">
        <v>8315</v>
      </c>
      <c r="R3052" t="s">
        <v>8355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48" x14ac:dyDescent="0.2">
      <c r="A3053">
        <v>1161</v>
      </c>
      <c r="B3053" s="4" t="s">
        <v>1162</v>
      </c>
      <c r="C3053" s="1" t="s">
        <v>5271</v>
      </c>
      <c r="D3053" s="2">
        <v>18000</v>
      </c>
      <c r="E3053" s="3">
        <v>0</v>
      </c>
      <c r="F3053" t="s">
        <v>8220</v>
      </c>
      <c r="G3053" t="s">
        <v>8223</v>
      </c>
      <c r="H3053" t="s">
        <v>8245</v>
      </c>
      <c r="I3053">
        <v>1432047989</v>
      </c>
      <c r="J3053">
        <v>1430233589</v>
      </c>
      <c r="K3053" t="b">
        <v>0</v>
      </c>
      <c r="L3053">
        <v>0</v>
      </c>
      <c r="M3053" t="b">
        <v>0</v>
      </c>
      <c r="N3053" t="s">
        <v>8282</v>
      </c>
      <c r="O3053" s="5">
        <f>ROUND(E3053/D3053*100,0)</f>
        <v>0</v>
      </c>
      <c r="P3053">
        <f>IFERROR(ROUND(E3053/L3053,2),0)</f>
        <v>0</v>
      </c>
      <c r="Q3053" s="6" t="s">
        <v>8334</v>
      </c>
      <c r="R3053" t="s">
        <v>8335</v>
      </c>
      <c r="S3053" s="9">
        <f>(((J3053/60)/60)/24)+DATE(1970,1,1)</f>
        <v>42122.629502314812</v>
      </c>
      <c r="T3053" s="9">
        <f>(((I3053/60)/60)/24)+DATE(1970,1,1)</f>
        <v>42143.629502314812</v>
      </c>
    </row>
    <row r="3054" spans="1:20" ht="48" x14ac:dyDescent="0.2">
      <c r="A3054">
        <v>1162</v>
      </c>
      <c r="B3054" s="4" t="s">
        <v>1163</v>
      </c>
      <c r="C3054" s="1" t="s">
        <v>5272</v>
      </c>
      <c r="D3054" s="2">
        <v>60000</v>
      </c>
      <c r="E3054" s="3">
        <v>35</v>
      </c>
      <c r="F3054" t="s">
        <v>8220</v>
      </c>
      <c r="G3054" t="s">
        <v>8223</v>
      </c>
      <c r="H3054" t="s">
        <v>8245</v>
      </c>
      <c r="I3054">
        <v>1411662264</v>
      </c>
      <c r="J3054">
        <v>1408983864</v>
      </c>
      <c r="K3054" t="b">
        <v>0</v>
      </c>
      <c r="L3054">
        <v>2</v>
      </c>
      <c r="M3054" t="b">
        <v>0</v>
      </c>
      <c r="N3054" t="s">
        <v>8282</v>
      </c>
      <c r="O3054" s="5">
        <f>ROUND(E3054/D3054*100,0)</f>
        <v>0</v>
      </c>
      <c r="P3054">
        <f>IFERROR(ROUND(E3054/L3054,2),0)</f>
        <v>17.5</v>
      </c>
      <c r="Q3054" s="6" t="s">
        <v>8334</v>
      </c>
      <c r="R3054" t="s">
        <v>8335</v>
      </c>
      <c r="S3054" s="9">
        <f>(((J3054/60)/60)/24)+DATE(1970,1,1)</f>
        <v>41876.683611111112</v>
      </c>
      <c r="T3054" s="9">
        <f>(((I3054/60)/60)/24)+DATE(1970,1,1)</f>
        <v>41907.683611111112</v>
      </c>
    </row>
    <row r="3055" spans="1:20" ht="48" x14ac:dyDescent="0.2">
      <c r="A3055">
        <v>1163</v>
      </c>
      <c r="B3055" s="4" t="s">
        <v>1164</v>
      </c>
      <c r="C3055" s="1" t="s">
        <v>5273</v>
      </c>
      <c r="D3055" s="2">
        <v>5200</v>
      </c>
      <c r="E3055" s="3">
        <v>0</v>
      </c>
      <c r="F3055" t="s">
        <v>8220</v>
      </c>
      <c r="G3055" t="s">
        <v>8223</v>
      </c>
      <c r="H3055" t="s">
        <v>8245</v>
      </c>
      <c r="I3055">
        <v>1407604920</v>
      </c>
      <c r="J3055">
        <v>1405012920</v>
      </c>
      <c r="K3055" t="b">
        <v>0</v>
      </c>
      <c r="L3055">
        <v>0</v>
      </c>
      <c r="M3055" t="b">
        <v>0</v>
      </c>
      <c r="N3055" t="s">
        <v>8282</v>
      </c>
      <c r="O3055" s="5">
        <f>ROUND(E3055/D3055*100,0)</f>
        <v>0</v>
      </c>
      <c r="P3055">
        <f>IFERROR(ROUND(E3055/L3055,2),0)</f>
        <v>0</v>
      </c>
      <c r="Q3055" s="6" t="s">
        <v>8334</v>
      </c>
      <c r="R3055" t="s">
        <v>8335</v>
      </c>
      <c r="S3055" s="9">
        <f>(((J3055/60)/60)/24)+DATE(1970,1,1)</f>
        <v>41830.723611111112</v>
      </c>
      <c r="T3055" s="9">
        <f>(((I3055/60)/60)/24)+DATE(1970,1,1)</f>
        <v>41860.723611111112</v>
      </c>
    </row>
    <row r="3056" spans="1:20" ht="64" x14ac:dyDescent="0.2">
      <c r="A3056">
        <v>1164</v>
      </c>
      <c r="B3056" s="4" t="s">
        <v>1165</v>
      </c>
      <c r="C3056" s="1" t="s">
        <v>5274</v>
      </c>
      <c r="D3056" s="2">
        <v>10000</v>
      </c>
      <c r="E3056" s="3">
        <v>0</v>
      </c>
      <c r="F3056" t="s">
        <v>8220</v>
      </c>
      <c r="G3056" t="s">
        <v>8223</v>
      </c>
      <c r="H3056" t="s">
        <v>8245</v>
      </c>
      <c r="I3056">
        <v>1466270582</v>
      </c>
      <c r="J3056">
        <v>1463678582</v>
      </c>
      <c r="K3056" t="b">
        <v>0</v>
      </c>
      <c r="L3056">
        <v>0</v>
      </c>
      <c r="M3056" t="b">
        <v>0</v>
      </c>
      <c r="N3056" t="s">
        <v>8282</v>
      </c>
      <c r="O3056" s="5">
        <f>ROUND(E3056/D3056*100,0)</f>
        <v>0</v>
      </c>
      <c r="P3056">
        <f>IFERROR(ROUND(E3056/L3056,2),0)</f>
        <v>0</v>
      </c>
      <c r="Q3056" s="6" t="s">
        <v>8334</v>
      </c>
      <c r="R3056" t="s">
        <v>8335</v>
      </c>
      <c r="S3056" s="9">
        <f>(((J3056/60)/60)/24)+DATE(1970,1,1)</f>
        <v>42509.724328703705</v>
      </c>
      <c r="T3056" s="9">
        <f>(((I3056/60)/60)/24)+DATE(1970,1,1)</f>
        <v>42539.724328703705</v>
      </c>
    </row>
    <row r="3057" spans="1:20" ht="48" x14ac:dyDescent="0.2">
      <c r="A3057">
        <v>1165</v>
      </c>
      <c r="B3057" s="4" t="s">
        <v>1166</v>
      </c>
      <c r="C3057" s="1" t="s">
        <v>5275</v>
      </c>
      <c r="D3057" s="2">
        <v>10000</v>
      </c>
      <c r="E3057" s="3">
        <v>2070.5</v>
      </c>
      <c r="F3057" t="s">
        <v>8220</v>
      </c>
      <c r="G3057" t="s">
        <v>8223</v>
      </c>
      <c r="H3057" t="s">
        <v>8245</v>
      </c>
      <c r="I3057">
        <v>1404623330</v>
      </c>
      <c r="J3057">
        <v>1401685730</v>
      </c>
      <c r="K3057" t="b">
        <v>0</v>
      </c>
      <c r="L3057">
        <v>25</v>
      </c>
      <c r="M3057" t="b">
        <v>0</v>
      </c>
      <c r="N3057" t="s">
        <v>8282</v>
      </c>
      <c r="O3057" s="5">
        <f>ROUND(E3057/D3057*100,0)</f>
        <v>21</v>
      </c>
      <c r="P3057">
        <f>IFERROR(ROUND(E3057/L3057,2),0)</f>
        <v>82.82</v>
      </c>
      <c r="Q3057" s="6" t="s">
        <v>8334</v>
      </c>
      <c r="R3057" t="s">
        <v>8335</v>
      </c>
      <c r="S3057" s="9">
        <f>(((J3057/60)/60)/24)+DATE(1970,1,1)</f>
        <v>41792.214467592588</v>
      </c>
      <c r="T3057" s="9">
        <f>(((I3057/60)/60)/24)+DATE(1970,1,1)</f>
        <v>41826.214467592588</v>
      </c>
    </row>
    <row r="3058" spans="1:20" ht="48" x14ac:dyDescent="0.2">
      <c r="A3058">
        <v>1166</v>
      </c>
      <c r="B3058" s="4" t="s">
        <v>1167</v>
      </c>
      <c r="C3058" s="1" t="s">
        <v>5276</v>
      </c>
      <c r="D3058" s="2">
        <v>15000</v>
      </c>
      <c r="E3058" s="3">
        <v>2871</v>
      </c>
      <c r="F3058" t="s">
        <v>8220</v>
      </c>
      <c r="G3058" t="s">
        <v>8223</v>
      </c>
      <c r="H3058" t="s">
        <v>8245</v>
      </c>
      <c r="I3058">
        <v>1435291200</v>
      </c>
      <c r="J3058">
        <v>1432640342</v>
      </c>
      <c r="K3058" t="b">
        <v>0</v>
      </c>
      <c r="L3058">
        <v>8</v>
      </c>
      <c r="M3058" t="b">
        <v>0</v>
      </c>
      <c r="N3058" t="s">
        <v>8282</v>
      </c>
      <c r="O3058" s="5">
        <f>ROUND(E3058/D3058*100,0)</f>
        <v>19</v>
      </c>
      <c r="P3058">
        <f>IFERROR(ROUND(E3058/L3058,2),0)</f>
        <v>358.88</v>
      </c>
      <c r="Q3058" s="6" t="s">
        <v>8334</v>
      </c>
      <c r="R3058" t="s">
        <v>8335</v>
      </c>
      <c r="S3058" s="9">
        <f>(((J3058/60)/60)/24)+DATE(1970,1,1)</f>
        <v>42150.485439814816</v>
      </c>
      <c r="T3058" s="9">
        <f>(((I3058/60)/60)/24)+DATE(1970,1,1)</f>
        <v>42181.166666666672</v>
      </c>
    </row>
    <row r="3059" spans="1:20" ht="48" x14ac:dyDescent="0.2">
      <c r="A3059">
        <v>1167</v>
      </c>
      <c r="B3059" s="4" t="s">
        <v>1168</v>
      </c>
      <c r="C3059" s="1" t="s">
        <v>5277</v>
      </c>
      <c r="D3059" s="2">
        <v>60000</v>
      </c>
      <c r="E3059" s="3">
        <v>979</v>
      </c>
      <c r="F3059" t="s">
        <v>8220</v>
      </c>
      <c r="G3059" t="s">
        <v>8223</v>
      </c>
      <c r="H3059" t="s">
        <v>8245</v>
      </c>
      <c r="I3059">
        <v>1410543495</v>
      </c>
      <c r="J3059">
        <v>1407865095</v>
      </c>
      <c r="K3059" t="b">
        <v>0</v>
      </c>
      <c r="L3059">
        <v>16</v>
      </c>
      <c r="M3059" t="b">
        <v>0</v>
      </c>
      <c r="N3059" t="s">
        <v>8282</v>
      </c>
      <c r="O3059" s="5">
        <f>ROUND(E3059/D3059*100,0)</f>
        <v>2</v>
      </c>
      <c r="P3059">
        <f>IFERROR(ROUND(E3059/L3059,2),0)</f>
        <v>61.19</v>
      </c>
      <c r="Q3059" s="6" t="s">
        <v>8334</v>
      </c>
      <c r="R3059" t="s">
        <v>8335</v>
      </c>
      <c r="S3059" s="9">
        <f>(((J3059/60)/60)/24)+DATE(1970,1,1)</f>
        <v>41863.734895833331</v>
      </c>
      <c r="T3059" s="9">
        <f>(((I3059/60)/60)/24)+DATE(1970,1,1)</f>
        <v>41894.734895833331</v>
      </c>
    </row>
    <row r="3060" spans="1:20" ht="48" x14ac:dyDescent="0.2">
      <c r="A3060">
        <v>1168</v>
      </c>
      <c r="B3060" s="4" t="s">
        <v>1169</v>
      </c>
      <c r="C3060" s="1" t="s">
        <v>5278</v>
      </c>
      <c r="D3060" s="2">
        <v>18000</v>
      </c>
      <c r="E3060" s="3">
        <v>1020</v>
      </c>
      <c r="F3060" t="s">
        <v>8220</v>
      </c>
      <c r="G3060" t="s">
        <v>8223</v>
      </c>
      <c r="H3060" t="s">
        <v>8245</v>
      </c>
      <c r="I3060">
        <v>1474507065</v>
      </c>
      <c r="J3060">
        <v>1471915065</v>
      </c>
      <c r="K3060" t="b">
        <v>0</v>
      </c>
      <c r="L3060">
        <v>3</v>
      </c>
      <c r="M3060" t="b">
        <v>0</v>
      </c>
      <c r="N3060" t="s">
        <v>8282</v>
      </c>
      <c r="O3060" s="5">
        <f>ROUND(E3060/D3060*100,0)</f>
        <v>6</v>
      </c>
      <c r="P3060">
        <f>IFERROR(ROUND(E3060/L3060,2),0)</f>
        <v>340</v>
      </c>
      <c r="Q3060" s="6" t="s">
        <v>8334</v>
      </c>
      <c r="R3060" t="s">
        <v>8335</v>
      </c>
      <c r="S3060" s="9">
        <f>(((J3060/60)/60)/24)+DATE(1970,1,1)</f>
        <v>42605.053993055553</v>
      </c>
      <c r="T3060" s="9">
        <f>(((I3060/60)/60)/24)+DATE(1970,1,1)</f>
        <v>42635.053993055553</v>
      </c>
    </row>
    <row r="3061" spans="1:20" ht="48" x14ac:dyDescent="0.2">
      <c r="A3061">
        <v>1169</v>
      </c>
      <c r="B3061" s="4" t="s">
        <v>1170</v>
      </c>
      <c r="C3061" s="1" t="s">
        <v>5279</v>
      </c>
      <c r="D3061" s="2">
        <v>10000</v>
      </c>
      <c r="E3061" s="3">
        <v>17</v>
      </c>
      <c r="F3061" t="s">
        <v>8220</v>
      </c>
      <c r="G3061" t="s">
        <v>8223</v>
      </c>
      <c r="H3061" t="s">
        <v>8245</v>
      </c>
      <c r="I3061">
        <v>1424593763</v>
      </c>
      <c r="J3061">
        <v>1422001763</v>
      </c>
      <c r="K3061" t="b">
        <v>0</v>
      </c>
      <c r="L3061">
        <v>3</v>
      </c>
      <c r="M3061" t="b">
        <v>0</v>
      </c>
      <c r="N3061" t="s">
        <v>8282</v>
      </c>
      <c r="O3061" s="5">
        <f>ROUND(E3061/D3061*100,0)</f>
        <v>0</v>
      </c>
      <c r="P3061">
        <f>IFERROR(ROUND(E3061/L3061,2),0)</f>
        <v>5.67</v>
      </c>
      <c r="Q3061" s="6" t="s">
        <v>8334</v>
      </c>
      <c r="R3061" t="s">
        <v>8335</v>
      </c>
      <c r="S3061" s="9">
        <f>(((J3061/60)/60)/24)+DATE(1970,1,1)</f>
        <v>42027.353738425925</v>
      </c>
      <c r="T3061" s="9">
        <f>(((I3061/60)/60)/24)+DATE(1970,1,1)</f>
        <v>42057.353738425925</v>
      </c>
    </row>
    <row r="3062" spans="1:20" ht="48" x14ac:dyDescent="0.2">
      <c r="A3062">
        <v>1170</v>
      </c>
      <c r="B3062" s="4" t="s">
        <v>1171</v>
      </c>
      <c r="C3062" s="1" t="s">
        <v>5280</v>
      </c>
      <c r="D3062" s="2">
        <v>25000</v>
      </c>
      <c r="E3062" s="3">
        <v>100</v>
      </c>
      <c r="F3062" t="s">
        <v>8220</v>
      </c>
      <c r="G3062" t="s">
        <v>8224</v>
      </c>
      <c r="H3062" t="s">
        <v>8246</v>
      </c>
      <c r="I3062">
        <v>1433021171</v>
      </c>
      <c r="J3062">
        <v>1430429171</v>
      </c>
      <c r="K3062" t="b">
        <v>0</v>
      </c>
      <c r="L3062">
        <v>2</v>
      </c>
      <c r="M3062" t="b">
        <v>0</v>
      </c>
      <c r="N3062" t="s">
        <v>8282</v>
      </c>
      <c r="O3062" s="5">
        <f>ROUND(E3062/D3062*100,0)</f>
        <v>0</v>
      </c>
      <c r="P3062">
        <f>IFERROR(ROUND(E3062/L3062,2),0)</f>
        <v>50</v>
      </c>
      <c r="Q3062" s="6" t="s">
        <v>8334</v>
      </c>
      <c r="R3062" t="s">
        <v>8335</v>
      </c>
      <c r="S3062" s="9">
        <f>(((J3062/60)/60)/24)+DATE(1970,1,1)</f>
        <v>42124.893182870372</v>
      </c>
      <c r="T3062" s="9">
        <f>(((I3062/60)/60)/24)+DATE(1970,1,1)</f>
        <v>42154.893182870372</v>
      </c>
    </row>
    <row r="3063" spans="1:20" ht="32" x14ac:dyDescent="0.2">
      <c r="A3063">
        <v>1171</v>
      </c>
      <c r="B3063" s="4" t="s">
        <v>1172</v>
      </c>
      <c r="C3063" s="1" t="s">
        <v>5281</v>
      </c>
      <c r="D3063" s="2">
        <v>25000</v>
      </c>
      <c r="E3063" s="3">
        <v>25</v>
      </c>
      <c r="F3063" t="s">
        <v>8220</v>
      </c>
      <c r="G3063" t="s">
        <v>8223</v>
      </c>
      <c r="H3063" t="s">
        <v>8245</v>
      </c>
      <c r="I3063">
        <v>1415909927</v>
      </c>
      <c r="J3063">
        <v>1414351127</v>
      </c>
      <c r="K3063" t="b">
        <v>0</v>
      </c>
      <c r="L3063">
        <v>1</v>
      </c>
      <c r="M3063" t="b">
        <v>0</v>
      </c>
      <c r="N3063" t="s">
        <v>8282</v>
      </c>
      <c r="O3063" s="5">
        <f>ROUND(E3063/D3063*100,0)</f>
        <v>0</v>
      </c>
      <c r="P3063">
        <f>IFERROR(ROUND(E3063/L3063,2),0)</f>
        <v>25</v>
      </c>
      <c r="Q3063" s="6" t="s">
        <v>8334</v>
      </c>
      <c r="R3063" t="s">
        <v>8335</v>
      </c>
      <c r="S3063" s="9">
        <f>(((J3063/60)/60)/24)+DATE(1970,1,1)</f>
        <v>41938.804710648146</v>
      </c>
      <c r="T3063" s="9">
        <f>(((I3063/60)/60)/24)+DATE(1970,1,1)</f>
        <v>41956.846377314811</v>
      </c>
    </row>
    <row r="3064" spans="1:20" ht="16" x14ac:dyDescent="0.2">
      <c r="A3064">
        <v>1172</v>
      </c>
      <c r="B3064" s="4" t="s">
        <v>1173</v>
      </c>
      <c r="C3064" s="1" t="s">
        <v>5282</v>
      </c>
      <c r="D3064" s="2">
        <v>9000</v>
      </c>
      <c r="E3064" s="3">
        <v>0</v>
      </c>
      <c r="F3064" t="s">
        <v>8220</v>
      </c>
      <c r="G3064" t="s">
        <v>8223</v>
      </c>
      <c r="H3064" t="s">
        <v>8245</v>
      </c>
      <c r="I3064">
        <v>1408551752</v>
      </c>
      <c r="J3064">
        <v>1405959752</v>
      </c>
      <c r="K3064" t="b">
        <v>0</v>
      </c>
      <c r="L3064">
        <v>0</v>
      </c>
      <c r="M3064" t="b">
        <v>0</v>
      </c>
      <c r="N3064" t="s">
        <v>8282</v>
      </c>
      <c r="O3064" s="5">
        <f>ROUND(E3064/D3064*100,0)</f>
        <v>0</v>
      </c>
      <c r="P3064">
        <f>IFERROR(ROUND(E3064/L3064,2),0)</f>
        <v>0</v>
      </c>
      <c r="Q3064" s="6" t="s">
        <v>8334</v>
      </c>
      <c r="R3064" t="s">
        <v>8335</v>
      </c>
      <c r="S3064" s="9">
        <f>(((J3064/60)/60)/24)+DATE(1970,1,1)</f>
        <v>41841.682314814818</v>
      </c>
      <c r="T3064" s="9">
        <f>(((I3064/60)/60)/24)+DATE(1970,1,1)</f>
        <v>41871.682314814818</v>
      </c>
    </row>
    <row r="3065" spans="1:20" ht="48" x14ac:dyDescent="0.2">
      <c r="A3065">
        <v>1173</v>
      </c>
      <c r="B3065" s="4" t="s">
        <v>1174</v>
      </c>
      <c r="C3065" s="1" t="s">
        <v>5283</v>
      </c>
      <c r="D3065" s="2">
        <v>125000</v>
      </c>
      <c r="E3065" s="3">
        <v>30</v>
      </c>
      <c r="F3065" t="s">
        <v>8220</v>
      </c>
      <c r="G3065" t="s">
        <v>8223</v>
      </c>
      <c r="H3065" t="s">
        <v>8245</v>
      </c>
      <c r="I3065">
        <v>1438576057</v>
      </c>
      <c r="J3065">
        <v>1435552057</v>
      </c>
      <c r="K3065" t="b">
        <v>0</v>
      </c>
      <c r="L3065">
        <v>1</v>
      </c>
      <c r="M3065" t="b">
        <v>0</v>
      </c>
      <c r="N3065" t="s">
        <v>8282</v>
      </c>
      <c r="O3065" s="5">
        <f>ROUND(E3065/D3065*100,0)</f>
        <v>0</v>
      </c>
      <c r="P3065">
        <f>IFERROR(ROUND(E3065/L3065,2),0)</f>
        <v>30</v>
      </c>
      <c r="Q3065" s="6" t="s">
        <v>8334</v>
      </c>
      <c r="R3065" t="s">
        <v>8335</v>
      </c>
      <c r="S3065" s="9">
        <f>(((J3065/60)/60)/24)+DATE(1970,1,1)</f>
        <v>42184.185844907406</v>
      </c>
      <c r="T3065" s="9">
        <f>(((I3065/60)/60)/24)+DATE(1970,1,1)</f>
        <v>42219.185844907406</v>
      </c>
    </row>
    <row r="3066" spans="1:20" ht="48" x14ac:dyDescent="0.2">
      <c r="A3066">
        <v>1174</v>
      </c>
      <c r="B3066" s="4" t="s">
        <v>1175</v>
      </c>
      <c r="C3066" s="1" t="s">
        <v>5284</v>
      </c>
      <c r="D3066" s="2">
        <v>15000</v>
      </c>
      <c r="E3066" s="3">
        <v>886</v>
      </c>
      <c r="F3066" t="s">
        <v>8220</v>
      </c>
      <c r="G3066" t="s">
        <v>8223</v>
      </c>
      <c r="H3066" t="s">
        <v>8245</v>
      </c>
      <c r="I3066">
        <v>1462738327</v>
      </c>
      <c r="J3066">
        <v>1460146327</v>
      </c>
      <c r="K3066" t="b">
        <v>0</v>
      </c>
      <c r="L3066">
        <v>19</v>
      </c>
      <c r="M3066" t="b">
        <v>0</v>
      </c>
      <c r="N3066" t="s">
        <v>8282</v>
      </c>
      <c r="O3066" s="5">
        <f>ROUND(E3066/D3066*100,0)</f>
        <v>6</v>
      </c>
      <c r="P3066">
        <f>IFERROR(ROUND(E3066/L3066,2),0)</f>
        <v>46.63</v>
      </c>
      <c r="Q3066" s="6" t="s">
        <v>8334</v>
      </c>
      <c r="R3066" t="s">
        <v>8335</v>
      </c>
      <c r="S3066" s="9">
        <f>(((J3066/60)/60)/24)+DATE(1970,1,1)</f>
        <v>42468.84174768519</v>
      </c>
      <c r="T3066" s="9">
        <f>(((I3066/60)/60)/24)+DATE(1970,1,1)</f>
        <v>42498.84174768519</v>
      </c>
    </row>
    <row r="3067" spans="1:20" ht="48" x14ac:dyDescent="0.2">
      <c r="A3067">
        <v>1175</v>
      </c>
      <c r="B3067" s="4" t="s">
        <v>1176</v>
      </c>
      <c r="C3067" s="1" t="s">
        <v>5285</v>
      </c>
      <c r="D3067" s="2">
        <v>20000</v>
      </c>
      <c r="E3067" s="3">
        <v>585</v>
      </c>
      <c r="F3067" t="s">
        <v>8220</v>
      </c>
      <c r="G3067" t="s">
        <v>8223</v>
      </c>
      <c r="H3067" t="s">
        <v>8245</v>
      </c>
      <c r="I3067">
        <v>1436981339</v>
      </c>
      <c r="J3067">
        <v>1434389339</v>
      </c>
      <c r="K3067" t="b">
        <v>0</v>
      </c>
      <c r="L3067">
        <v>9</v>
      </c>
      <c r="M3067" t="b">
        <v>0</v>
      </c>
      <c r="N3067" t="s">
        <v>8282</v>
      </c>
      <c r="O3067" s="5">
        <f>ROUND(E3067/D3067*100,0)</f>
        <v>3</v>
      </c>
      <c r="P3067">
        <f>IFERROR(ROUND(E3067/L3067,2),0)</f>
        <v>65</v>
      </c>
      <c r="Q3067" s="6" t="s">
        <v>8334</v>
      </c>
      <c r="R3067" t="s">
        <v>8335</v>
      </c>
      <c r="S3067" s="9">
        <f>(((J3067/60)/60)/24)+DATE(1970,1,1)</f>
        <v>42170.728460648148</v>
      </c>
      <c r="T3067" s="9">
        <f>(((I3067/60)/60)/24)+DATE(1970,1,1)</f>
        <v>42200.728460648148</v>
      </c>
    </row>
    <row r="3068" spans="1:20" ht="64" x14ac:dyDescent="0.2">
      <c r="A3068">
        <v>1176</v>
      </c>
      <c r="B3068" s="4" t="s">
        <v>1177</v>
      </c>
      <c r="C3068" s="1" t="s">
        <v>5286</v>
      </c>
      <c r="D3068" s="2">
        <v>175000</v>
      </c>
      <c r="E3068" s="3">
        <v>10</v>
      </c>
      <c r="F3068" t="s">
        <v>8220</v>
      </c>
      <c r="G3068" t="s">
        <v>8225</v>
      </c>
      <c r="H3068" t="s">
        <v>8247</v>
      </c>
      <c r="I3068">
        <v>1488805200</v>
      </c>
      <c r="J3068">
        <v>1484094498</v>
      </c>
      <c r="K3068" t="b">
        <v>0</v>
      </c>
      <c r="L3068">
        <v>1</v>
      </c>
      <c r="M3068" t="b">
        <v>0</v>
      </c>
      <c r="N3068" t="s">
        <v>8282</v>
      </c>
      <c r="O3068" s="5">
        <f>ROUND(E3068/D3068*100,0)</f>
        <v>0</v>
      </c>
      <c r="P3068">
        <f>IFERROR(ROUND(E3068/L3068,2),0)</f>
        <v>10</v>
      </c>
      <c r="Q3068" s="6" t="s">
        <v>8334</v>
      </c>
      <c r="R3068" t="s">
        <v>8335</v>
      </c>
      <c r="S3068" s="9">
        <f>(((J3068/60)/60)/24)+DATE(1970,1,1)</f>
        <v>42746.019652777773</v>
      </c>
      <c r="T3068" s="9">
        <f>(((I3068/60)/60)/24)+DATE(1970,1,1)</f>
        <v>42800.541666666672</v>
      </c>
    </row>
    <row r="3069" spans="1:20" ht="48" x14ac:dyDescent="0.2">
      <c r="A3069">
        <v>1177</v>
      </c>
      <c r="B3069" s="4" t="s">
        <v>1178</v>
      </c>
      <c r="C3069" s="1" t="s">
        <v>5287</v>
      </c>
      <c r="D3069" s="2">
        <v>6000</v>
      </c>
      <c r="E3069" s="3">
        <v>0</v>
      </c>
      <c r="F3069" t="s">
        <v>8220</v>
      </c>
      <c r="G3069" t="s">
        <v>8224</v>
      </c>
      <c r="H3069" t="s">
        <v>8246</v>
      </c>
      <c r="I3069">
        <v>1413388296</v>
      </c>
      <c r="J3069">
        <v>1410796296</v>
      </c>
      <c r="K3069" t="b">
        <v>0</v>
      </c>
      <c r="L3069">
        <v>0</v>
      </c>
      <c r="M3069" t="b">
        <v>0</v>
      </c>
      <c r="N3069" t="s">
        <v>8282</v>
      </c>
      <c r="O3069" s="5">
        <f>ROUND(E3069/D3069*100,0)</f>
        <v>0</v>
      </c>
      <c r="P3069">
        <f>IFERROR(ROUND(E3069/L3069,2),0)</f>
        <v>0</v>
      </c>
      <c r="Q3069" s="6" t="s">
        <v>8334</v>
      </c>
      <c r="R3069" t="s">
        <v>8335</v>
      </c>
      <c r="S3069" s="9">
        <f>(((J3069/60)/60)/24)+DATE(1970,1,1)</f>
        <v>41897.660833333335</v>
      </c>
      <c r="T3069" s="9">
        <f>(((I3069/60)/60)/24)+DATE(1970,1,1)</f>
        <v>41927.660833333335</v>
      </c>
    </row>
    <row r="3070" spans="1:20" ht="48" x14ac:dyDescent="0.2">
      <c r="A3070">
        <v>1178</v>
      </c>
      <c r="B3070" s="4" t="s">
        <v>1179</v>
      </c>
      <c r="C3070" s="1" t="s">
        <v>5288</v>
      </c>
      <c r="D3070" s="2">
        <v>75000</v>
      </c>
      <c r="E3070" s="3">
        <v>5</v>
      </c>
      <c r="F3070" t="s">
        <v>8220</v>
      </c>
      <c r="G3070" t="s">
        <v>8223</v>
      </c>
      <c r="H3070" t="s">
        <v>8245</v>
      </c>
      <c r="I3070">
        <v>1408225452</v>
      </c>
      <c r="J3070">
        <v>1405633452</v>
      </c>
      <c r="K3070" t="b">
        <v>0</v>
      </c>
      <c r="L3070">
        <v>1</v>
      </c>
      <c r="M3070" t="b">
        <v>0</v>
      </c>
      <c r="N3070" t="s">
        <v>8282</v>
      </c>
      <c r="O3070" s="5">
        <f>ROUND(E3070/D3070*100,0)</f>
        <v>0</v>
      </c>
      <c r="P3070">
        <f>IFERROR(ROUND(E3070/L3070,2),0)</f>
        <v>5</v>
      </c>
      <c r="Q3070" s="6" t="s">
        <v>8334</v>
      </c>
      <c r="R3070" t="s">
        <v>8335</v>
      </c>
      <c r="S3070" s="9">
        <f>(((J3070/60)/60)/24)+DATE(1970,1,1)</f>
        <v>41837.905694444446</v>
      </c>
      <c r="T3070" s="9">
        <f>(((I3070/60)/60)/24)+DATE(1970,1,1)</f>
        <v>41867.905694444446</v>
      </c>
    </row>
    <row r="3071" spans="1:20" ht="48" x14ac:dyDescent="0.2">
      <c r="A3071">
        <v>1179</v>
      </c>
      <c r="B3071" s="4" t="s">
        <v>1180</v>
      </c>
      <c r="C3071" s="1" t="s">
        <v>5289</v>
      </c>
      <c r="D3071" s="2">
        <v>60000</v>
      </c>
      <c r="E3071" s="3">
        <v>3200</v>
      </c>
      <c r="F3071" t="s">
        <v>8220</v>
      </c>
      <c r="G3071" t="s">
        <v>8228</v>
      </c>
      <c r="H3071" t="s">
        <v>8250</v>
      </c>
      <c r="I3071">
        <v>1446052627</v>
      </c>
      <c r="J3071">
        <v>1443460627</v>
      </c>
      <c r="K3071" t="b">
        <v>0</v>
      </c>
      <c r="L3071">
        <v>5</v>
      </c>
      <c r="M3071" t="b">
        <v>0</v>
      </c>
      <c r="N3071" t="s">
        <v>8282</v>
      </c>
      <c r="O3071" s="5">
        <f>ROUND(E3071/D3071*100,0)</f>
        <v>5</v>
      </c>
      <c r="P3071">
        <f>IFERROR(ROUND(E3071/L3071,2),0)</f>
        <v>640</v>
      </c>
      <c r="Q3071" s="6" t="s">
        <v>8334</v>
      </c>
      <c r="R3071" t="s">
        <v>8335</v>
      </c>
      <c r="S3071" s="9">
        <f>(((J3071/60)/60)/24)+DATE(1970,1,1)</f>
        <v>42275.720219907409</v>
      </c>
      <c r="T3071" s="9">
        <f>(((I3071/60)/60)/24)+DATE(1970,1,1)</f>
        <v>42305.720219907409</v>
      </c>
    </row>
    <row r="3072" spans="1:20" ht="32" x14ac:dyDescent="0.2">
      <c r="A3072">
        <v>1180</v>
      </c>
      <c r="B3072" s="4" t="s">
        <v>1181</v>
      </c>
      <c r="C3072" s="1" t="s">
        <v>5290</v>
      </c>
      <c r="D3072" s="2">
        <v>50000</v>
      </c>
      <c r="E3072" s="3">
        <v>5875</v>
      </c>
      <c r="F3072" t="s">
        <v>8220</v>
      </c>
      <c r="G3072" t="s">
        <v>8223</v>
      </c>
      <c r="H3072" t="s">
        <v>8245</v>
      </c>
      <c r="I3072">
        <v>1403983314</v>
      </c>
      <c r="J3072">
        <v>1400786514</v>
      </c>
      <c r="K3072" t="b">
        <v>0</v>
      </c>
      <c r="L3072">
        <v>85</v>
      </c>
      <c r="M3072" t="b">
        <v>0</v>
      </c>
      <c r="N3072" t="s">
        <v>8282</v>
      </c>
      <c r="O3072" s="5">
        <f>ROUND(E3072/D3072*100,0)</f>
        <v>12</v>
      </c>
      <c r="P3072">
        <f>IFERROR(ROUND(E3072/L3072,2),0)</f>
        <v>69.12</v>
      </c>
      <c r="Q3072" s="6" t="s">
        <v>8334</v>
      </c>
      <c r="R3072" t="s">
        <v>8335</v>
      </c>
      <c r="S3072" s="9">
        <f>(((J3072/60)/60)/24)+DATE(1970,1,1)</f>
        <v>41781.806875000002</v>
      </c>
      <c r="T3072" s="9">
        <f>(((I3072/60)/60)/24)+DATE(1970,1,1)</f>
        <v>41818.806875000002</v>
      </c>
    </row>
    <row r="3073" spans="1:20" ht="16" x14ac:dyDescent="0.2">
      <c r="A3073">
        <v>1181</v>
      </c>
      <c r="B3073" s="4" t="s">
        <v>1182</v>
      </c>
      <c r="C3073" s="1" t="s">
        <v>5291</v>
      </c>
      <c r="D3073" s="2">
        <v>50000</v>
      </c>
      <c r="E3073" s="3">
        <v>4</v>
      </c>
      <c r="F3073" t="s">
        <v>8220</v>
      </c>
      <c r="G3073" t="s">
        <v>8223</v>
      </c>
      <c r="H3073" t="s">
        <v>8245</v>
      </c>
      <c r="I3073">
        <v>1425197321</v>
      </c>
      <c r="J3073">
        <v>1422605321</v>
      </c>
      <c r="K3073" t="b">
        <v>0</v>
      </c>
      <c r="L3073">
        <v>3</v>
      </c>
      <c r="M3073" t="b">
        <v>0</v>
      </c>
      <c r="N3073" t="s">
        <v>8282</v>
      </c>
      <c r="O3073" s="5">
        <f>ROUND(E3073/D3073*100,0)</f>
        <v>0</v>
      </c>
      <c r="P3073">
        <f>IFERROR(ROUND(E3073/L3073,2),0)</f>
        <v>1.33</v>
      </c>
      <c r="Q3073" s="6" t="s">
        <v>8334</v>
      </c>
      <c r="R3073" t="s">
        <v>8335</v>
      </c>
      <c r="S3073" s="9">
        <f>(((J3073/60)/60)/24)+DATE(1970,1,1)</f>
        <v>42034.339363425926</v>
      </c>
      <c r="T3073" s="9">
        <f>(((I3073/60)/60)/24)+DATE(1970,1,1)</f>
        <v>42064.339363425926</v>
      </c>
    </row>
    <row r="3074" spans="1:20" ht="48" x14ac:dyDescent="0.2">
      <c r="A3074">
        <v>1182</v>
      </c>
      <c r="B3074" s="4" t="s">
        <v>1183</v>
      </c>
      <c r="C3074" s="1" t="s">
        <v>5292</v>
      </c>
      <c r="D3074" s="2">
        <v>1000</v>
      </c>
      <c r="E3074" s="3">
        <v>42</v>
      </c>
      <c r="F3074" t="s">
        <v>8220</v>
      </c>
      <c r="G3074" t="s">
        <v>8223</v>
      </c>
      <c r="H3074" t="s">
        <v>8245</v>
      </c>
      <c r="I3074">
        <v>1484239320</v>
      </c>
      <c r="J3074">
        <v>1482609088</v>
      </c>
      <c r="K3074" t="b">
        <v>0</v>
      </c>
      <c r="L3074">
        <v>4</v>
      </c>
      <c r="M3074" t="b">
        <v>0</v>
      </c>
      <c r="N3074" t="s">
        <v>8282</v>
      </c>
      <c r="O3074" s="5">
        <f>ROUND(E3074/D3074*100,0)</f>
        <v>4</v>
      </c>
      <c r="P3074">
        <f>IFERROR(ROUND(E3074/L3074,2),0)</f>
        <v>10.5</v>
      </c>
      <c r="Q3074" s="6" t="s">
        <v>8334</v>
      </c>
      <c r="R3074" t="s">
        <v>8335</v>
      </c>
      <c r="S3074" s="9">
        <f>(((J3074/60)/60)/24)+DATE(1970,1,1)</f>
        <v>42728.827407407407</v>
      </c>
      <c r="T3074" s="9">
        <f>(((I3074/60)/60)/24)+DATE(1970,1,1)</f>
        <v>42747.695833333331</v>
      </c>
    </row>
    <row r="3075" spans="1:20" ht="48" x14ac:dyDescent="0.2">
      <c r="A3075">
        <v>1183</v>
      </c>
      <c r="B3075" s="4" t="s">
        <v>1184</v>
      </c>
      <c r="C3075" s="1" t="s">
        <v>5293</v>
      </c>
      <c r="D3075" s="2">
        <v>2500</v>
      </c>
      <c r="E3075" s="3">
        <v>100</v>
      </c>
      <c r="F3075" t="s">
        <v>8220</v>
      </c>
      <c r="G3075" t="s">
        <v>8223</v>
      </c>
      <c r="H3075" t="s">
        <v>8245</v>
      </c>
      <c r="I3075">
        <v>1478059140</v>
      </c>
      <c r="J3075">
        <v>1476391223</v>
      </c>
      <c r="K3075" t="b">
        <v>0</v>
      </c>
      <c r="L3075">
        <v>3</v>
      </c>
      <c r="M3075" t="b">
        <v>0</v>
      </c>
      <c r="N3075" t="s">
        <v>8282</v>
      </c>
      <c r="O3075" s="5">
        <f>ROUND(E3075/D3075*100,0)</f>
        <v>4</v>
      </c>
      <c r="P3075">
        <f>IFERROR(ROUND(E3075/L3075,2),0)</f>
        <v>33.33</v>
      </c>
      <c r="Q3075" s="6" t="s">
        <v>8334</v>
      </c>
      <c r="R3075" t="s">
        <v>8335</v>
      </c>
      <c r="S3075" s="9">
        <f>(((J3075/60)/60)/24)+DATE(1970,1,1)</f>
        <v>42656.86137731481</v>
      </c>
      <c r="T3075" s="9">
        <f>(((I3075/60)/60)/24)+DATE(1970,1,1)</f>
        <v>42676.165972222225</v>
      </c>
    </row>
    <row r="3076" spans="1:20" ht="48" x14ac:dyDescent="0.2">
      <c r="A3076">
        <v>2401</v>
      </c>
      <c r="B3076" s="4" t="s">
        <v>2402</v>
      </c>
      <c r="C3076" s="1" t="s">
        <v>6511</v>
      </c>
      <c r="D3076" s="2">
        <v>28000</v>
      </c>
      <c r="E3076" s="3">
        <v>201</v>
      </c>
      <c r="F3076" t="s">
        <v>8220</v>
      </c>
      <c r="G3076" t="s">
        <v>8223</v>
      </c>
      <c r="H3076" t="s">
        <v>8245</v>
      </c>
      <c r="I3076">
        <v>1457207096</v>
      </c>
      <c r="J3076">
        <v>1452023096</v>
      </c>
      <c r="K3076" t="b">
        <v>0</v>
      </c>
      <c r="L3076">
        <v>9</v>
      </c>
      <c r="M3076" t="b">
        <v>0</v>
      </c>
      <c r="N3076" t="s">
        <v>8282</v>
      </c>
      <c r="O3076" s="5">
        <f>ROUND(E3076/D3076*100,0)</f>
        <v>1</v>
      </c>
      <c r="P3076">
        <f>IFERROR(ROUND(E3076/L3076,2),0)</f>
        <v>22.33</v>
      </c>
      <c r="Q3076" s="6" t="s">
        <v>8334</v>
      </c>
      <c r="R3076" t="s">
        <v>8335</v>
      </c>
      <c r="S3076" s="9">
        <f>(((J3076/60)/60)/24)+DATE(1970,1,1)</f>
        <v>42374.822870370372</v>
      </c>
      <c r="T3076" s="9">
        <f>(((I3076/60)/60)/24)+DATE(1970,1,1)</f>
        <v>42434.822870370372</v>
      </c>
    </row>
    <row r="3077" spans="1:20" ht="16" x14ac:dyDescent="0.2">
      <c r="A3077">
        <v>2402</v>
      </c>
      <c r="B3077" s="4" t="s">
        <v>2403</v>
      </c>
      <c r="C3077" s="1" t="s">
        <v>6512</v>
      </c>
      <c r="D3077" s="2">
        <v>12000</v>
      </c>
      <c r="E3077" s="3">
        <v>52</v>
      </c>
      <c r="F3077" t="s">
        <v>8220</v>
      </c>
      <c r="G3077" t="s">
        <v>8223</v>
      </c>
      <c r="H3077" t="s">
        <v>8245</v>
      </c>
      <c r="I3077">
        <v>1431533931</v>
      </c>
      <c r="J3077">
        <v>1428941931</v>
      </c>
      <c r="K3077" t="b">
        <v>0</v>
      </c>
      <c r="L3077">
        <v>1</v>
      </c>
      <c r="M3077" t="b">
        <v>0</v>
      </c>
      <c r="N3077" t="s">
        <v>8282</v>
      </c>
      <c r="O3077" s="5">
        <f>ROUND(E3077/D3077*100,0)</f>
        <v>0</v>
      </c>
      <c r="P3077">
        <f>IFERROR(ROUND(E3077/L3077,2),0)</f>
        <v>52</v>
      </c>
      <c r="Q3077" s="6" t="s">
        <v>8334</v>
      </c>
      <c r="R3077" t="s">
        <v>8335</v>
      </c>
      <c r="S3077" s="9">
        <f>(((J3077/60)/60)/24)+DATE(1970,1,1)</f>
        <v>42107.679756944446</v>
      </c>
      <c r="T3077" s="9">
        <f>(((I3077/60)/60)/24)+DATE(1970,1,1)</f>
        <v>42137.679756944446</v>
      </c>
    </row>
    <row r="3078" spans="1:20" ht="48" x14ac:dyDescent="0.2">
      <c r="A3078">
        <v>2403</v>
      </c>
      <c r="B3078" s="4" t="s">
        <v>2404</v>
      </c>
      <c r="C3078" s="1" t="s">
        <v>6513</v>
      </c>
      <c r="D3078" s="2">
        <v>1200</v>
      </c>
      <c r="E3078" s="3">
        <v>202</v>
      </c>
      <c r="F3078" t="s">
        <v>8220</v>
      </c>
      <c r="G3078" t="s">
        <v>8224</v>
      </c>
      <c r="H3078" t="s">
        <v>8246</v>
      </c>
      <c r="I3078">
        <v>1459368658</v>
      </c>
      <c r="J3078">
        <v>1454188258</v>
      </c>
      <c r="K3078" t="b">
        <v>0</v>
      </c>
      <c r="L3078">
        <v>12</v>
      </c>
      <c r="M3078" t="b">
        <v>0</v>
      </c>
      <c r="N3078" t="s">
        <v>8282</v>
      </c>
      <c r="O3078" s="5">
        <f>ROUND(E3078/D3078*100,0)</f>
        <v>17</v>
      </c>
      <c r="P3078">
        <f>IFERROR(ROUND(E3078/L3078,2),0)</f>
        <v>16.829999999999998</v>
      </c>
      <c r="Q3078" s="6" t="s">
        <v>8334</v>
      </c>
      <c r="R3078" t="s">
        <v>8335</v>
      </c>
      <c r="S3078" s="9">
        <f>(((J3078/60)/60)/24)+DATE(1970,1,1)</f>
        <v>42399.882615740738</v>
      </c>
      <c r="T3078" s="9">
        <f>(((I3078/60)/60)/24)+DATE(1970,1,1)</f>
        <v>42459.840949074074</v>
      </c>
    </row>
    <row r="3079" spans="1:20" ht="48" x14ac:dyDescent="0.2">
      <c r="A3079">
        <v>2404</v>
      </c>
      <c r="B3079" s="4" t="s">
        <v>2405</v>
      </c>
      <c r="C3079" s="1" t="s">
        <v>6514</v>
      </c>
      <c r="D3079" s="2">
        <v>15000</v>
      </c>
      <c r="E3079" s="3">
        <v>0</v>
      </c>
      <c r="F3079" t="s">
        <v>8220</v>
      </c>
      <c r="G3079" t="s">
        <v>8223</v>
      </c>
      <c r="H3079" t="s">
        <v>8245</v>
      </c>
      <c r="I3079">
        <v>1451782607</v>
      </c>
      <c r="J3079">
        <v>1449190607</v>
      </c>
      <c r="K3079" t="b">
        <v>0</v>
      </c>
      <c r="L3079">
        <v>0</v>
      </c>
      <c r="M3079" t="b">
        <v>0</v>
      </c>
      <c r="N3079" t="s">
        <v>8282</v>
      </c>
      <c r="O3079" s="5">
        <f>ROUND(E3079/D3079*100,0)</f>
        <v>0</v>
      </c>
      <c r="P3079">
        <f>IFERROR(ROUND(E3079/L3079,2),0)</f>
        <v>0</v>
      </c>
      <c r="Q3079" s="6" t="s">
        <v>8334</v>
      </c>
      <c r="R3079" t="s">
        <v>8335</v>
      </c>
      <c r="S3079" s="9">
        <f>(((J3079/60)/60)/24)+DATE(1970,1,1)</f>
        <v>42342.03943287037</v>
      </c>
      <c r="T3079" s="9">
        <f>(((I3079/60)/60)/24)+DATE(1970,1,1)</f>
        <v>42372.03943287037</v>
      </c>
    </row>
    <row r="3080" spans="1:20" ht="32" x14ac:dyDescent="0.2">
      <c r="A3080">
        <v>2405</v>
      </c>
      <c r="B3080" s="4" t="s">
        <v>2406</v>
      </c>
      <c r="C3080" s="1" t="s">
        <v>6515</v>
      </c>
      <c r="D3080" s="2">
        <v>5000</v>
      </c>
      <c r="E3080" s="3">
        <v>1126</v>
      </c>
      <c r="F3080" t="s">
        <v>8220</v>
      </c>
      <c r="G3080" t="s">
        <v>8223</v>
      </c>
      <c r="H3080" t="s">
        <v>8245</v>
      </c>
      <c r="I3080">
        <v>1472911375</v>
      </c>
      <c r="J3080">
        <v>1471096975</v>
      </c>
      <c r="K3080" t="b">
        <v>0</v>
      </c>
      <c r="L3080">
        <v>20</v>
      </c>
      <c r="M3080" t="b">
        <v>0</v>
      </c>
      <c r="N3080" t="s">
        <v>8282</v>
      </c>
      <c r="O3080" s="5">
        <f>ROUND(E3080/D3080*100,0)</f>
        <v>23</v>
      </c>
      <c r="P3080">
        <f>IFERROR(ROUND(E3080/L3080,2),0)</f>
        <v>56.3</v>
      </c>
      <c r="Q3080" s="6" t="s">
        <v>8334</v>
      </c>
      <c r="R3080" t="s">
        <v>8335</v>
      </c>
      <c r="S3080" s="9">
        <f>(((J3080/60)/60)/24)+DATE(1970,1,1)</f>
        <v>42595.585358796292</v>
      </c>
      <c r="T3080" s="9">
        <f>(((I3080/60)/60)/24)+DATE(1970,1,1)</f>
        <v>42616.585358796292</v>
      </c>
    </row>
    <row r="3081" spans="1:20" ht="48" x14ac:dyDescent="0.2">
      <c r="A3081">
        <v>2406</v>
      </c>
      <c r="B3081" s="4" t="s">
        <v>2407</v>
      </c>
      <c r="C3081" s="1" t="s">
        <v>6516</v>
      </c>
      <c r="D3081" s="2">
        <v>3250</v>
      </c>
      <c r="E3081" s="3">
        <v>1345</v>
      </c>
      <c r="F3081" t="s">
        <v>8220</v>
      </c>
      <c r="G3081" t="s">
        <v>8223</v>
      </c>
      <c r="H3081" t="s">
        <v>8245</v>
      </c>
      <c r="I3081">
        <v>1421635190</v>
      </c>
      <c r="J3081">
        <v>1418179190</v>
      </c>
      <c r="K3081" t="b">
        <v>0</v>
      </c>
      <c r="L3081">
        <v>16</v>
      </c>
      <c r="M3081" t="b">
        <v>0</v>
      </c>
      <c r="N3081" t="s">
        <v>8282</v>
      </c>
      <c r="O3081" s="5">
        <f>ROUND(E3081/D3081*100,0)</f>
        <v>41</v>
      </c>
      <c r="P3081">
        <f>IFERROR(ROUND(E3081/L3081,2),0)</f>
        <v>84.06</v>
      </c>
      <c r="Q3081" s="6" t="s">
        <v>8334</v>
      </c>
      <c r="R3081" t="s">
        <v>8335</v>
      </c>
      <c r="S3081" s="9">
        <f>(((J3081/60)/60)/24)+DATE(1970,1,1)</f>
        <v>41983.110995370371</v>
      </c>
      <c r="T3081" s="9">
        <f>(((I3081/60)/60)/24)+DATE(1970,1,1)</f>
        <v>42023.110995370371</v>
      </c>
    </row>
    <row r="3082" spans="1:20" ht="64" x14ac:dyDescent="0.2">
      <c r="A3082">
        <v>2407</v>
      </c>
      <c r="B3082" s="4" t="s">
        <v>2408</v>
      </c>
      <c r="C3082" s="1" t="s">
        <v>6517</v>
      </c>
      <c r="D3082" s="2">
        <v>22000</v>
      </c>
      <c r="E3082" s="3">
        <v>5557</v>
      </c>
      <c r="F3082" t="s">
        <v>8220</v>
      </c>
      <c r="G3082" t="s">
        <v>8223</v>
      </c>
      <c r="H3082" t="s">
        <v>8245</v>
      </c>
      <c r="I3082">
        <v>1428732000</v>
      </c>
      <c r="J3082">
        <v>1426772928</v>
      </c>
      <c r="K3082" t="b">
        <v>0</v>
      </c>
      <c r="L3082">
        <v>33</v>
      </c>
      <c r="M3082" t="b">
        <v>0</v>
      </c>
      <c r="N3082" t="s">
        <v>8282</v>
      </c>
      <c r="O3082" s="5">
        <f>ROUND(E3082/D3082*100,0)</f>
        <v>25</v>
      </c>
      <c r="P3082">
        <f>IFERROR(ROUND(E3082/L3082,2),0)</f>
        <v>168.39</v>
      </c>
      <c r="Q3082" s="6" t="s">
        <v>8334</v>
      </c>
      <c r="R3082" t="s">
        <v>8335</v>
      </c>
      <c r="S3082" s="9">
        <f>(((J3082/60)/60)/24)+DATE(1970,1,1)</f>
        <v>42082.575555555552</v>
      </c>
      <c r="T3082" s="9">
        <f>(((I3082/60)/60)/24)+DATE(1970,1,1)</f>
        <v>42105.25</v>
      </c>
    </row>
    <row r="3083" spans="1:20" ht="32" x14ac:dyDescent="0.2">
      <c r="A3083">
        <v>2408</v>
      </c>
      <c r="B3083" s="4" t="s">
        <v>2409</v>
      </c>
      <c r="C3083" s="1" t="s">
        <v>6518</v>
      </c>
      <c r="D3083" s="2">
        <v>15000</v>
      </c>
      <c r="E3083" s="3">
        <v>30</v>
      </c>
      <c r="F3083" t="s">
        <v>8220</v>
      </c>
      <c r="G3083" t="s">
        <v>8223</v>
      </c>
      <c r="H3083" t="s">
        <v>8245</v>
      </c>
      <c r="I3083">
        <v>1415247757</v>
      </c>
      <c r="J3083">
        <v>1412652157</v>
      </c>
      <c r="K3083" t="b">
        <v>0</v>
      </c>
      <c r="L3083">
        <v>2</v>
      </c>
      <c r="M3083" t="b">
        <v>0</v>
      </c>
      <c r="N3083" t="s">
        <v>8282</v>
      </c>
      <c r="O3083" s="5">
        <f>ROUND(E3083/D3083*100,0)</f>
        <v>0</v>
      </c>
      <c r="P3083">
        <f>IFERROR(ROUND(E3083/L3083,2),0)</f>
        <v>15</v>
      </c>
      <c r="Q3083" s="6" t="s">
        <v>8334</v>
      </c>
      <c r="R3083" t="s">
        <v>8335</v>
      </c>
      <c r="S3083" s="9">
        <f>(((J3083/60)/60)/24)+DATE(1970,1,1)</f>
        <v>41919.140706018516</v>
      </c>
      <c r="T3083" s="9">
        <f>(((I3083/60)/60)/24)+DATE(1970,1,1)</f>
        <v>41949.182372685187</v>
      </c>
    </row>
    <row r="3084" spans="1:20" ht="32" x14ac:dyDescent="0.2">
      <c r="A3084">
        <v>2409</v>
      </c>
      <c r="B3084" s="4" t="s">
        <v>2410</v>
      </c>
      <c r="C3084" s="1" t="s">
        <v>6519</v>
      </c>
      <c r="D3084" s="2">
        <v>25000</v>
      </c>
      <c r="E3084" s="3">
        <v>460</v>
      </c>
      <c r="F3084" t="s">
        <v>8220</v>
      </c>
      <c r="G3084" t="s">
        <v>8223</v>
      </c>
      <c r="H3084" t="s">
        <v>8245</v>
      </c>
      <c r="I3084">
        <v>1439931675</v>
      </c>
      <c r="J3084">
        <v>1437339675</v>
      </c>
      <c r="K3084" t="b">
        <v>0</v>
      </c>
      <c r="L3084">
        <v>6</v>
      </c>
      <c r="M3084" t="b">
        <v>0</v>
      </c>
      <c r="N3084" t="s">
        <v>8282</v>
      </c>
      <c r="O3084" s="5">
        <f>ROUND(E3084/D3084*100,0)</f>
        <v>2</v>
      </c>
      <c r="P3084">
        <f>IFERROR(ROUND(E3084/L3084,2),0)</f>
        <v>76.67</v>
      </c>
      <c r="Q3084" s="6" t="s">
        <v>8334</v>
      </c>
      <c r="R3084" t="s">
        <v>8335</v>
      </c>
      <c r="S3084" s="9">
        <f>(((J3084/60)/60)/24)+DATE(1970,1,1)</f>
        <v>42204.875868055555</v>
      </c>
      <c r="T3084" s="9">
        <f>(((I3084/60)/60)/24)+DATE(1970,1,1)</f>
        <v>42234.875868055555</v>
      </c>
    </row>
    <row r="3085" spans="1:20" ht="64" x14ac:dyDescent="0.2">
      <c r="A3085">
        <v>2410</v>
      </c>
      <c r="B3085" s="4" t="s">
        <v>2411</v>
      </c>
      <c r="C3085" s="1" t="s">
        <v>6520</v>
      </c>
      <c r="D3085" s="2">
        <v>15000</v>
      </c>
      <c r="E3085" s="3">
        <v>0</v>
      </c>
      <c r="F3085" t="s">
        <v>8220</v>
      </c>
      <c r="G3085" t="s">
        <v>8225</v>
      </c>
      <c r="H3085" t="s">
        <v>8247</v>
      </c>
      <c r="I3085">
        <v>1441619275</v>
      </c>
      <c r="J3085">
        <v>1439027275</v>
      </c>
      <c r="K3085" t="b">
        <v>0</v>
      </c>
      <c r="L3085">
        <v>0</v>
      </c>
      <c r="M3085" t="b">
        <v>0</v>
      </c>
      <c r="N3085" t="s">
        <v>8282</v>
      </c>
      <c r="O3085" s="5">
        <f>ROUND(E3085/D3085*100,0)</f>
        <v>0</v>
      </c>
      <c r="P3085">
        <f>IFERROR(ROUND(E3085/L3085,2),0)</f>
        <v>0</v>
      </c>
      <c r="Q3085" s="6" t="s">
        <v>8334</v>
      </c>
      <c r="R3085" t="s">
        <v>8335</v>
      </c>
      <c r="S3085" s="9">
        <f>(((J3085/60)/60)/24)+DATE(1970,1,1)</f>
        <v>42224.408275462964</v>
      </c>
      <c r="T3085" s="9">
        <f>(((I3085/60)/60)/24)+DATE(1970,1,1)</f>
        <v>42254.408275462964</v>
      </c>
    </row>
    <row r="3086" spans="1:20" ht="48" x14ac:dyDescent="0.2">
      <c r="A3086">
        <v>2411</v>
      </c>
      <c r="B3086" s="4" t="s">
        <v>2412</v>
      </c>
      <c r="C3086" s="1" t="s">
        <v>6521</v>
      </c>
      <c r="D3086" s="2">
        <v>25000</v>
      </c>
      <c r="E3086" s="3">
        <v>151</v>
      </c>
      <c r="F3086" t="s">
        <v>8220</v>
      </c>
      <c r="G3086" t="s">
        <v>8223</v>
      </c>
      <c r="H3086" t="s">
        <v>8245</v>
      </c>
      <c r="I3086">
        <v>1440524082</v>
      </c>
      <c r="J3086">
        <v>1437932082</v>
      </c>
      <c r="K3086" t="b">
        <v>0</v>
      </c>
      <c r="L3086">
        <v>3</v>
      </c>
      <c r="M3086" t="b">
        <v>0</v>
      </c>
      <c r="N3086" t="s">
        <v>8282</v>
      </c>
      <c r="O3086" s="5">
        <f>ROUND(E3086/D3086*100,0)</f>
        <v>1</v>
      </c>
      <c r="P3086">
        <f>IFERROR(ROUND(E3086/L3086,2),0)</f>
        <v>50.33</v>
      </c>
      <c r="Q3086" s="6" t="s">
        <v>8334</v>
      </c>
      <c r="R3086" t="s">
        <v>8335</v>
      </c>
      <c r="S3086" s="9">
        <f>(((J3086/60)/60)/24)+DATE(1970,1,1)</f>
        <v>42211.732430555552</v>
      </c>
      <c r="T3086" s="9">
        <f>(((I3086/60)/60)/24)+DATE(1970,1,1)</f>
        <v>42241.732430555552</v>
      </c>
    </row>
    <row r="3087" spans="1:20" ht="48" x14ac:dyDescent="0.2">
      <c r="A3087">
        <v>2412</v>
      </c>
      <c r="B3087" s="4" t="s">
        <v>2413</v>
      </c>
      <c r="C3087" s="1" t="s">
        <v>6522</v>
      </c>
      <c r="D3087" s="2">
        <v>8000</v>
      </c>
      <c r="E3087" s="3">
        <v>0</v>
      </c>
      <c r="F3087" t="s">
        <v>8220</v>
      </c>
      <c r="G3087" t="s">
        <v>8229</v>
      </c>
      <c r="H3087" t="s">
        <v>8248</v>
      </c>
      <c r="I3087">
        <v>1480185673</v>
      </c>
      <c r="J3087">
        <v>1476294073</v>
      </c>
      <c r="K3087" t="b">
        <v>0</v>
      </c>
      <c r="L3087">
        <v>0</v>
      </c>
      <c r="M3087" t="b">
        <v>0</v>
      </c>
      <c r="N3087" t="s">
        <v>8282</v>
      </c>
      <c r="O3087" s="5">
        <f>ROUND(E3087/D3087*100,0)</f>
        <v>0</v>
      </c>
      <c r="P3087">
        <f>IFERROR(ROUND(E3087/L3087,2),0)</f>
        <v>0</v>
      </c>
      <c r="Q3087" s="6" t="s">
        <v>8334</v>
      </c>
      <c r="R3087" t="s">
        <v>8335</v>
      </c>
      <c r="S3087" s="9">
        <f>(((J3087/60)/60)/24)+DATE(1970,1,1)</f>
        <v>42655.736956018518</v>
      </c>
      <c r="T3087" s="9">
        <f>(((I3087/60)/60)/24)+DATE(1970,1,1)</f>
        <v>42700.778622685189</v>
      </c>
    </row>
    <row r="3088" spans="1:20" ht="48" x14ac:dyDescent="0.2">
      <c r="A3088">
        <v>2413</v>
      </c>
      <c r="B3088" s="4" t="s">
        <v>2414</v>
      </c>
      <c r="C3088" s="1" t="s">
        <v>6523</v>
      </c>
      <c r="D3088" s="2">
        <v>3000</v>
      </c>
      <c r="E3088" s="3">
        <v>25</v>
      </c>
      <c r="F3088" t="s">
        <v>8220</v>
      </c>
      <c r="G3088" t="s">
        <v>8223</v>
      </c>
      <c r="H3088" t="s">
        <v>8245</v>
      </c>
      <c r="I3088">
        <v>1401579000</v>
      </c>
      <c r="J3088">
        <v>1398911882</v>
      </c>
      <c r="K3088" t="b">
        <v>0</v>
      </c>
      <c r="L3088">
        <v>3</v>
      </c>
      <c r="M3088" t="b">
        <v>0</v>
      </c>
      <c r="N3088" t="s">
        <v>8282</v>
      </c>
      <c r="O3088" s="5">
        <f>ROUND(E3088/D3088*100,0)</f>
        <v>1</v>
      </c>
      <c r="P3088">
        <f>IFERROR(ROUND(E3088/L3088,2),0)</f>
        <v>8.33</v>
      </c>
      <c r="Q3088" s="6" t="s">
        <v>8334</v>
      </c>
      <c r="R3088" t="s">
        <v>8335</v>
      </c>
      <c r="S3088" s="9">
        <f>(((J3088/60)/60)/24)+DATE(1970,1,1)</f>
        <v>41760.10974537037</v>
      </c>
      <c r="T3088" s="9">
        <f>(((I3088/60)/60)/24)+DATE(1970,1,1)</f>
        <v>41790.979166666664</v>
      </c>
    </row>
    <row r="3089" spans="1:20" ht="48" x14ac:dyDescent="0.2">
      <c r="A3089">
        <v>2414</v>
      </c>
      <c r="B3089" s="4" t="s">
        <v>2415</v>
      </c>
      <c r="C3089" s="1" t="s">
        <v>6524</v>
      </c>
      <c r="D3089" s="2">
        <v>15000</v>
      </c>
      <c r="E3089" s="3">
        <v>460</v>
      </c>
      <c r="F3089" t="s">
        <v>8220</v>
      </c>
      <c r="G3089" t="s">
        <v>8223</v>
      </c>
      <c r="H3089" t="s">
        <v>8245</v>
      </c>
      <c r="I3089">
        <v>1440215940</v>
      </c>
      <c r="J3089">
        <v>1436805660</v>
      </c>
      <c r="K3089" t="b">
        <v>0</v>
      </c>
      <c r="L3089">
        <v>13</v>
      </c>
      <c r="M3089" t="b">
        <v>0</v>
      </c>
      <c r="N3089" t="s">
        <v>8282</v>
      </c>
      <c r="O3089" s="5">
        <f>ROUND(E3089/D3089*100,0)</f>
        <v>3</v>
      </c>
      <c r="P3089">
        <f>IFERROR(ROUND(E3089/L3089,2),0)</f>
        <v>35.380000000000003</v>
      </c>
      <c r="Q3089" s="6" t="s">
        <v>8334</v>
      </c>
      <c r="R3089" t="s">
        <v>8335</v>
      </c>
      <c r="S3089" s="9">
        <f>(((J3089/60)/60)/24)+DATE(1970,1,1)</f>
        <v>42198.695138888885</v>
      </c>
      <c r="T3089" s="9">
        <f>(((I3089/60)/60)/24)+DATE(1970,1,1)</f>
        <v>42238.165972222225</v>
      </c>
    </row>
    <row r="3090" spans="1:20" ht="48" x14ac:dyDescent="0.2">
      <c r="A3090">
        <v>2415</v>
      </c>
      <c r="B3090" s="4" t="s">
        <v>2416</v>
      </c>
      <c r="C3090" s="1" t="s">
        <v>6525</v>
      </c>
      <c r="D3090" s="2">
        <v>60000</v>
      </c>
      <c r="E3090" s="3">
        <v>335</v>
      </c>
      <c r="F3090" t="s">
        <v>8220</v>
      </c>
      <c r="G3090" t="s">
        <v>8223</v>
      </c>
      <c r="H3090" t="s">
        <v>8245</v>
      </c>
      <c r="I3090">
        <v>1468615346</v>
      </c>
      <c r="J3090">
        <v>1466023346</v>
      </c>
      <c r="K3090" t="b">
        <v>0</v>
      </c>
      <c r="L3090">
        <v>6</v>
      </c>
      <c r="M3090" t="b">
        <v>0</v>
      </c>
      <c r="N3090" t="s">
        <v>8282</v>
      </c>
      <c r="O3090" s="5">
        <f>ROUND(E3090/D3090*100,0)</f>
        <v>1</v>
      </c>
      <c r="P3090">
        <f>IFERROR(ROUND(E3090/L3090,2),0)</f>
        <v>55.83</v>
      </c>
      <c r="Q3090" s="6" t="s">
        <v>8334</v>
      </c>
      <c r="R3090" t="s">
        <v>8335</v>
      </c>
      <c r="S3090" s="9">
        <f>(((J3090/60)/60)/24)+DATE(1970,1,1)</f>
        <v>42536.862800925926</v>
      </c>
      <c r="T3090" s="9">
        <f>(((I3090/60)/60)/24)+DATE(1970,1,1)</f>
        <v>42566.862800925926</v>
      </c>
    </row>
    <row r="3091" spans="1:20" ht="48" x14ac:dyDescent="0.2">
      <c r="A3091">
        <v>2416</v>
      </c>
      <c r="B3091" s="4" t="s">
        <v>2417</v>
      </c>
      <c r="C3091" s="1" t="s">
        <v>6526</v>
      </c>
      <c r="D3091" s="2">
        <v>20000</v>
      </c>
      <c r="E3091" s="3">
        <v>5</v>
      </c>
      <c r="F3091" t="s">
        <v>8220</v>
      </c>
      <c r="G3091" t="s">
        <v>8223</v>
      </c>
      <c r="H3091" t="s">
        <v>8245</v>
      </c>
      <c r="I3091">
        <v>1426345200</v>
      </c>
      <c r="J3091">
        <v>1421343743</v>
      </c>
      <c r="K3091" t="b">
        <v>0</v>
      </c>
      <c r="L3091">
        <v>1</v>
      </c>
      <c r="M3091" t="b">
        <v>0</v>
      </c>
      <c r="N3091" t="s">
        <v>8282</v>
      </c>
      <c r="O3091" s="5">
        <f>ROUND(E3091/D3091*100,0)</f>
        <v>0</v>
      </c>
      <c r="P3091">
        <f>IFERROR(ROUND(E3091/L3091,2),0)</f>
        <v>5</v>
      </c>
      <c r="Q3091" s="6" t="s">
        <v>8334</v>
      </c>
      <c r="R3091" t="s">
        <v>8335</v>
      </c>
      <c r="S3091" s="9">
        <f>(((J3091/60)/60)/24)+DATE(1970,1,1)</f>
        <v>42019.737766203703</v>
      </c>
      <c r="T3091" s="9">
        <f>(((I3091/60)/60)/24)+DATE(1970,1,1)</f>
        <v>42077.625</v>
      </c>
    </row>
    <row r="3092" spans="1:20" ht="48" x14ac:dyDescent="0.2">
      <c r="A3092">
        <v>2417</v>
      </c>
      <c r="B3092" s="4" t="s">
        <v>2418</v>
      </c>
      <c r="C3092" s="1" t="s">
        <v>6527</v>
      </c>
      <c r="D3092" s="2">
        <v>1000</v>
      </c>
      <c r="E3092" s="3">
        <v>0</v>
      </c>
      <c r="F3092" t="s">
        <v>8220</v>
      </c>
      <c r="G3092" t="s">
        <v>8223</v>
      </c>
      <c r="H3092" t="s">
        <v>8245</v>
      </c>
      <c r="I3092">
        <v>1407705187</v>
      </c>
      <c r="J3092">
        <v>1405113187</v>
      </c>
      <c r="K3092" t="b">
        <v>0</v>
      </c>
      <c r="L3092">
        <v>0</v>
      </c>
      <c r="M3092" t="b">
        <v>0</v>
      </c>
      <c r="N3092" t="s">
        <v>8282</v>
      </c>
      <c r="O3092" s="5">
        <f>ROUND(E3092/D3092*100,0)</f>
        <v>0</v>
      </c>
      <c r="P3092">
        <f>IFERROR(ROUND(E3092/L3092,2),0)</f>
        <v>0</v>
      </c>
      <c r="Q3092" s="6" t="s">
        <v>8334</v>
      </c>
      <c r="R3092" t="s">
        <v>8335</v>
      </c>
      <c r="S3092" s="9">
        <f>(((J3092/60)/60)/24)+DATE(1970,1,1)</f>
        <v>41831.884108796294</v>
      </c>
      <c r="T3092" s="9">
        <f>(((I3092/60)/60)/24)+DATE(1970,1,1)</f>
        <v>41861.884108796294</v>
      </c>
    </row>
    <row r="3093" spans="1:20" ht="16" x14ac:dyDescent="0.2">
      <c r="A3093">
        <v>2418</v>
      </c>
      <c r="B3093" s="4" t="s">
        <v>2419</v>
      </c>
      <c r="C3093" s="1" t="s">
        <v>6528</v>
      </c>
      <c r="D3093" s="2">
        <v>25000</v>
      </c>
      <c r="E3093" s="3">
        <v>5</v>
      </c>
      <c r="F3093" t="s">
        <v>8220</v>
      </c>
      <c r="G3093" t="s">
        <v>8223</v>
      </c>
      <c r="H3093" t="s">
        <v>8245</v>
      </c>
      <c r="I3093">
        <v>1427225644</v>
      </c>
      <c r="J3093">
        <v>1422045244</v>
      </c>
      <c r="K3093" t="b">
        <v>0</v>
      </c>
      <c r="L3093">
        <v>5</v>
      </c>
      <c r="M3093" t="b">
        <v>0</v>
      </c>
      <c r="N3093" t="s">
        <v>8282</v>
      </c>
      <c r="O3093" s="5">
        <f>ROUND(E3093/D3093*100,0)</f>
        <v>0</v>
      </c>
      <c r="P3093">
        <f>IFERROR(ROUND(E3093/L3093,2),0)</f>
        <v>1</v>
      </c>
      <c r="Q3093" s="6" t="s">
        <v>8334</v>
      </c>
      <c r="R3093" t="s">
        <v>8335</v>
      </c>
      <c r="S3093" s="9">
        <f>(((J3093/60)/60)/24)+DATE(1970,1,1)</f>
        <v>42027.856990740736</v>
      </c>
      <c r="T3093" s="9">
        <f>(((I3093/60)/60)/24)+DATE(1970,1,1)</f>
        <v>42087.815324074079</v>
      </c>
    </row>
    <row r="3094" spans="1:20" ht="48" x14ac:dyDescent="0.2">
      <c r="A3094">
        <v>2419</v>
      </c>
      <c r="B3094" s="4" t="s">
        <v>2420</v>
      </c>
      <c r="C3094" s="1" t="s">
        <v>6529</v>
      </c>
      <c r="D3094" s="2">
        <v>3000</v>
      </c>
      <c r="E3094" s="3">
        <v>0</v>
      </c>
      <c r="F3094" t="s">
        <v>8220</v>
      </c>
      <c r="G3094" t="s">
        <v>8223</v>
      </c>
      <c r="H3094" t="s">
        <v>8245</v>
      </c>
      <c r="I3094">
        <v>1424281389</v>
      </c>
      <c r="J3094">
        <v>1419097389</v>
      </c>
      <c r="K3094" t="b">
        <v>0</v>
      </c>
      <c r="L3094">
        <v>0</v>
      </c>
      <c r="M3094" t="b">
        <v>0</v>
      </c>
      <c r="N3094" t="s">
        <v>8282</v>
      </c>
      <c r="O3094" s="5">
        <f>ROUND(E3094/D3094*100,0)</f>
        <v>0</v>
      </c>
      <c r="P3094">
        <f>IFERROR(ROUND(E3094/L3094,2),0)</f>
        <v>0</v>
      </c>
      <c r="Q3094" s="6" t="s">
        <v>8334</v>
      </c>
      <c r="R3094" t="s">
        <v>8335</v>
      </c>
      <c r="S3094" s="9">
        <f>(((J3094/60)/60)/24)+DATE(1970,1,1)</f>
        <v>41993.738298611104</v>
      </c>
      <c r="T3094" s="9">
        <f>(((I3094/60)/60)/24)+DATE(1970,1,1)</f>
        <v>42053.738298611104</v>
      </c>
    </row>
    <row r="3095" spans="1:20" ht="48" x14ac:dyDescent="0.2">
      <c r="A3095">
        <v>2420</v>
      </c>
      <c r="B3095" s="4" t="s">
        <v>2421</v>
      </c>
      <c r="C3095" s="1" t="s">
        <v>6530</v>
      </c>
      <c r="D3095" s="2">
        <v>16870</v>
      </c>
      <c r="E3095" s="3">
        <v>2501</v>
      </c>
      <c r="F3095" t="s">
        <v>8220</v>
      </c>
      <c r="G3095" t="s">
        <v>8223</v>
      </c>
      <c r="H3095" t="s">
        <v>8245</v>
      </c>
      <c r="I3095">
        <v>1415583695</v>
      </c>
      <c r="J3095">
        <v>1410396095</v>
      </c>
      <c r="K3095" t="b">
        <v>0</v>
      </c>
      <c r="L3095">
        <v>36</v>
      </c>
      <c r="M3095" t="b">
        <v>0</v>
      </c>
      <c r="N3095" t="s">
        <v>8282</v>
      </c>
      <c r="O3095" s="5">
        <f>ROUND(E3095/D3095*100,0)</f>
        <v>15</v>
      </c>
      <c r="P3095">
        <f>IFERROR(ROUND(E3095/L3095,2),0)</f>
        <v>69.47</v>
      </c>
      <c r="Q3095" s="6" t="s">
        <v>8334</v>
      </c>
      <c r="R3095" t="s">
        <v>8335</v>
      </c>
      <c r="S3095" s="9">
        <f>(((J3095/60)/60)/24)+DATE(1970,1,1)</f>
        <v>41893.028877314813</v>
      </c>
      <c r="T3095" s="9">
        <f>(((I3095/60)/60)/24)+DATE(1970,1,1)</f>
        <v>41953.070543981477</v>
      </c>
    </row>
    <row r="3096" spans="1:20" ht="32" x14ac:dyDescent="0.2">
      <c r="A3096">
        <v>2421</v>
      </c>
      <c r="B3096" s="4" t="s">
        <v>2422</v>
      </c>
      <c r="C3096" s="1" t="s">
        <v>6531</v>
      </c>
      <c r="D3096" s="2">
        <v>6000</v>
      </c>
      <c r="E3096" s="3">
        <v>1</v>
      </c>
      <c r="F3096" t="s">
        <v>8220</v>
      </c>
      <c r="G3096" t="s">
        <v>8223</v>
      </c>
      <c r="H3096" t="s">
        <v>8245</v>
      </c>
      <c r="I3096">
        <v>1424536196</v>
      </c>
      <c r="J3096">
        <v>1421944196</v>
      </c>
      <c r="K3096" t="b">
        <v>0</v>
      </c>
      <c r="L3096">
        <v>1</v>
      </c>
      <c r="M3096" t="b">
        <v>0</v>
      </c>
      <c r="N3096" t="s">
        <v>8282</v>
      </c>
      <c r="O3096" s="5">
        <f>ROUND(E3096/D3096*100,0)</f>
        <v>0</v>
      </c>
      <c r="P3096">
        <f>IFERROR(ROUND(E3096/L3096,2),0)</f>
        <v>1</v>
      </c>
      <c r="Q3096" s="6" t="s">
        <v>8334</v>
      </c>
      <c r="R3096" t="s">
        <v>8335</v>
      </c>
      <c r="S3096" s="9">
        <f>(((J3096/60)/60)/24)+DATE(1970,1,1)</f>
        <v>42026.687453703707</v>
      </c>
      <c r="T3096" s="9">
        <f>(((I3096/60)/60)/24)+DATE(1970,1,1)</f>
        <v>42056.687453703707</v>
      </c>
    </row>
    <row r="3097" spans="1:20" ht="32" x14ac:dyDescent="0.2">
      <c r="A3097">
        <v>2422</v>
      </c>
      <c r="B3097" s="4" t="s">
        <v>2423</v>
      </c>
      <c r="C3097" s="1" t="s">
        <v>6532</v>
      </c>
      <c r="D3097" s="2">
        <v>500</v>
      </c>
      <c r="E3097" s="3">
        <v>1</v>
      </c>
      <c r="F3097" t="s">
        <v>8220</v>
      </c>
      <c r="G3097" t="s">
        <v>8223</v>
      </c>
      <c r="H3097" t="s">
        <v>8245</v>
      </c>
      <c r="I3097">
        <v>1426091036</v>
      </c>
      <c r="J3097">
        <v>1423502636</v>
      </c>
      <c r="K3097" t="b">
        <v>0</v>
      </c>
      <c r="L3097">
        <v>1</v>
      </c>
      <c r="M3097" t="b">
        <v>0</v>
      </c>
      <c r="N3097" t="s">
        <v>8282</v>
      </c>
      <c r="O3097" s="5">
        <f>ROUND(E3097/D3097*100,0)</f>
        <v>0</v>
      </c>
      <c r="P3097">
        <f>IFERROR(ROUND(E3097/L3097,2),0)</f>
        <v>1</v>
      </c>
      <c r="Q3097" s="6" t="s">
        <v>8334</v>
      </c>
      <c r="R3097" t="s">
        <v>8335</v>
      </c>
      <c r="S3097" s="9">
        <f>(((J3097/60)/60)/24)+DATE(1970,1,1)</f>
        <v>42044.724953703699</v>
      </c>
      <c r="T3097" s="9">
        <f>(((I3097/60)/60)/24)+DATE(1970,1,1)</f>
        <v>42074.683287037042</v>
      </c>
    </row>
    <row r="3098" spans="1:20" ht="48" x14ac:dyDescent="0.2">
      <c r="A3098">
        <v>2423</v>
      </c>
      <c r="B3098" s="4" t="s">
        <v>2424</v>
      </c>
      <c r="C3098" s="1" t="s">
        <v>6533</v>
      </c>
      <c r="D3098" s="2">
        <v>60000</v>
      </c>
      <c r="E3098" s="3">
        <v>8</v>
      </c>
      <c r="F3098" t="s">
        <v>8220</v>
      </c>
      <c r="G3098" t="s">
        <v>8223</v>
      </c>
      <c r="H3098" t="s">
        <v>8245</v>
      </c>
      <c r="I3098">
        <v>1420044890</v>
      </c>
      <c r="J3098">
        <v>1417452890</v>
      </c>
      <c r="K3098" t="b">
        <v>0</v>
      </c>
      <c r="L3098">
        <v>1</v>
      </c>
      <c r="M3098" t="b">
        <v>0</v>
      </c>
      <c r="N3098" t="s">
        <v>8282</v>
      </c>
      <c r="O3098" s="5">
        <f>ROUND(E3098/D3098*100,0)</f>
        <v>0</v>
      </c>
      <c r="P3098">
        <f>IFERROR(ROUND(E3098/L3098,2),0)</f>
        <v>8</v>
      </c>
      <c r="Q3098" s="6" t="s">
        <v>8334</v>
      </c>
      <c r="R3098" t="s">
        <v>8335</v>
      </c>
      <c r="S3098" s="9">
        <f>(((J3098/60)/60)/24)+DATE(1970,1,1)</f>
        <v>41974.704745370371</v>
      </c>
      <c r="T3098" s="9">
        <f>(((I3098/60)/60)/24)+DATE(1970,1,1)</f>
        <v>42004.704745370371</v>
      </c>
    </row>
    <row r="3099" spans="1:20" ht="32" x14ac:dyDescent="0.2">
      <c r="A3099">
        <v>2424</v>
      </c>
      <c r="B3099" s="4" t="s">
        <v>2425</v>
      </c>
      <c r="C3099" s="1" t="s">
        <v>6534</v>
      </c>
      <c r="D3099" s="2">
        <v>25000</v>
      </c>
      <c r="E3099" s="3">
        <v>310</v>
      </c>
      <c r="F3099" t="s">
        <v>8220</v>
      </c>
      <c r="G3099" t="s">
        <v>8223</v>
      </c>
      <c r="H3099" t="s">
        <v>8245</v>
      </c>
      <c r="I3099">
        <v>1414445108</v>
      </c>
      <c r="J3099">
        <v>1411853108</v>
      </c>
      <c r="K3099" t="b">
        <v>0</v>
      </c>
      <c r="L3099">
        <v>9</v>
      </c>
      <c r="M3099" t="b">
        <v>0</v>
      </c>
      <c r="N3099" t="s">
        <v>8282</v>
      </c>
      <c r="O3099" s="5">
        <f>ROUND(E3099/D3099*100,0)</f>
        <v>1</v>
      </c>
      <c r="P3099">
        <f>IFERROR(ROUND(E3099/L3099,2),0)</f>
        <v>34.44</v>
      </c>
      <c r="Q3099" s="6" t="s">
        <v>8334</v>
      </c>
      <c r="R3099" t="s">
        <v>8335</v>
      </c>
      <c r="S3099" s="9">
        <f>(((J3099/60)/60)/24)+DATE(1970,1,1)</f>
        <v>41909.892453703702</v>
      </c>
      <c r="T3099" s="9">
        <f>(((I3099/60)/60)/24)+DATE(1970,1,1)</f>
        <v>41939.892453703702</v>
      </c>
    </row>
    <row r="3100" spans="1:20" ht="48" x14ac:dyDescent="0.2">
      <c r="A3100">
        <v>2425</v>
      </c>
      <c r="B3100" s="4" t="s">
        <v>2426</v>
      </c>
      <c r="C3100" s="1" t="s">
        <v>6535</v>
      </c>
      <c r="D3100" s="2">
        <v>3500</v>
      </c>
      <c r="E3100" s="3">
        <v>1</v>
      </c>
      <c r="F3100" t="s">
        <v>8220</v>
      </c>
      <c r="G3100" t="s">
        <v>8223</v>
      </c>
      <c r="H3100" t="s">
        <v>8245</v>
      </c>
      <c r="I3100">
        <v>1464386640</v>
      </c>
      <c r="J3100">
        <v>1463090149</v>
      </c>
      <c r="K3100" t="b">
        <v>0</v>
      </c>
      <c r="L3100">
        <v>1</v>
      </c>
      <c r="M3100" t="b">
        <v>0</v>
      </c>
      <c r="N3100" t="s">
        <v>8282</v>
      </c>
      <c r="O3100" s="5">
        <f>ROUND(E3100/D3100*100,0)</f>
        <v>0</v>
      </c>
      <c r="P3100">
        <f>IFERROR(ROUND(E3100/L3100,2),0)</f>
        <v>1</v>
      </c>
      <c r="Q3100" s="6" t="s">
        <v>8334</v>
      </c>
      <c r="R3100" t="s">
        <v>8335</v>
      </c>
      <c r="S3100" s="9">
        <f>(((J3100/60)/60)/24)+DATE(1970,1,1)</f>
        <v>42502.913761574076</v>
      </c>
      <c r="T3100" s="9">
        <f>(((I3100/60)/60)/24)+DATE(1970,1,1)</f>
        <v>42517.919444444444</v>
      </c>
    </row>
    <row r="3101" spans="1:20" ht="48" x14ac:dyDescent="0.2">
      <c r="A3101">
        <v>2426</v>
      </c>
      <c r="B3101" s="4" t="s">
        <v>2427</v>
      </c>
      <c r="C3101" s="1" t="s">
        <v>6536</v>
      </c>
      <c r="D3101" s="2">
        <v>20000</v>
      </c>
      <c r="E3101" s="3">
        <v>0</v>
      </c>
      <c r="F3101" t="s">
        <v>8220</v>
      </c>
      <c r="G3101" t="s">
        <v>8223</v>
      </c>
      <c r="H3101" t="s">
        <v>8245</v>
      </c>
      <c r="I3101">
        <v>1439006692</v>
      </c>
      <c r="J3101">
        <v>1433822692</v>
      </c>
      <c r="K3101" t="b">
        <v>0</v>
      </c>
      <c r="L3101">
        <v>0</v>
      </c>
      <c r="M3101" t="b">
        <v>0</v>
      </c>
      <c r="N3101" t="s">
        <v>8282</v>
      </c>
      <c r="O3101" s="5">
        <f>ROUND(E3101/D3101*100,0)</f>
        <v>0</v>
      </c>
      <c r="P3101">
        <f>IFERROR(ROUND(E3101/L3101,2),0)</f>
        <v>0</v>
      </c>
      <c r="Q3101" s="6" t="s">
        <v>8334</v>
      </c>
      <c r="R3101" t="s">
        <v>8335</v>
      </c>
      <c r="S3101" s="9">
        <f>(((J3101/60)/60)/24)+DATE(1970,1,1)</f>
        <v>42164.170046296291</v>
      </c>
      <c r="T3101" s="9">
        <f>(((I3101/60)/60)/24)+DATE(1970,1,1)</f>
        <v>42224.170046296291</v>
      </c>
    </row>
    <row r="3102" spans="1:20" ht="32" x14ac:dyDescent="0.2">
      <c r="A3102">
        <v>2427</v>
      </c>
      <c r="B3102" s="4" t="s">
        <v>2428</v>
      </c>
      <c r="C3102" s="1" t="s">
        <v>6537</v>
      </c>
      <c r="D3102" s="2">
        <v>50000</v>
      </c>
      <c r="E3102" s="3">
        <v>1</v>
      </c>
      <c r="F3102" t="s">
        <v>8220</v>
      </c>
      <c r="G3102" t="s">
        <v>8223</v>
      </c>
      <c r="H3102" t="s">
        <v>8245</v>
      </c>
      <c r="I3102">
        <v>1458715133</v>
      </c>
      <c r="J3102">
        <v>1455262733</v>
      </c>
      <c r="K3102" t="b">
        <v>0</v>
      </c>
      <c r="L3102">
        <v>1</v>
      </c>
      <c r="M3102" t="b">
        <v>0</v>
      </c>
      <c r="N3102" t="s">
        <v>8282</v>
      </c>
      <c r="O3102" s="5">
        <f>ROUND(E3102/D3102*100,0)</f>
        <v>0</v>
      </c>
      <c r="P3102">
        <f>IFERROR(ROUND(E3102/L3102,2),0)</f>
        <v>1</v>
      </c>
      <c r="Q3102" s="6" t="s">
        <v>8334</v>
      </c>
      <c r="R3102" t="s">
        <v>8335</v>
      </c>
      <c r="S3102" s="9">
        <f>(((J3102/60)/60)/24)+DATE(1970,1,1)</f>
        <v>42412.318668981476</v>
      </c>
      <c r="T3102" s="9">
        <f>(((I3102/60)/60)/24)+DATE(1970,1,1)</f>
        <v>42452.277002314819</v>
      </c>
    </row>
    <row r="3103" spans="1:20" ht="32" x14ac:dyDescent="0.2">
      <c r="A3103">
        <v>2428</v>
      </c>
      <c r="B3103" s="4" t="s">
        <v>2429</v>
      </c>
      <c r="C3103" s="1" t="s">
        <v>6538</v>
      </c>
      <c r="D3103" s="2">
        <v>35000</v>
      </c>
      <c r="E3103" s="3">
        <v>1</v>
      </c>
      <c r="F3103" t="s">
        <v>8220</v>
      </c>
      <c r="G3103" t="s">
        <v>8223</v>
      </c>
      <c r="H3103" t="s">
        <v>8245</v>
      </c>
      <c r="I3103">
        <v>1426182551</v>
      </c>
      <c r="J3103">
        <v>1423594151</v>
      </c>
      <c r="K3103" t="b">
        <v>0</v>
      </c>
      <c r="L3103">
        <v>1</v>
      </c>
      <c r="M3103" t="b">
        <v>0</v>
      </c>
      <c r="N3103" t="s">
        <v>8282</v>
      </c>
      <c r="O3103" s="5">
        <f>ROUND(E3103/D3103*100,0)</f>
        <v>0</v>
      </c>
      <c r="P3103">
        <f>IFERROR(ROUND(E3103/L3103,2),0)</f>
        <v>1</v>
      </c>
      <c r="Q3103" s="6" t="s">
        <v>8334</v>
      </c>
      <c r="R3103" t="s">
        <v>8335</v>
      </c>
      <c r="S3103" s="9">
        <f>(((J3103/60)/60)/24)+DATE(1970,1,1)</f>
        <v>42045.784155092595</v>
      </c>
      <c r="T3103" s="9">
        <f>(((I3103/60)/60)/24)+DATE(1970,1,1)</f>
        <v>42075.742488425924</v>
      </c>
    </row>
    <row r="3104" spans="1:20" ht="48" x14ac:dyDescent="0.2">
      <c r="A3104">
        <v>2429</v>
      </c>
      <c r="B3104" s="4" t="s">
        <v>2430</v>
      </c>
      <c r="C3104" s="1" t="s">
        <v>6539</v>
      </c>
      <c r="D3104" s="2">
        <v>140000</v>
      </c>
      <c r="E3104" s="3">
        <v>2005</v>
      </c>
      <c r="F3104" t="s">
        <v>8220</v>
      </c>
      <c r="G3104" t="s">
        <v>8233</v>
      </c>
      <c r="H3104" t="s">
        <v>8253</v>
      </c>
      <c r="I3104">
        <v>1486313040</v>
      </c>
      <c r="J3104">
        <v>1483131966</v>
      </c>
      <c r="K3104" t="b">
        <v>0</v>
      </c>
      <c r="L3104">
        <v>4</v>
      </c>
      <c r="M3104" t="b">
        <v>0</v>
      </c>
      <c r="N3104" t="s">
        <v>8282</v>
      </c>
      <c r="O3104" s="5">
        <f>ROUND(E3104/D3104*100,0)</f>
        <v>1</v>
      </c>
      <c r="P3104">
        <f>IFERROR(ROUND(E3104/L3104,2),0)</f>
        <v>501.25</v>
      </c>
      <c r="Q3104" s="6" t="s">
        <v>8334</v>
      </c>
      <c r="R3104" t="s">
        <v>8335</v>
      </c>
      <c r="S3104" s="9">
        <f>(((J3104/60)/60)/24)+DATE(1970,1,1)</f>
        <v>42734.879236111112</v>
      </c>
      <c r="T3104" s="9">
        <f>(((I3104/60)/60)/24)+DATE(1970,1,1)</f>
        <v>42771.697222222225</v>
      </c>
    </row>
    <row r="3105" spans="1:20" ht="48" x14ac:dyDescent="0.2">
      <c r="A3105">
        <v>2430</v>
      </c>
      <c r="B3105" s="4" t="s">
        <v>2431</v>
      </c>
      <c r="C3105" s="1" t="s">
        <v>6540</v>
      </c>
      <c r="D3105" s="2">
        <v>3000</v>
      </c>
      <c r="E3105" s="3">
        <v>21</v>
      </c>
      <c r="F3105" t="s">
        <v>8220</v>
      </c>
      <c r="G3105" t="s">
        <v>8223</v>
      </c>
      <c r="H3105" t="s">
        <v>8245</v>
      </c>
      <c r="I3105">
        <v>1455246504</v>
      </c>
      <c r="J3105">
        <v>1452654504</v>
      </c>
      <c r="K3105" t="b">
        <v>0</v>
      </c>
      <c r="L3105">
        <v>2</v>
      </c>
      <c r="M3105" t="b">
        <v>0</v>
      </c>
      <c r="N3105" t="s">
        <v>8282</v>
      </c>
      <c r="O3105" s="5">
        <f>ROUND(E3105/D3105*100,0)</f>
        <v>1</v>
      </c>
      <c r="P3105">
        <f>IFERROR(ROUND(E3105/L3105,2),0)</f>
        <v>10.5</v>
      </c>
      <c r="Q3105" s="6" t="s">
        <v>8334</v>
      </c>
      <c r="R3105" t="s">
        <v>8335</v>
      </c>
      <c r="S3105" s="9">
        <f>(((J3105/60)/60)/24)+DATE(1970,1,1)</f>
        <v>42382.130833333329</v>
      </c>
      <c r="T3105" s="9">
        <f>(((I3105/60)/60)/24)+DATE(1970,1,1)</f>
        <v>42412.130833333329</v>
      </c>
    </row>
    <row r="3106" spans="1:20" ht="32" x14ac:dyDescent="0.2">
      <c r="A3106">
        <v>2431</v>
      </c>
      <c r="B3106" s="4" t="s">
        <v>2432</v>
      </c>
      <c r="C3106" s="1" t="s">
        <v>6541</v>
      </c>
      <c r="D3106" s="2">
        <v>100000</v>
      </c>
      <c r="E3106" s="3">
        <v>2</v>
      </c>
      <c r="F3106" t="s">
        <v>8220</v>
      </c>
      <c r="G3106" t="s">
        <v>8223</v>
      </c>
      <c r="H3106" t="s">
        <v>8245</v>
      </c>
      <c r="I3106">
        <v>1467080613</v>
      </c>
      <c r="J3106">
        <v>1461896613</v>
      </c>
      <c r="K3106" t="b">
        <v>0</v>
      </c>
      <c r="L3106">
        <v>2</v>
      </c>
      <c r="M3106" t="b">
        <v>0</v>
      </c>
      <c r="N3106" t="s">
        <v>8282</v>
      </c>
      <c r="O3106" s="5">
        <f>ROUND(E3106/D3106*100,0)</f>
        <v>0</v>
      </c>
      <c r="P3106">
        <f>IFERROR(ROUND(E3106/L3106,2),0)</f>
        <v>1</v>
      </c>
      <c r="Q3106" s="6" t="s">
        <v>8334</v>
      </c>
      <c r="R3106" t="s">
        <v>8335</v>
      </c>
      <c r="S3106" s="9">
        <f>(((J3106/60)/60)/24)+DATE(1970,1,1)</f>
        <v>42489.099687499998</v>
      </c>
      <c r="T3106" s="9">
        <f>(((I3106/60)/60)/24)+DATE(1970,1,1)</f>
        <v>42549.099687499998</v>
      </c>
    </row>
    <row r="3107" spans="1:20" ht="48" x14ac:dyDescent="0.2">
      <c r="A3107">
        <v>2432</v>
      </c>
      <c r="B3107" s="4" t="s">
        <v>2433</v>
      </c>
      <c r="C3107" s="1" t="s">
        <v>6542</v>
      </c>
      <c r="D3107" s="2">
        <v>14000</v>
      </c>
      <c r="E3107" s="3">
        <v>2</v>
      </c>
      <c r="F3107" t="s">
        <v>8220</v>
      </c>
      <c r="G3107" t="s">
        <v>8223</v>
      </c>
      <c r="H3107" t="s">
        <v>8245</v>
      </c>
      <c r="I3107">
        <v>1425791697</v>
      </c>
      <c r="J3107">
        <v>1423199697</v>
      </c>
      <c r="K3107" t="b">
        <v>0</v>
      </c>
      <c r="L3107">
        <v>2</v>
      </c>
      <c r="M3107" t="b">
        <v>0</v>
      </c>
      <c r="N3107" t="s">
        <v>8282</v>
      </c>
      <c r="O3107" s="5">
        <f>ROUND(E3107/D3107*100,0)</f>
        <v>0</v>
      </c>
      <c r="P3107">
        <f>IFERROR(ROUND(E3107/L3107,2),0)</f>
        <v>1</v>
      </c>
      <c r="Q3107" s="6" t="s">
        <v>8334</v>
      </c>
      <c r="R3107" t="s">
        <v>8335</v>
      </c>
      <c r="S3107" s="9">
        <f>(((J3107/60)/60)/24)+DATE(1970,1,1)</f>
        <v>42041.218715277777</v>
      </c>
      <c r="T3107" s="9">
        <f>(((I3107/60)/60)/24)+DATE(1970,1,1)</f>
        <v>42071.218715277777</v>
      </c>
    </row>
    <row r="3108" spans="1:20" ht="48" x14ac:dyDescent="0.2">
      <c r="A3108">
        <v>2433</v>
      </c>
      <c r="B3108" s="4" t="s">
        <v>2434</v>
      </c>
      <c r="C3108" s="1" t="s">
        <v>6543</v>
      </c>
      <c r="D3108" s="2">
        <v>10000</v>
      </c>
      <c r="E3108" s="3">
        <v>0</v>
      </c>
      <c r="F3108" t="s">
        <v>8220</v>
      </c>
      <c r="G3108" t="s">
        <v>8223</v>
      </c>
      <c r="H3108" t="s">
        <v>8245</v>
      </c>
      <c r="I3108">
        <v>1456608943</v>
      </c>
      <c r="J3108">
        <v>1454016943</v>
      </c>
      <c r="K3108" t="b">
        <v>0</v>
      </c>
      <c r="L3108">
        <v>0</v>
      </c>
      <c r="M3108" t="b">
        <v>0</v>
      </c>
      <c r="N3108" t="s">
        <v>8282</v>
      </c>
      <c r="O3108" s="5">
        <f>ROUND(E3108/D3108*100,0)</f>
        <v>0</v>
      </c>
      <c r="P3108">
        <f>IFERROR(ROUND(E3108/L3108,2),0)</f>
        <v>0</v>
      </c>
      <c r="Q3108" s="6" t="s">
        <v>8334</v>
      </c>
      <c r="R3108" t="s">
        <v>8335</v>
      </c>
      <c r="S3108" s="9">
        <f>(((J3108/60)/60)/24)+DATE(1970,1,1)</f>
        <v>42397.89980324074</v>
      </c>
      <c r="T3108" s="9">
        <f>(((I3108/60)/60)/24)+DATE(1970,1,1)</f>
        <v>42427.89980324074</v>
      </c>
    </row>
    <row r="3109" spans="1:20" ht="48" x14ac:dyDescent="0.2">
      <c r="A3109">
        <v>2434</v>
      </c>
      <c r="B3109" s="4" t="s">
        <v>2435</v>
      </c>
      <c r="C3109" s="1" t="s">
        <v>6544</v>
      </c>
      <c r="D3109" s="2">
        <v>20000</v>
      </c>
      <c r="E3109" s="3">
        <v>26</v>
      </c>
      <c r="F3109" t="s">
        <v>8220</v>
      </c>
      <c r="G3109" t="s">
        <v>8223</v>
      </c>
      <c r="H3109" t="s">
        <v>8245</v>
      </c>
      <c r="I3109">
        <v>1438662474</v>
      </c>
      <c r="J3109">
        <v>1435206474</v>
      </c>
      <c r="K3109" t="b">
        <v>0</v>
      </c>
      <c r="L3109">
        <v>2</v>
      </c>
      <c r="M3109" t="b">
        <v>0</v>
      </c>
      <c r="N3109" t="s">
        <v>8282</v>
      </c>
      <c r="O3109" s="5">
        <f>ROUND(E3109/D3109*100,0)</f>
        <v>0</v>
      </c>
      <c r="P3109">
        <f>IFERROR(ROUND(E3109/L3109,2),0)</f>
        <v>13</v>
      </c>
      <c r="Q3109" s="6" t="s">
        <v>8334</v>
      </c>
      <c r="R3109" t="s">
        <v>8335</v>
      </c>
      <c r="S3109" s="9">
        <f>(((J3109/60)/60)/24)+DATE(1970,1,1)</f>
        <v>42180.18604166666</v>
      </c>
      <c r="T3109" s="9">
        <f>(((I3109/60)/60)/24)+DATE(1970,1,1)</f>
        <v>42220.18604166666</v>
      </c>
    </row>
    <row r="3110" spans="1:20" ht="48" x14ac:dyDescent="0.2">
      <c r="A3110">
        <v>2435</v>
      </c>
      <c r="B3110" s="4" t="s">
        <v>2436</v>
      </c>
      <c r="C3110" s="1" t="s">
        <v>6545</v>
      </c>
      <c r="D3110" s="2">
        <v>250000</v>
      </c>
      <c r="E3110" s="3">
        <v>1224</v>
      </c>
      <c r="F3110" t="s">
        <v>8220</v>
      </c>
      <c r="G3110" t="s">
        <v>8234</v>
      </c>
      <c r="H3110" t="s">
        <v>8254</v>
      </c>
      <c r="I3110">
        <v>1444027186</v>
      </c>
      <c r="J3110">
        <v>1441435186</v>
      </c>
      <c r="K3110" t="b">
        <v>0</v>
      </c>
      <c r="L3110">
        <v>4</v>
      </c>
      <c r="M3110" t="b">
        <v>0</v>
      </c>
      <c r="N3110" t="s">
        <v>8282</v>
      </c>
      <c r="O3110" s="5">
        <f>ROUND(E3110/D3110*100,0)</f>
        <v>0</v>
      </c>
      <c r="P3110">
        <f>IFERROR(ROUND(E3110/L3110,2),0)</f>
        <v>306</v>
      </c>
      <c r="Q3110" s="6" t="s">
        <v>8334</v>
      </c>
      <c r="R3110" t="s">
        <v>8335</v>
      </c>
      <c r="S3110" s="9">
        <f>(((J3110/60)/60)/24)+DATE(1970,1,1)</f>
        <v>42252.277615740735</v>
      </c>
      <c r="T3110" s="9">
        <f>(((I3110/60)/60)/24)+DATE(1970,1,1)</f>
        <v>42282.277615740735</v>
      </c>
    </row>
    <row r="3111" spans="1:20" ht="48" x14ac:dyDescent="0.2">
      <c r="A3111">
        <v>2436</v>
      </c>
      <c r="B3111" s="4" t="s">
        <v>2437</v>
      </c>
      <c r="C3111" s="1" t="s">
        <v>6546</v>
      </c>
      <c r="D3111" s="2">
        <v>117000</v>
      </c>
      <c r="E3111" s="3">
        <v>45</v>
      </c>
      <c r="F3111" t="s">
        <v>8220</v>
      </c>
      <c r="G3111" t="s">
        <v>8228</v>
      </c>
      <c r="H3111" t="s">
        <v>8250</v>
      </c>
      <c r="I3111">
        <v>1454078770</v>
      </c>
      <c r="J3111">
        <v>1448894770</v>
      </c>
      <c r="K3111" t="b">
        <v>0</v>
      </c>
      <c r="L3111">
        <v>2</v>
      </c>
      <c r="M3111" t="b">
        <v>0</v>
      </c>
      <c r="N3111" t="s">
        <v>8282</v>
      </c>
      <c r="O3111" s="5">
        <f>ROUND(E3111/D3111*100,0)</f>
        <v>0</v>
      </c>
      <c r="P3111">
        <f>IFERROR(ROUND(E3111/L3111,2),0)</f>
        <v>22.5</v>
      </c>
      <c r="Q3111" s="6" t="s">
        <v>8334</v>
      </c>
      <c r="R3111" t="s">
        <v>8335</v>
      </c>
      <c r="S3111" s="9">
        <f>(((J3111/60)/60)/24)+DATE(1970,1,1)</f>
        <v>42338.615393518514</v>
      </c>
      <c r="T3111" s="9">
        <f>(((I3111/60)/60)/24)+DATE(1970,1,1)</f>
        <v>42398.615393518514</v>
      </c>
    </row>
    <row r="3112" spans="1:20" ht="48" x14ac:dyDescent="0.2">
      <c r="A3112">
        <v>2437</v>
      </c>
      <c r="B3112" s="4" t="s">
        <v>2438</v>
      </c>
      <c r="C3112" s="1" t="s">
        <v>6547</v>
      </c>
      <c r="D3112" s="2">
        <v>8000</v>
      </c>
      <c r="E3112" s="3">
        <v>0</v>
      </c>
      <c r="F3112" t="s">
        <v>8220</v>
      </c>
      <c r="G3112" t="s">
        <v>8223</v>
      </c>
      <c r="H3112" t="s">
        <v>8245</v>
      </c>
      <c r="I3112">
        <v>1426615200</v>
      </c>
      <c r="J3112">
        <v>1422400188</v>
      </c>
      <c r="K3112" t="b">
        <v>0</v>
      </c>
      <c r="L3112">
        <v>0</v>
      </c>
      <c r="M3112" t="b">
        <v>0</v>
      </c>
      <c r="N3112" t="s">
        <v>8282</v>
      </c>
      <c r="O3112" s="5">
        <f>ROUND(E3112/D3112*100,0)</f>
        <v>0</v>
      </c>
      <c r="P3112">
        <f>IFERROR(ROUND(E3112/L3112,2),0)</f>
        <v>0</v>
      </c>
      <c r="Q3112" s="6" t="s">
        <v>8334</v>
      </c>
      <c r="R3112" t="s">
        <v>8335</v>
      </c>
      <c r="S3112" s="9">
        <f>(((J3112/60)/60)/24)+DATE(1970,1,1)</f>
        <v>42031.965138888889</v>
      </c>
      <c r="T3112" s="9">
        <f>(((I3112/60)/60)/24)+DATE(1970,1,1)</f>
        <v>42080.75</v>
      </c>
    </row>
    <row r="3113" spans="1:20" ht="48" x14ac:dyDescent="0.2">
      <c r="A3113">
        <v>2438</v>
      </c>
      <c r="B3113" s="4" t="s">
        <v>2439</v>
      </c>
      <c r="C3113" s="1" t="s">
        <v>6548</v>
      </c>
      <c r="D3113" s="2">
        <v>15000</v>
      </c>
      <c r="E3113" s="3">
        <v>50</v>
      </c>
      <c r="F3113" t="s">
        <v>8220</v>
      </c>
      <c r="G3113" t="s">
        <v>8223</v>
      </c>
      <c r="H3113" t="s">
        <v>8245</v>
      </c>
      <c r="I3113">
        <v>1449529062</v>
      </c>
      <c r="J3113">
        <v>1444341462</v>
      </c>
      <c r="K3113" t="b">
        <v>0</v>
      </c>
      <c r="L3113">
        <v>1</v>
      </c>
      <c r="M3113" t="b">
        <v>0</v>
      </c>
      <c r="N3113" t="s">
        <v>8282</v>
      </c>
      <c r="O3113" s="5">
        <f>ROUND(E3113/D3113*100,0)</f>
        <v>0</v>
      </c>
      <c r="P3113">
        <f>IFERROR(ROUND(E3113/L3113,2),0)</f>
        <v>50</v>
      </c>
      <c r="Q3113" s="6" t="s">
        <v>8334</v>
      </c>
      <c r="R3113" t="s">
        <v>8335</v>
      </c>
      <c r="S3113" s="9">
        <f>(((J3113/60)/60)/24)+DATE(1970,1,1)</f>
        <v>42285.91506944444</v>
      </c>
      <c r="T3113" s="9">
        <f>(((I3113/60)/60)/24)+DATE(1970,1,1)</f>
        <v>42345.956736111111</v>
      </c>
    </row>
    <row r="3114" spans="1:20" ht="48" x14ac:dyDescent="0.2">
      <c r="A3114">
        <v>2439</v>
      </c>
      <c r="B3114" s="4" t="s">
        <v>2440</v>
      </c>
      <c r="C3114" s="1" t="s">
        <v>6549</v>
      </c>
      <c r="D3114" s="2">
        <v>10000</v>
      </c>
      <c r="E3114" s="3">
        <v>0</v>
      </c>
      <c r="F3114" t="s">
        <v>8220</v>
      </c>
      <c r="G3114" t="s">
        <v>8223</v>
      </c>
      <c r="H3114" t="s">
        <v>8245</v>
      </c>
      <c r="I3114">
        <v>1445197129</v>
      </c>
      <c r="J3114">
        <v>1442605129</v>
      </c>
      <c r="K3114" t="b">
        <v>0</v>
      </c>
      <c r="L3114">
        <v>0</v>
      </c>
      <c r="M3114" t="b">
        <v>0</v>
      </c>
      <c r="N3114" t="s">
        <v>8282</v>
      </c>
      <c r="O3114" s="5">
        <f>ROUND(E3114/D3114*100,0)</f>
        <v>0</v>
      </c>
      <c r="P3114">
        <f>IFERROR(ROUND(E3114/L3114,2),0)</f>
        <v>0</v>
      </c>
      <c r="Q3114" s="6" t="s">
        <v>8334</v>
      </c>
      <c r="R3114" t="s">
        <v>8335</v>
      </c>
      <c r="S3114" s="9">
        <f>(((J3114/60)/60)/24)+DATE(1970,1,1)</f>
        <v>42265.818622685183</v>
      </c>
      <c r="T3114" s="9">
        <f>(((I3114/60)/60)/24)+DATE(1970,1,1)</f>
        <v>42295.818622685183</v>
      </c>
    </row>
    <row r="3115" spans="1:20" ht="32" x14ac:dyDescent="0.2">
      <c r="A3115">
        <v>2440</v>
      </c>
      <c r="B3115" s="4" t="s">
        <v>2441</v>
      </c>
      <c r="C3115" s="1" t="s">
        <v>6550</v>
      </c>
      <c r="D3115" s="2">
        <v>5000</v>
      </c>
      <c r="E3115" s="3">
        <v>10</v>
      </c>
      <c r="F3115" t="s">
        <v>8220</v>
      </c>
      <c r="G3115" t="s">
        <v>8241</v>
      </c>
      <c r="H3115" t="s">
        <v>8248</v>
      </c>
      <c r="I3115">
        <v>1455399313</v>
      </c>
      <c r="J3115">
        <v>1452807313</v>
      </c>
      <c r="K3115" t="b">
        <v>0</v>
      </c>
      <c r="L3115">
        <v>2</v>
      </c>
      <c r="M3115" t="b">
        <v>0</v>
      </c>
      <c r="N3115" t="s">
        <v>8282</v>
      </c>
      <c r="O3115" s="5">
        <f>ROUND(E3115/D3115*100,0)</f>
        <v>0</v>
      </c>
      <c r="P3115">
        <f>IFERROR(ROUND(E3115/L3115,2),0)</f>
        <v>5</v>
      </c>
      <c r="Q3115" s="6" t="s">
        <v>8334</v>
      </c>
      <c r="R3115" t="s">
        <v>8335</v>
      </c>
      <c r="S3115" s="9">
        <f>(((J3115/60)/60)/24)+DATE(1970,1,1)</f>
        <v>42383.899456018517</v>
      </c>
      <c r="T3115" s="9">
        <f>(((I3115/60)/60)/24)+DATE(1970,1,1)</f>
        <v>42413.899456018517</v>
      </c>
    </row>
    <row r="3116" spans="1:20" ht="48" x14ac:dyDescent="0.2">
      <c r="A3116">
        <v>2581</v>
      </c>
      <c r="B3116" s="4" t="s">
        <v>2581</v>
      </c>
      <c r="C3116" s="1" t="s">
        <v>6691</v>
      </c>
      <c r="D3116" s="2">
        <v>5000</v>
      </c>
      <c r="E3116" s="3">
        <v>530</v>
      </c>
      <c r="F3116" t="s">
        <v>8220</v>
      </c>
      <c r="G3116" t="s">
        <v>8223</v>
      </c>
      <c r="H3116" t="s">
        <v>8245</v>
      </c>
      <c r="I3116">
        <v>1447689898</v>
      </c>
      <c r="J3116">
        <v>1445094298</v>
      </c>
      <c r="K3116" t="b">
        <v>0</v>
      </c>
      <c r="L3116">
        <v>11</v>
      </c>
      <c r="M3116" t="b">
        <v>0</v>
      </c>
      <c r="N3116" t="s">
        <v>8282</v>
      </c>
      <c r="O3116" s="5">
        <f>ROUND(E3116/D3116*100,0)</f>
        <v>11</v>
      </c>
      <c r="P3116">
        <f>IFERROR(ROUND(E3116/L3116,2),0)</f>
        <v>48.18</v>
      </c>
      <c r="Q3116" s="6" t="s">
        <v>8334</v>
      </c>
      <c r="R3116" t="s">
        <v>8335</v>
      </c>
      <c r="S3116" s="9">
        <f>(((J3116/60)/60)/24)+DATE(1970,1,1)</f>
        <v>42294.628449074073</v>
      </c>
      <c r="T3116" s="9">
        <f>(((I3116/60)/60)/24)+DATE(1970,1,1)</f>
        <v>42324.670115740737</v>
      </c>
    </row>
    <row r="3117" spans="1:20" ht="32" x14ac:dyDescent="0.2">
      <c r="A3117">
        <v>2582</v>
      </c>
      <c r="B3117" s="4" t="s">
        <v>2582</v>
      </c>
      <c r="C3117" s="1" t="s">
        <v>6692</v>
      </c>
      <c r="D3117" s="2">
        <v>90000</v>
      </c>
      <c r="E3117" s="3">
        <v>1</v>
      </c>
      <c r="F3117" t="s">
        <v>8220</v>
      </c>
      <c r="G3117" t="s">
        <v>8223</v>
      </c>
      <c r="H3117" t="s">
        <v>8245</v>
      </c>
      <c r="I3117">
        <v>1477784634</v>
      </c>
      <c r="J3117">
        <v>1475192634</v>
      </c>
      <c r="K3117" t="b">
        <v>0</v>
      </c>
      <c r="L3117">
        <v>1</v>
      </c>
      <c r="M3117" t="b">
        <v>0</v>
      </c>
      <c r="N3117" t="s">
        <v>8282</v>
      </c>
      <c r="O3117" s="5">
        <f>ROUND(E3117/D3117*100,0)</f>
        <v>0</v>
      </c>
      <c r="P3117">
        <f>IFERROR(ROUND(E3117/L3117,2),0)</f>
        <v>1</v>
      </c>
      <c r="Q3117" s="6" t="s">
        <v>8334</v>
      </c>
      <c r="R3117" t="s">
        <v>8335</v>
      </c>
      <c r="S3117" s="9">
        <f>(((J3117/60)/60)/24)+DATE(1970,1,1)</f>
        <v>42642.988819444443</v>
      </c>
      <c r="T3117" s="9">
        <f>(((I3117/60)/60)/24)+DATE(1970,1,1)</f>
        <v>42672.988819444443</v>
      </c>
    </row>
    <row r="3118" spans="1:20" ht="32" x14ac:dyDescent="0.2">
      <c r="A3118">
        <v>2583</v>
      </c>
      <c r="B3118" s="4" t="s">
        <v>2583</v>
      </c>
      <c r="C3118" s="1" t="s">
        <v>6693</v>
      </c>
      <c r="D3118" s="2">
        <v>1000</v>
      </c>
      <c r="E3118" s="3">
        <v>5</v>
      </c>
      <c r="F3118" t="s">
        <v>8220</v>
      </c>
      <c r="G3118" t="s">
        <v>8223</v>
      </c>
      <c r="H3118" t="s">
        <v>8245</v>
      </c>
      <c r="I3118">
        <v>1426526880</v>
      </c>
      <c r="J3118">
        <v>1421346480</v>
      </c>
      <c r="K3118" t="b">
        <v>0</v>
      </c>
      <c r="L3118">
        <v>5</v>
      </c>
      <c r="M3118" t="b">
        <v>0</v>
      </c>
      <c r="N3118" t="s">
        <v>8282</v>
      </c>
      <c r="O3118" s="5">
        <f>ROUND(E3118/D3118*100,0)</f>
        <v>1</v>
      </c>
      <c r="P3118">
        <f>IFERROR(ROUND(E3118/L3118,2),0)</f>
        <v>1</v>
      </c>
      <c r="Q3118" s="6" t="s">
        <v>8334</v>
      </c>
      <c r="R3118" t="s">
        <v>8335</v>
      </c>
      <c r="S3118" s="9">
        <f>(((J3118/60)/60)/24)+DATE(1970,1,1)</f>
        <v>42019.76944444445</v>
      </c>
      <c r="T3118" s="9">
        <f>(((I3118/60)/60)/24)+DATE(1970,1,1)</f>
        <v>42079.727777777778</v>
      </c>
    </row>
    <row r="3119" spans="1:20" ht="32" x14ac:dyDescent="0.2">
      <c r="A3119">
        <v>2584</v>
      </c>
      <c r="B3119" s="4" t="s">
        <v>2584</v>
      </c>
      <c r="C3119" s="1" t="s">
        <v>6694</v>
      </c>
      <c r="D3119" s="2">
        <v>10000</v>
      </c>
      <c r="E3119" s="3">
        <v>0</v>
      </c>
      <c r="F3119" t="s">
        <v>8220</v>
      </c>
      <c r="G3119" t="s">
        <v>8223</v>
      </c>
      <c r="H3119" t="s">
        <v>8245</v>
      </c>
      <c r="I3119">
        <v>1434341369</v>
      </c>
      <c r="J3119">
        <v>1431749369</v>
      </c>
      <c r="K3119" t="b">
        <v>0</v>
      </c>
      <c r="L3119">
        <v>0</v>
      </c>
      <c r="M3119" t="b">
        <v>0</v>
      </c>
      <c r="N3119" t="s">
        <v>8282</v>
      </c>
      <c r="O3119" s="5">
        <f>ROUND(E3119/D3119*100,0)</f>
        <v>0</v>
      </c>
      <c r="P3119">
        <f>IFERROR(ROUND(E3119/L3119,2),0)</f>
        <v>0</v>
      </c>
      <c r="Q3119" s="6" t="s">
        <v>8334</v>
      </c>
      <c r="R3119" t="s">
        <v>8335</v>
      </c>
      <c r="S3119" s="9">
        <f>(((J3119/60)/60)/24)+DATE(1970,1,1)</f>
        <v>42140.173252314817</v>
      </c>
      <c r="T3119" s="9">
        <f>(((I3119/60)/60)/24)+DATE(1970,1,1)</f>
        <v>42170.173252314817</v>
      </c>
    </row>
    <row r="3120" spans="1:20" ht="48" x14ac:dyDescent="0.2">
      <c r="A3120">
        <v>2585</v>
      </c>
      <c r="B3120" s="4" t="s">
        <v>2585</v>
      </c>
      <c r="C3120" s="1" t="s">
        <v>6695</v>
      </c>
      <c r="D3120" s="2">
        <v>30000</v>
      </c>
      <c r="E3120" s="3">
        <v>50</v>
      </c>
      <c r="F3120" t="s">
        <v>8220</v>
      </c>
      <c r="G3120" t="s">
        <v>8223</v>
      </c>
      <c r="H3120" t="s">
        <v>8245</v>
      </c>
      <c r="I3120">
        <v>1404601632</v>
      </c>
      <c r="J3120">
        <v>1402009632</v>
      </c>
      <c r="K3120" t="b">
        <v>0</v>
      </c>
      <c r="L3120">
        <v>1</v>
      </c>
      <c r="M3120" t="b">
        <v>0</v>
      </c>
      <c r="N3120" t="s">
        <v>8282</v>
      </c>
      <c r="O3120" s="5">
        <f>ROUND(E3120/D3120*100,0)</f>
        <v>0</v>
      </c>
      <c r="P3120">
        <f>IFERROR(ROUND(E3120/L3120,2),0)</f>
        <v>50</v>
      </c>
      <c r="Q3120" s="6" t="s">
        <v>8334</v>
      </c>
      <c r="R3120" t="s">
        <v>8335</v>
      </c>
      <c r="S3120" s="9">
        <f>(((J3120/60)/60)/24)+DATE(1970,1,1)</f>
        <v>41795.963333333333</v>
      </c>
      <c r="T3120" s="9">
        <f>(((I3120/60)/60)/24)+DATE(1970,1,1)</f>
        <v>41825.963333333333</v>
      </c>
    </row>
    <row r="3121" spans="1:21" ht="32" x14ac:dyDescent="0.2">
      <c r="A3121">
        <v>2586</v>
      </c>
      <c r="B3121" s="4" t="s">
        <v>2586</v>
      </c>
      <c r="C3121" s="1" t="s">
        <v>6696</v>
      </c>
      <c r="D3121" s="2">
        <v>3000</v>
      </c>
      <c r="E3121" s="3">
        <v>5</v>
      </c>
      <c r="F3121" t="s">
        <v>8220</v>
      </c>
      <c r="G3121" t="s">
        <v>8224</v>
      </c>
      <c r="H3121" t="s">
        <v>8246</v>
      </c>
      <c r="I3121">
        <v>1451030136</v>
      </c>
      <c r="J3121">
        <v>1448438136</v>
      </c>
      <c r="K3121" t="b">
        <v>0</v>
      </c>
      <c r="L3121">
        <v>1</v>
      </c>
      <c r="M3121" t="b">
        <v>0</v>
      </c>
      <c r="N3121" t="s">
        <v>8282</v>
      </c>
      <c r="O3121" s="5">
        <f>ROUND(E3121/D3121*100,0)</f>
        <v>0</v>
      </c>
      <c r="P3121">
        <f>IFERROR(ROUND(E3121/L3121,2),0)</f>
        <v>5</v>
      </c>
      <c r="Q3121" s="6" t="s">
        <v>8334</v>
      </c>
      <c r="R3121" t="s">
        <v>8335</v>
      </c>
      <c r="S3121" s="9">
        <f>(((J3121/60)/60)/24)+DATE(1970,1,1)</f>
        <v>42333.330277777779</v>
      </c>
      <c r="T3121" s="9">
        <f>(((I3121/60)/60)/24)+DATE(1970,1,1)</f>
        <v>42363.330277777779</v>
      </c>
    </row>
    <row r="3122" spans="1:21" ht="48" x14ac:dyDescent="0.2">
      <c r="A3122">
        <v>2587</v>
      </c>
      <c r="B3122" s="4" t="s">
        <v>2587</v>
      </c>
      <c r="C3122" s="1" t="s">
        <v>6697</v>
      </c>
      <c r="D3122" s="2">
        <v>50000</v>
      </c>
      <c r="E3122" s="3">
        <v>1217</v>
      </c>
      <c r="F3122" t="s">
        <v>8220</v>
      </c>
      <c r="G3122" t="s">
        <v>8223</v>
      </c>
      <c r="H3122" t="s">
        <v>8245</v>
      </c>
      <c r="I3122">
        <v>1451491953</v>
      </c>
      <c r="J3122">
        <v>1448899953</v>
      </c>
      <c r="K3122" t="b">
        <v>0</v>
      </c>
      <c r="L3122">
        <v>6</v>
      </c>
      <c r="M3122" t="b">
        <v>0</v>
      </c>
      <c r="N3122" t="s">
        <v>8282</v>
      </c>
      <c r="O3122" s="5">
        <f>ROUND(E3122/D3122*100,0)</f>
        <v>2</v>
      </c>
      <c r="P3122">
        <f>IFERROR(ROUND(E3122/L3122,2),0)</f>
        <v>202.83</v>
      </c>
      <c r="Q3122" s="6" t="s">
        <v>8334</v>
      </c>
      <c r="R3122" t="s">
        <v>8335</v>
      </c>
      <c r="S3122" s="9">
        <f>(((J3122/60)/60)/24)+DATE(1970,1,1)</f>
        <v>42338.675381944442</v>
      </c>
      <c r="T3122" s="9">
        <f>(((I3122/60)/60)/24)+DATE(1970,1,1)</f>
        <v>42368.675381944442</v>
      </c>
    </row>
    <row r="3123" spans="1:21" ht="32" x14ac:dyDescent="0.2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>ROUND(E3123/D3123*100,0)</f>
        <v>1</v>
      </c>
      <c r="P3123">
        <f>IFERROR(ROUND(E3123/L3123,2),0)</f>
        <v>10</v>
      </c>
      <c r="Q3123" s="6" t="s">
        <v>8315</v>
      </c>
      <c r="R3123" t="s">
        <v>8355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1" ht="16" x14ac:dyDescent="0.2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>ROUND(E3124/D3124*100,0)</f>
        <v>58</v>
      </c>
      <c r="P3124">
        <f>IFERROR(ROUND(E3124/L3124,2),0)</f>
        <v>58</v>
      </c>
      <c r="Q3124" s="6" t="s">
        <v>8315</v>
      </c>
      <c r="R3124" t="s">
        <v>8355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1" ht="48" x14ac:dyDescent="0.2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>ROUND(E3125/D3125*100,0)</f>
        <v>68</v>
      </c>
      <c r="P3125">
        <f>IFERROR(ROUND(E3125/L3125,2),0)</f>
        <v>244.8</v>
      </c>
      <c r="Q3125" s="6" t="s">
        <v>8315</v>
      </c>
      <c r="R3125" t="s">
        <v>8355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1" ht="32" x14ac:dyDescent="0.2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>ROUND(E3126/D3126*100,0)</f>
        <v>0</v>
      </c>
      <c r="P3126">
        <f>IFERROR(ROUND(E3126/L3126,2),0)</f>
        <v>6.5</v>
      </c>
      <c r="Q3126" s="6" t="s">
        <v>8315</v>
      </c>
      <c r="R3126" t="s">
        <v>8355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1" ht="16" x14ac:dyDescent="0.2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>ROUND(E3127/D3127*100,0)</f>
        <v>0</v>
      </c>
      <c r="P3127">
        <f>IFERROR(ROUND(E3127/L3127,2),0)</f>
        <v>0</v>
      </c>
      <c r="Q3127" s="6" t="s">
        <v>8315</v>
      </c>
      <c r="R3127" t="s">
        <v>8355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1" ht="80" x14ac:dyDescent="0.2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>ROUND(E3128/D3128*100,0)</f>
        <v>4</v>
      </c>
      <c r="P3128">
        <f>IFERROR(ROUND(E3128/L3128,2),0)</f>
        <v>61.18</v>
      </c>
      <c r="Q3128" s="6" t="s">
        <v>8315</v>
      </c>
      <c r="R3128" t="s">
        <v>8355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1" ht="48" x14ac:dyDescent="0.2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>ROUND(E3129/D3129*100,0)</f>
        <v>0</v>
      </c>
      <c r="P3129">
        <f>IFERROR(ROUND(E3129/L3129,2),0)</f>
        <v>0</v>
      </c>
      <c r="Q3129" s="6" t="s">
        <v>8315</v>
      </c>
      <c r="R3129" t="s">
        <v>8355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1" ht="48" x14ac:dyDescent="0.2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>ROUND(E3130/D3130*100,0)</f>
        <v>109</v>
      </c>
      <c r="P3130">
        <f>IFERROR(ROUND(E3130/L3130,2),0)</f>
        <v>139.24</v>
      </c>
      <c r="Q3130" s="6" t="s">
        <v>8315</v>
      </c>
      <c r="R3130" t="s">
        <v>8316</v>
      </c>
      <c r="S3130" s="9">
        <f>(((J3130/60)/60)/24)+DATE(1970,1,1)</f>
        <v>42780.825706018513</v>
      </c>
      <c r="T3130" s="9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>ROUND(E3131/D3131*100,0)</f>
        <v>1</v>
      </c>
      <c r="P3131">
        <f>IFERROR(ROUND(E3131/L3131,2),0)</f>
        <v>10</v>
      </c>
      <c r="Q3131" s="6" t="s">
        <v>8315</v>
      </c>
      <c r="R3131" t="s">
        <v>8316</v>
      </c>
      <c r="S3131" s="9">
        <f>(((J3131/60)/60)/24)+DATE(1970,1,1)</f>
        <v>42803.842812499999</v>
      </c>
      <c r="T3131" s="9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>ROUND(E3132/D3132*100,0)</f>
        <v>4</v>
      </c>
      <c r="P3132">
        <f>IFERROR(ROUND(E3132/L3132,2),0)</f>
        <v>93.75</v>
      </c>
      <c r="Q3132" s="6" t="s">
        <v>8315</v>
      </c>
      <c r="R3132" t="s">
        <v>8316</v>
      </c>
      <c r="S3132" s="9">
        <f>(((J3132/60)/60)/24)+DATE(1970,1,1)</f>
        <v>42808.640231481477</v>
      </c>
      <c r="T3132" s="9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>ROUND(E3133/D3133*100,0)</f>
        <v>16</v>
      </c>
      <c r="P3133">
        <f>IFERROR(ROUND(E3133/L3133,2),0)</f>
        <v>53.75</v>
      </c>
      <c r="Q3133" s="6" t="s">
        <v>8315</v>
      </c>
      <c r="R3133" t="s">
        <v>8316</v>
      </c>
      <c r="S3133" s="9">
        <f>(((J3133/60)/60)/24)+DATE(1970,1,1)</f>
        <v>42803.579224537039</v>
      </c>
      <c r="T3133" s="9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>ROUND(E3134/D3134*100,0)</f>
        <v>0</v>
      </c>
      <c r="P3134">
        <f>IFERROR(ROUND(E3134/L3134,2),0)</f>
        <v>10</v>
      </c>
      <c r="Q3134" s="6" t="s">
        <v>8315</v>
      </c>
      <c r="R3134" t="s">
        <v>8316</v>
      </c>
      <c r="S3134" s="9">
        <f>(((J3134/60)/60)/24)+DATE(1970,1,1)</f>
        <v>42786.350231481483</v>
      </c>
      <c r="T3134" s="9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>ROUND(E3135/D3135*100,0)</f>
        <v>108</v>
      </c>
      <c r="P3135">
        <f>IFERROR(ROUND(E3135/L3135,2),0)</f>
        <v>33.75</v>
      </c>
      <c r="Q3135" s="6" t="s">
        <v>8315</v>
      </c>
      <c r="R3135" t="s">
        <v>8316</v>
      </c>
      <c r="S3135" s="9">
        <f>(((J3135/60)/60)/24)+DATE(1970,1,1)</f>
        <v>42788.565208333333</v>
      </c>
      <c r="T3135" s="9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>ROUND(E3136/D3136*100,0)</f>
        <v>23</v>
      </c>
      <c r="P3136">
        <f>IFERROR(ROUND(E3136/L3136,2),0)</f>
        <v>18.75</v>
      </c>
      <c r="Q3136" s="6" t="s">
        <v>8315</v>
      </c>
      <c r="R3136" t="s">
        <v>8316</v>
      </c>
      <c r="S3136" s="9">
        <f>(((J3136/60)/60)/24)+DATE(1970,1,1)</f>
        <v>42800.720127314817</v>
      </c>
      <c r="T3136" s="9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>ROUND(E3137/D3137*100,0)</f>
        <v>21</v>
      </c>
      <c r="P3137">
        <f>IFERROR(ROUND(E3137/L3137,2),0)</f>
        <v>23.14</v>
      </c>
      <c r="Q3137" s="6" t="s">
        <v>8315</v>
      </c>
      <c r="R3137" t="s">
        <v>8316</v>
      </c>
      <c r="S3137" s="9">
        <f>(((J3137/60)/60)/24)+DATE(1970,1,1)</f>
        <v>42807.151863425926</v>
      </c>
      <c r="T3137" s="9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>ROUND(E3138/D3138*100,0)</f>
        <v>128</v>
      </c>
      <c r="P3138">
        <f>IFERROR(ROUND(E3138/L3138,2),0)</f>
        <v>29.05</v>
      </c>
      <c r="Q3138" s="6" t="s">
        <v>8315</v>
      </c>
      <c r="R3138" t="s">
        <v>8316</v>
      </c>
      <c r="S3138" s="9">
        <f>(((J3138/60)/60)/24)+DATE(1970,1,1)</f>
        <v>42789.462430555555</v>
      </c>
      <c r="T3138" s="9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>ROUND(E3139/D3139*100,0)</f>
        <v>3</v>
      </c>
      <c r="P3139">
        <f>IFERROR(ROUND(E3139/L3139,2),0)</f>
        <v>50</v>
      </c>
      <c r="Q3139" s="6" t="s">
        <v>8315</v>
      </c>
      <c r="R3139" t="s">
        <v>8316</v>
      </c>
      <c r="S3139" s="9">
        <f>(((J3139/60)/60)/24)+DATE(1970,1,1)</f>
        <v>42807.885057870371</v>
      </c>
      <c r="T3139" s="9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>ROUND(E3140/D3140*100,0)</f>
        <v>0</v>
      </c>
      <c r="P3140">
        <f>IFERROR(ROUND(E3140/L3140,2),0)</f>
        <v>0</v>
      </c>
      <c r="Q3140" s="6" t="s">
        <v>8315</v>
      </c>
      <c r="R3140" t="s">
        <v>8316</v>
      </c>
      <c r="S3140" s="9">
        <f>(((J3140/60)/60)/24)+DATE(1970,1,1)</f>
        <v>42809.645914351851</v>
      </c>
      <c r="T3140" s="9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>ROUND(E3141/D3141*100,0)</f>
        <v>5</v>
      </c>
      <c r="P3141">
        <f>IFERROR(ROUND(E3141/L3141,2),0)</f>
        <v>450</v>
      </c>
      <c r="Q3141" s="6" t="s">
        <v>8315</v>
      </c>
      <c r="R3141" t="s">
        <v>8316</v>
      </c>
      <c r="S3141" s="9">
        <f>(((J3141/60)/60)/24)+DATE(1970,1,1)</f>
        <v>42785.270370370374</v>
      </c>
      <c r="T3141" s="9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>ROUND(E3142/D3142*100,0)</f>
        <v>1</v>
      </c>
      <c r="P3142">
        <f>IFERROR(ROUND(E3142/L3142,2),0)</f>
        <v>24</v>
      </c>
      <c r="Q3142" s="6" t="s">
        <v>8315</v>
      </c>
      <c r="R3142" t="s">
        <v>8316</v>
      </c>
      <c r="S3142" s="9">
        <f>(((J3142/60)/60)/24)+DATE(1970,1,1)</f>
        <v>42802.718784722223</v>
      </c>
      <c r="T3142" s="9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>ROUND(E3143/D3143*100,0)</f>
        <v>52</v>
      </c>
      <c r="P3143">
        <f>IFERROR(ROUND(E3143/L3143,2),0)</f>
        <v>32.25</v>
      </c>
      <c r="Q3143" s="6" t="s">
        <v>8315</v>
      </c>
      <c r="R3143" t="s">
        <v>8316</v>
      </c>
      <c r="S3143" s="9">
        <f>(((J3143/60)/60)/24)+DATE(1970,1,1)</f>
        <v>42800.753333333334</v>
      </c>
      <c r="T3143" s="9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>ROUND(E3144/D3144*100,0)</f>
        <v>2</v>
      </c>
      <c r="P3144">
        <f>IFERROR(ROUND(E3144/L3144,2),0)</f>
        <v>15</v>
      </c>
      <c r="Q3144" s="6" t="s">
        <v>8315</v>
      </c>
      <c r="R3144" t="s">
        <v>8316</v>
      </c>
      <c r="S3144" s="9">
        <f>(((J3144/60)/60)/24)+DATE(1970,1,1)</f>
        <v>42783.513182870374</v>
      </c>
      <c r="T3144" s="9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>ROUND(E3145/D3145*100,0)</f>
        <v>0</v>
      </c>
      <c r="P3145">
        <f>IFERROR(ROUND(E3145/L3145,2),0)</f>
        <v>0</v>
      </c>
      <c r="Q3145" s="6" t="s">
        <v>8315</v>
      </c>
      <c r="R3145" t="s">
        <v>8316</v>
      </c>
      <c r="S3145" s="9">
        <f>(((J3145/60)/60)/24)+DATE(1970,1,1)</f>
        <v>42808.358287037037</v>
      </c>
      <c r="T3145" s="9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>ROUND(E3146/D3146*100,0)</f>
        <v>75</v>
      </c>
      <c r="P3146">
        <f>IFERROR(ROUND(E3146/L3146,2),0)</f>
        <v>251.33</v>
      </c>
      <c r="Q3146" s="6" t="s">
        <v>8315</v>
      </c>
      <c r="R3146" t="s">
        <v>8316</v>
      </c>
      <c r="S3146" s="9">
        <f>(((J3146/60)/60)/24)+DATE(1970,1,1)</f>
        <v>42796.538275462968</v>
      </c>
      <c r="T3146" s="9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>ROUND(E3147/D3147*100,0)</f>
        <v>0</v>
      </c>
      <c r="P3147">
        <f>IFERROR(ROUND(E3147/L3147,2),0)</f>
        <v>0</v>
      </c>
      <c r="Q3147" s="6" t="s">
        <v>8315</v>
      </c>
      <c r="R3147" t="s">
        <v>8316</v>
      </c>
      <c r="S3147" s="9">
        <f>(((J3147/60)/60)/24)+DATE(1970,1,1)</f>
        <v>42762.040902777779</v>
      </c>
      <c r="T3147" s="9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>ROUND(E3148/D3148*100,0)</f>
        <v>11</v>
      </c>
      <c r="P3148">
        <f>IFERROR(ROUND(E3148/L3148,2),0)</f>
        <v>437.5</v>
      </c>
      <c r="Q3148" s="6" t="s">
        <v>8315</v>
      </c>
      <c r="R3148" t="s">
        <v>8316</v>
      </c>
      <c r="S3148" s="9">
        <f>(((J3148/60)/60)/24)+DATE(1970,1,1)</f>
        <v>42796.682476851856</v>
      </c>
      <c r="T3148" s="9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>ROUND(E3149/D3149*100,0)</f>
        <v>118</v>
      </c>
      <c r="P3149">
        <f>IFERROR(ROUND(E3149/L3149,2),0)</f>
        <v>110.35</v>
      </c>
      <c r="Q3149" s="6" t="s">
        <v>8315</v>
      </c>
      <c r="R3149" t="s">
        <v>8316</v>
      </c>
      <c r="S3149" s="9">
        <f>(((J3149/60)/60)/24)+DATE(1970,1,1)</f>
        <v>41909.969386574077</v>
      </c>
      <c r="T3149" s="9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>ROUND(E3150/D3150*100,0)</f>
        <v>131</v>
      </c>
      <c r="P3150">
        <f>IFERROR(ROUND(E3150/L3150,2),0)</f>
        <v>41.42</v>
      </c>
      <c r="Q3150" s="6" t="s">
        <v>8315</v>
      </c>
      <c r="R3150" t="s">
        <v>8316</v>
      </c>
      <c r="S3150" s="9">
        <f>(((J3150/60)/60)/24)+DATE(1970,1,1)</f>
        <v>41891.665324074071</v>
      </c>
      <c r="T3150" s="9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>ROUND(E3151/D3151*100,0)</f>
        <v>104</v>
      </c>
      <c r="P3151">
        <f>IFERROR(ROUND(E3151/L3151,2),0)</f>
        <v>52</v>
      </c>
      <c r="Q3151" s="6" t="s">
        <v>8315</v>
      </c>
      <c r="R3151" t="s">
        <v>8316</v>
      </c>
      <c r="S3151" s="9">
        <f>(((J3151/60)/60)/24)+DATE(1970,1,1)</f>
        <v>41226.017361111109</v>
      </c>
      <c r="T3151" s="9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>ROUND(E3152/D3152*100,0)</f>
        <v>101</v>
      </c>
      <c r="P3152">
        <f>IFERROR(ROUND(E3152/L3152,2),0)</f>
        <v>33.99</v>
      </c>
      <c r="Q3152" s="6" t="s">
        <v>8315</v>
      </c>
      <c r="R3152" t="s">
        <v>8316</v>
      </c>
      <c r="S3152" s="9">
        <f>(((J3152/60)/60)/24)+DATE(1970,1,1)</f>
        <v>40478.263923611114</v>
      </c>
      <c r="T3152" s="9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>ROUND(E3153/D3153*100,0)</f>
        <v>100</v>
      </c>
      <c r="P3153">
        <f>IFERROR(ROUND(E3153/L3153,2),0)</f>
        <v>103.35</v>
      </c>
      <c r="Q3153" s="6" t="s">
        <v>8315</v>
      </c>
      <c r="R3153" t="s">
        <v>8316</v>
      </c>
      <c r="S3153" s="9">
        <f>(((J3153/60)/60)/24)+DATE(1970,1,1)</f>
        <v>41862.83997685185</v>
      </c>
      <c r="T3153" s="9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>ROUND(E3154/D3154*100,0)</f>
        <v>106</v>
      </c>
      <c r="P3154">
        <f>IFERROR(ROUND(E3154/L3154,2),0)</f>
        <v>34.79</v>
      </c>
      <c r="Q3154" s="6" t="s">
        <v>8315</v>
      </c>
      <c r="R3154" t="s">
        <v>8316</v>
      </c>
      <c r="S3154" s="9">
        <f>(((J3154/60)/60)/24)+DATE(1970,1,1)</f>
        <v>41550.867673611108</v>
      </c>
      <c r="T3154" s="9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>ROUND(E3155/D3155*100,0)</f>
        <v>336</v>
      </c>
      <c r="P3155">
        <f>IFERROR(ROUND(E3155/L3155,2),0)</f>
        <v>41.77</v>
      </c>
      <c r="Q3155" s="6" t="s">
        <v>8315</v>
      </c>
      <c r="R3155" t="s">
        <v>8316</v>
      </c>
      <c r="S3155" s="9">
        <f>(((J3155/60)/60)/24)+DATE(1970,1,1)</f>
        <v>40633.154363425929</v>
      </c>
      <c r="T3155" s="9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>ROUND(E3156/D3156*100,0)</f>
        <v>113</v>
      </c>
      <c r="P3156">
        <f>IFERROR(ROUND(E3156/L3156,2),0)</f>
        <v>64.27</v>
      </c>
      <c r="Q3156" s="6" t="s">
        <v>8315</v>
      </c>
      <c r="R3156" t="s">
        <v>8316</v>
      </c>
      <c r="S3156" s="9">
        <f>(((J3156/60)/60)/24)+DATE(1970,1,1)</f>
        <v>40970.875671296293</v>
      </c>
      <c r="T3156" s="9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>ROUND(E3157/D3157*100,0)</f>
        <v>189</v>
      </c>
      <c r="P3157">
        <f>IFERROR(ROUND(E3157/L3157,2),0)</f>
        <v>31.21</v>
      </c>
      <c r="Q3157" s="6" t="s">
        <v>8315</v>
      </c>
      <c r="R3157" t="s">
        <v>8316</v>
      </c>
      <c r="S3157" s="9">
        <f>(((J3157/60)/60)/24)+DATE(1970,1,1)</f>
        <v>41233.499131944445</v>
      </c>
      <c r="T3157" s="9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>ROUND(E3158/D3158*100,0)</f>
        <v>102</v>
      </c>
      <c r="P3158">
        <f>IFERROR(ROUND(E3158/L3158,2),0)</f>
        <v>62.92</v>
      </c>
      <c r="Q3158" s="6" t="s">
        <v>8315</v>
      </c>
      <c r="R3158" t="s">
        <v>8316</v>
      </c>
      <c r="S3158" s="9">
        <f>(((J3158/60)/60)/24)+DATE(1970,1,1)</f>
        <v>41026.953055555554</v>
      </c>
      <c r="T3158" s="9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>ROUND(E3159/D3159*100,0)</f>
        <v>101</v>
      </c>
      <c r="P3159">
        <f>IFERROR(ROUND(E3159/L3159,2),0)</f>
        <v>98.54</v>
      </c>
      <c r="Q3159" s="6" t="s">
        <v>8315</v>
      </c>
      <c r="R3159" t="s">
        <v>8316</v>
      </c>
      <c r="S3159" s="9">
        <f>(((J3159/60)/60)/24)+DATE(1970,1,1)</f>
        <v>41829.788252314815</v>
      </c>
      <c r="T3159" s="9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>ROUND(E3160/D3160*100,0)</f>
        <v>114</v>
      </c>
      <c r="P3160">
        <f>IFERROR(ROUND(E3160/L3160,2),0)</f>
        <v>82.61</v>
      </c>
      <c r="Q3160" s="6" t="s">
        <v>8315</v>
      </c>
      <c r="R3160" t="s">
        <v>8316</v>
      </c>
      <c r="S3160" s="9">
        <f>(((J3160/60)/60)/24)+DATE(1970,1,1)</f>
        <v>41447.839722222219</v>
      </c>
      <c r="T3160" s="9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>ROUND(E3161/D3161*100,0)</f>
        <v>133</v>
      </c>
      <c r="P3161">
        <f>IFERROR(ROUND(E3161/L3161,2),0)</f>
        <v>38.5</v>
      </c>
      <c r="Q3161" s="6" t="s">
        <v>8315</v>
      </c>
      <c r="R3161" t="s">
        <v>8316</v>
      </c>
      <c r="S3161" s="9">
        <f>(((J3161/60)/60)/24)+DATE(1970,1,1)</f>
        <v>40884.066678240742</v>
      </c>
      <c r="T3161" s="9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>ROUND(E3162/D3162*100,0)</f>
        <v>102</v>
      </c>
      <c r="P3162">
        <f>IFERROR(ROUND(E3162/L3162,2),0)</f>
        <v>80.16</v>
      </c>
      <c r="Q3162" s="6" t="s">
        <v>8315</v>
      </c>
      <c r="R3162" t="s">
        <v>8316</v>
      </c>
      <c r="S3162" s="9">
        <f>(((J3162/60)/60)/24)+DATE(1970,1,1)</f>
        <v>41841.26489583333</v>
      </c>
      <c r="T3162" s="9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>ROUND(E3163/D3163*100,0)</f>
        <v>105</v>
      </c>
      <c r="P3163">
        <f>IFERROR(ROUND(E3163/L3163,2),0)</f>
        <v>28.41</v>
      </c>
      <c r="Q3163" s="6" t="s">
        <v>8315</v>
      </c>
      <c r="R3163" t="s">
        <v>8316</v>
      </c>
      <c r="S3163" s="9">
        <f>(((J3163/60)/60)/24)+DATE(1970,1,1)</f>
        <v>41897.536134259259</v>
      </c>
      <c r="T3163" s="9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>ROUND(E3164/D3164*100,0)</f>
        <v>127</v>
      </c>
      <c r="P3164">
        <f>IFERROR(ROUND(E3164/L3164,2),0)</f>
        <v>80.73</v>
      </c>
      <c r="Q3164" s="6" t="s">
        <v>8315</v>
      </c>
      <c r="R3164" t="s">
        <v>8316</v>
      </c>
      <c r="S3164" s="9">
        <f>(((J3164/60)/60)/24)+DATE(1970,1,1)</f>
        <v>41799.685902777775</v>
      </c>
      <c r="T3164" s="9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>ROUND(E3165/D3165*100,0)</f>
        <v>111</v>
      </c>
      <c r="P3165">
        <f>IFERROR(ROUND(E3165/L3165,2),0)</f>
        <v>200.69</v>
      </c>
      <c r="Q3165" s="6" t="s">
        <v>8315</v>
      </c>
      <c r="R3165" t="s">
        <v>8316</v>
      </c>
      <c r="S3165" s="9">
        <f>(((J3165/60)/60)/24)+DATE(1970,1,1)</f>
        <v>41775.753761574073</v>
      </c>
      <c r="T3165" s="9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>ROUND(E3166/D3166*100,0)</f>
        <v>107</v>
      </c>
      <c r="P3166">
        <f>IFERROR(ROUND(E3166/L3166,2),0)</f>
        <v>37.590000000000003</v>
      </c>
      <c r="Q3166" s="6" t="s">
        <v>8315</v>
      </c>
      <c r="R3166" t="s">
        <v>8316</v>
      </c>
      <c r="S3166" s="9">
        <f>(((J3166/60)/60)/24)+DATE(1970,1,1)</f>
        <v>41766.80572916667</v>
      </c>
      <c r="T3166" s="9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>ROUND(E3167/D3167*100,0)</f>
        <v>163</v>
      </c>
      <c r="P3167">
        <f>IFERROR(ROUND(E3167/L3167,2),0)</f>
        <v>58.1</v>
      </c>
      <c r="Q3167" s="6" t="s">
        <v>8315</v>
      </c>
      <c r="R3167" t="s">
        <v>8316</v>
      </c>
      <c r="S3167" s="9">
        <f>(((J3167/60)/60)/24)+DATE(1970,1,1)</f>
        <v>40644.159259259257</v>
      </c>
      <c r="T3167" s="9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>ROUND(E3168/D3168*100,0)</f>
        <v>160</v>
      </c>
      <c r="P3168">
        <f>IFERROR(ROUND(E3168/L3168,2),0)</f>
        <v>60.3</v>
      </c>
      <c r="Q3168" s="6" t="s">
        <v>8315</v>
      </c>
      <c r="R3168" t="s">
        <v>8316</v>
      </c>
      <c r="S3168" s="9">
        <f>(((J3168/60)/60)/24)+DATE(1970,1,1)</f>
        <v>41940.69158564815</v>
      </c>
      <c r="T3168" s="9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>ROUND(E3169/D3169*100,0)</f>
        <v>116</v>
      </c>
      <c r="P3169">
        <f>IFERROR(ROUND(E3169/L3169,2),0)</f>
        <v>63.36</v>
      </c>
      <c r="Q3169" s="6" t="s">
        <v>8315</v>
      </c>
      <c r="R3169" t="s">
        <v>8316</v>
      </c>
      <c r="S3169" s="9">
        <f>(((J3169/60)/60)/24)+DATE(1970,1,1)</f>
        <v>41839.175706018519</v>
      </c>
      <c r="T3169" s="9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>ROUND(E3170/D3170*100,0)</f>
        <v>124</v>
      </c>
      <c r="P3170">
        <f>IFERROR(ROUND(E3170/L3170,2),0)</f>
        <v>50.9</v>
      </c>
      <c r="Q3170" s="6" t="s">
        <v>8315</v>
      </c>
      <c r="R3170" t="s">
        <v>8316</v>
      </c>
      <c r="S3170" s="9">
        <f>(((J3170/60)/60)/24)+DATE(1970,1,1)</f>
        <v>41772.105937500004</v>
      </c>
      <c r="T3170" s="9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>ROUND(E3171/D3171*100,0)</f>
        <v>103</v>
      </c>
      <c r="P3171">
        <f>IFERROR(ROUND(E3171/L3171,2),0)</f>
        <v>100.5</v>
      </c>
      <c r="Q3171" s="6" t="s">
        <v>8315</v>
      </c>
      <c r="R3171" t="s">
        <v>8316</v>
      </c>
      <c r="S3171" s="9">
        <f>(((J3171/60)/60)/24)+DATE(1970,1,1)</f>
        <v>41591.737974537034</v>
      </c>
      <c r="T3171" s="9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>ROUND(E3172/D3172*100,0)</f>
        <v>112</v>
      </c>
      <c r="P3172">
        <f>IFERROR(ROUND(E3172/L3172,2),0)</f>
        <v>31.62</v>
      </c>
      <c r="Q3172" s="6" t="s">
        <v>8315</v>
      </c>
      <c r="R3172" t="s">
        <v>8316</v>
      </c>
      <c r="S3172" s="9">
        <f>(((J3172/60)/60)/24)+DATE(1970,1,1)</f>
        <v>41789.080370370371</v>
      </c>
      <c r="T3172" s="9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>ROUND(E3173/D3173*100,0)</f>
        <v>109</v>
      </c>
      <c r="P3173">
        <f>IFERROR(ROUND(E3173/L3173,2),0)</f>
        <v>65.099999999999994</v>
      </c>
      <c r="Q3173" s="6" t="s">
        <v>8315</v>
      </c>
      <c r="R3173" t="s">
        <v>8316</v>
      </c>
      <c r="S3173" s="9">
        <f>(((J3173/60)/60)/24)+DATE(1970,1,1)</f>
        <v>42466.608310185184</v>
      </c>
      <c r="T3173" s="9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>ROUND(E3174/D3174*100,0)</f>
        <v>115</v>
      </c>
      <c r="P3174">
        <f>IFERROR(ROUND(E3174/L3174,2),0)</f>
        <v>79.31</v>
      </c>
      <c r="Q3174" s="6" t="s">
        <v>8315</v>
      </c>
      <c r="R3174" t="s">
        <v>8316</v>
      </c>
      <c r="S3174" s="9">
        <f>(((J3174/60)/60)/24)+DATE(1970,1,1)</f>
        <v>40923.729953703703</v>
      </c>
      <c r="T3174" s="9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>ROUND(E3175/D3175*100,0)</f>
        <v>103</v>
      </c>
      <c r="P3175">
        <f>IFERROR(ROUND(E3175/L3175,2),0)</f>
        <v>139.19</v>
      </c>
      <c r="Q3175" s="6" t="s">
        <v>8315</v>
      </c>
      <c r="R3175" t="s">
        <v>8316</v>
      </c>
      <c r="S3175" s="9">
        <f>(((J3175/60)/60)/24)+DATE(1970,1,1)</f>
        <v>41878.878379629627</v>
      </c>
      <c r="T3175" s="9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>ROUND(E3176/D3176*100,0)</f>
        <v>101</v>
      </c>
      <c r="P3176">
        <f>IFERROR(ROUND(E3176/L3176,2),0)</f>
        <v>131.91</v>
      </c>
      <c r="Q3176" s="6" t="s">
        <v>8315</v>
      </c>
      <c r="R3176" t="s">
        <v>8316</v>
      </c>
      <c r="S3176" s="9">
        <f>(((J3176/60)/60)/24)+DATE(1970,1,1)</f>
        <v>41862.864675925928</v>
      </c>
      <c r="T3176" s="9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>ROUND(E3177/D3177*100,0)</f>
        <v>110</v>
      </c>
      <c r="P3177">
        <f>IFERROR(ROUND(E3177/L3177,2),0)</f>
        <v>91.3</v>
      </c>
      <c r="Q3177" s="6" t="s">
        <v>8315</v>
      </c>
      <c r="R3177" t="s">
        <v>8316</v>
      </c>
      <c r="S3177" s="9">
        <f>(((J3177/60)/60)/24)+DATE(1970,1,1)</f>
        <v>40531.886886574073</v>
      </c>
      <c r="T3177" s="9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>ROUND(E3178/D3178*100,0)</f>
        <v>115</v>
      </c>
      <c r="P3178">
        <f>IFERROR(ROUND(E3178/L3178,2),0)</f>
        <v>39.67</v>
      </c>
      <c r="Q3178" s="6" t="s">
        <v>8315</v>
      </c>
      <c r="R3178" t="s">
        <v>8316</v>
      </c>
      <c r="S3178" s="9">
        <f>(((J3178/60)/60)/24)+DATE(1970,1,1)</f>
        <v>41477.930914351848</v>
      </c>
      <c r="T3178" s="9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>ROUND(E3179/D3179*100,0)</f>
        <v>117</v>
      </c>
      <c r="P3179">
        <f>IFERROR(ROUND(E3179/L3179,2),0)</f>
        <v>57.55</v>
      </c>
      <c r="Q3179" s="6" t="s">
        <v>8315</v>
      </c>
      <c r="R3179" t="s">
        <v>8316</v>
      </c>
      <c r="S3179" s="9">
        <f>(((J3179/60)/60)/24)+DATE(1970,1,1)</f>
        <v>41781.666770833333</v>
      </c>
      <c r="T3179" s="9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>ROUND(E3180/D3180*100,0)</f>
        <v>172</v>
      </c>
      <c r="P3180">
        <f>IFERROR(ROUND(E3180/L3180,2),0)</f>
        <v>33.03</v>
      </c>
      <c r="Q3180" s="6" t="s">
        <v>8315</v>
      </c>
      <c r="R3180" t="s">
        <v>8316</v>
      </c>
      <c r="S3180" s="9">
        <f>(((J3180/60)/60)/24)+DATE(1970,1,1)</f>
        <v>41806.605034722219</v>
      </c>
      <c r="T3180" s="9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>ROUND(E3181/D3181*100,0)</f>
        <v>114</v>
      </c>
      <c r="P3181">
        <f>IFERROR(ROUND(E3181/L3181,2),0)</f>
        <v>77.34</v>
      </c>
      <c r="Q3181" s="6" t="s">
        <v>8315</v>
      </c>
      <c r="R3181" t="s">
        <v>8316</v>
      </c>
      <c r="S3181" s="9">
        <f>(((J3181/60)/60)/24)+DATE(1970,1,1)</f>
        <v>41375.702210648145</v>
      </c>
      <c r="T3181" s="9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>ROUND(E3182/D3182*100,0)</f>
        <v>120</v>
      </c>
      <c r="P3182">
        <f>IFERROR(ROUND(E3182/L3182,2),0)</f>
        <v>31.93</v>
      </c>
      <c r="Q3182" s="6" t="s">
        <v>8315</v>
      </c>
      <c r="R3182" t="s">
        <v>8316</v>
      </c>
      <c r="S3182" s="9">
        <f>(((J3182/60)/60)/24)+DATE(1970,1,1)</f>
        <v>41780.412604166668</v>
      </c>
      <c r="T3182" s="9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>ROUND(E3183/D3183*100,0)</f>
        <v>109</v>
      </c>
      <c r="P3183">
        <f>IFERROR(ROUND(E3183/L3183,2),0)</f>
        <v>36.33</v>
      </c>
      <c r="Q3183" s="6" t="s">
        <v>8315</v>
      </c>
      <c r="R3183" t="s">
        <v>8316</v>
      </c>
      <c r="S3183" s="9">
        <f>(((J3183/60)/60)/24)+DATE(1970,1,1)</f>
        <v>41779.310034722221</v>
      </c>
      <c r="T3183" s="9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>ROUND(E3184/D3184*100,0)</f>
        <v>101</v>
      </c>
      <c r="P3184">
        <f>IFERROR(ROUND(E3184/L3184,2),0)</f>
        <v>46.77</v>
      </c>
      <c r="Q3184" s="6" t="s">
        <v>8315</v>
      </c>
      <c r="R3184" t="s">
        <v>8316</v>
      </c>
      <c r="S3184" s="9">
        <f>(((J3184/60)/60)/24)+DATE(1970,1,1)</f>
        <v>40883.949317129627</v>
      </c>
      <c r="T3184" s="9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>ROUND(E3185/D3185*100,0)</f>
        <v>109</v>
      </c>
      <c r="P3185">
        <f>IFERROR(ROUND(E3185/L3185,2),0)</f>
        <v>40.07</v>
      </c>
      <c r="Q3185" s="6" t="s">
        <v>8315</v>
      </c>
      <c r="R3185" t="s">
        <v>8316</v>
      </c>
      <c r="S3185" s="9">
        <f>(((J3185/60)/60)/24)+DATE(1970,1,1)</f>
        <v>41491.79478009259</v>
      </c>
      <c r="T3185" s="9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>ROUND(E3186/D3186*100,0)</f>
        <v>107</v>
      </c>
      <c r="P3186">
        <f>IFERROR(ROUND(E3186/L3186,2),0)</f>
        <v>100.22</v>
      </c>
      <c r="Q3186" s="6" t="s">
        <v>8315</v>
      </c>
      <c r="R3186" t="s">
        <v>8316</v>
      </c>
      <c r="S3186" s="9">
        <f>(((J3186/60)/60)/24)+DATE(1970,1,1)</f>
        <v>41791.993414351848</v>
      </c>
      <c r="T3186" s="9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>ROUND(E3187/D3187*100,0)</f>
        <v>100</v>
      </c>
      <c r="P3187">
        <f>IFERROR(ROUND(E3187/L3187,2),0)</f>
        <v>41.67</v>
      </c>
      <c r="Q3187" s="6" t="s">
        <v>8315</v>
      </c>
      <c r="R3187" t="s">
        <v>8316</v>
      </c>
      <c r="S3187" s="9">
        <f>(((J3187/60)/60)/24)+DATE(1970,1,1)</f>
        <v>41829.977326388893</v>
      </c>
      <c r="T3187" s="9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>ROUND(E3188/D3188*100,0)</f>
        <v>102</v>
      </c>
      <c r="P3188">
        <f>IFERROR(ROUND(E3188/L3188,2),0)</f>
        <v>46.71</v>
      </c>
      <c r="Q3188" s="6" t="s">
        <v>8315</v>
      </c>
      <c r="R3188" t="s">
        <v>8316</v>
      </c>
      <c r="S3188" s="9">
        <f>(((J3188/60)/60)/24)+DATE(1970,1,1)</f>
        <v>41868.924050925925</v>
      </c>
      <c r="T3188" s="9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>ROUND(E3189/D3189*100,0)</f>
        <v>116</v>
      </c>
      <c r="P3189">
        <f>IFERROR(ROUND(E3189/L3189,2),0)</f>
        <v>71.489999999999995</v>
      </c>
      <c r="Q3189" s="6" t="s">
        <v>8315</v>
      </c>
      <c r="R3189" t="s">
        <v>8316</v>
      </c>
      <c r="S3189" s="9">
        <f>(((J3189/60)/60)/24)+DATE(1970,1,1)</f>
        <v>41835.666354166664</v>
      </c>
      <c r="T3189" s="9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2588</v>
      </c>
      <c r="B3190" s="4" t="s">
        <v>2588</v>
      </c>
      <c r="C3190" s="1" t="s">
        <v>6698</v>
      </c>
      <c r="D3190" s="2">
        <v>6000</v>
      </c>
      <c r="E3190" s="3">
        <v>233</v>
      </c>
      <c r="F3190" t="s">
        <v>8220</v>
      </c>
      <c r="G3190" t="s">
        <v>8223</v>
      </c>
      <c r="H3190" t="s">
        <v>8245</v>
      </c>
      <c r="I3190">
        <v>1427807640</v>
      </c>
      <c r="J3190">
        <v>1423325626</v>
      </c>
      <c r="K3190" t="b">
        <v>0</v>
      </c>
      <c r="L3190">
        <v>8</v>
      </c>
      <c r="M3190" t="b">
        <v>0</v>
      </c>
      <c r="N3190" t="s">
        <v>8282</v>
      </c>
      <c r="O3190" s="5">
        <f>ROUND(E3190/D3190*100,0)</f>
        <v>4</v>
      </c>
      <c r="P3190">
        <f>IFERROR(ROUND(E3190/L3190,2),0)</f>
        <v>29.13</v>
      </c>
      <c r="Q3190" s="6" t="s">
        <v>8334</v>
      </c>
      <c r="R3190" t="s">
        <v>8335</v>
      </c>
      <c r="S3190" s="9">
        <f>(((J3190/60)/60)/24)+DATE(1970,1,1)</f>
        <v>42042.676226851851</v>
      </c>
      <c r="T3190" s="9">
        <f>(((I3190/60)/60)/24)+DATE(1970,1,1)</f>
        <v>42094.551388888889</v>
      </c>
    </row>
    <row r="3191" spans="1:21" ht="48" x14ac:dyDescent="0.2">
      <c r="A3191">
        <v>2589</v>
      </c>
      <c r="B3191" s="4" t="s">
        <v>2589</v>
      </c>
      <c r="C3191" s="1" t="s">
        <v>6699</v>
      </c>
      <c r="D3191" s="2">
        <v>50000</v>
      </c>
      <c r="E3191" s="3">
        <v>5</v>
      </c>
      <c r="F3191" t="s">
        <v>8220</v>
      </c>
      <c r="G3191" t="s">
        <v>8231</v>
      </c>
      <c r="H3191" t="s">
        <v>8252</v>
      </c>
      <c r="I3191">
        <v>1458733927</v>
      </c>
      <c r="J3191">
        <v>1456145527</v>
      </c>
      <c r="K3191" t="b">
        <v>0</v>
      </c>
      <c r="L3191">
        <v>1</v>
      </c>
      <c r="M3191" t="b">
        <v>0</v>
      </c>
      <c r="N3191" t="s">
        <v>8282</v>
      </c>
      <c r="O3191" s="5">
        <f>ROUND(E3191/D3191*100,0)</f>
        <v>0</v>
      </c>
      <c r="P3191">
        <f>IFERROR(ROUND(E3191/L3191,2),0)</f>
        <v>5</v>
      </c>
      <c r="Q3191" s="6" t="s">
        <v>8334</v>
      </c>
      <c r="R3191" t="s">
        <v>8335</v>
      </c>
      <c r="S3191" s="9">
        <f>(((J3191/60)/60)/24)+DATE(1970,1,1)</f>
        <v>42422.536192129628</v>
      </c>
      <c r="T3191" s="9">
        <f>(((I3191/60)/60)/24)+DATE(1970,1,1)</f>
        <v>42452.494525462964</v>
      </c>
    </row>
    <row r="3192" spans="1:21" ht="48" x14ac:dyDescent="0.2">
      <c r="A3192">
        <v>2590</v>
      </c>
      <c r="B3192" s="4" t="s">
        <v>2590</v>
      </c>
      <c r="C3192" s="1" t="s">
        <v>6700</v>
      </c>
      <c r="D3192" s="2">
        <v>3000</v>
      </c>
      <c r="E3192" s="3">
        <v>0</v>
      </c>
      <c r="F3192" t="s">
        <v>8220</v>
      </c>
      <c r="G3192" t="s">
        <v>8225</v>
      </c>
      <c r="H3192" t="s">
        <v>8247</v>
      </c>
      <c r="I3192">
        <v>1453817297</v>
      </c>
      <c r="J3192">
        <v>1453212497</v>
      </c>
      <c r="K3192" t="b">
        <v>0</v>
      </c>
      <c r="L3192">
        <v>0</v>
      </c>
      <c r="M3192" t="b">
        <v>0</v>
      </c>
      <c r="N3192" t="s">
        <v>8282</v>
      </c>
      <c r="O3192" s="5">
        <f>ROUND(E3192/D3192*100,0)</f>
        <v>0</v>
      </c>
      <c r="P3192">
        <f>IFERROR(ROUND(E3192/L3192,2),0)</f>
        <v>0</v>
      </c>
      <c r="Q3192" s="6" t="s">
        <v>8334</v>
      </c>
      <c r="R3192" t="s">
        <v>8335</v>
      </c>
      <c r="S3192" s="9">
        <f>(((J3192/60)/60)/24)+DATE(1970,1,1)</f>
        <v>42388.589085648149</v>
      </c>
      <c r="T3192" s="9">
        <f>(((I3192/60)/60)/24)+DATE(1970,1,1)</f>
        <v>42395.589085648149</v>
      </c>
    </row>
    <row r="3193" spans="1:21" ht="48" x14ac:dyDescent="0.2">
      <c r="A3193">
        <v>2591</v>
      </c>
      <c r="B3193" s="4" t="s">
        <v>2591</v>
      </c>
      <c r="C3193" s="1" t="s">
        <v>6701</v>
      </c>
      <c r="D3193" s="2">
        <v>1500</v>
      </c>
      <c r="E3193" s="3">
        <v>26</v>
      </c>
      <c r="F3193" t="s">
        <v>8220</v>
      </c>
      <c r="G3193" t="s">
        <v>8223</v>
      </c>
      <c r="H3193" t="s">
        <v>8245</v>
      </c>
      <c r="I3193">
        <v>1457901924</v>
      </c>
      <c r="J3193">
        <v>1452721524</v>
      </c>
      <c r="K3193" t="b">
        <v>0</v>
      </c>
      <c r="L3193">
        <v>2</v>
      </c>
      <c r="M3193" t="b">
        <v>0</v>
      </c>
      <c r="N3193" t="s">
        <v>8282</v>
      </c>
      <c r="O3193" s="5">
        <f>ROUND(E3193/D3193*100,0)</f>
        <v>2</v>
      </c>
      <c r="P3193">
        <f>IFERROR(ROUND(E3193/L3193,2),0)</f>
        <v>13</v>
      </c>
      <c r="Q3193" s="6" t="s">
        <v>8334</v>
      </c>
      <c r="R3193" t="s">
        <v>8335</v>
      </c>
      <c r="S3193" s="9">
        <f>(((J3193/60)/60)/24)+DATE(1970,1,1)</f>
        <v>42382.906527777777</v>
      </c>
      <c r="T3193" s="9">
        <f>(((I3193/60)/60)/24)+DATE(1970,1,1)</f>
        <v>42442.864861111113</v>
      </c>
    </row>
    <row r="3194" spans="1:21" ht="48" x14ac:dyDescent="0.2">
      <c r="A3194">
        <v>2592</v>
      </c>
      <c r="B3194" s="4" t="s">
        <v>2592</v>
      </c>
      <c r="C3194" s="1" t="s">
        <v>6702</v>
      </c>
      <c r="D3194" s="2">
        <v>30000</v>
      </c>
      <c r="E3194" s="3">
        <v>50</v>
      </c>
      <c r="F3194" t="s">
        <v>8220</v>
      </c>
      <c r="G3194" t="s">
        <v>8223</v>
      </c>
      <c r="H3194" t="s">
        <v>8245</v>
      </c>
      <c r="I3194">
        <v>1412536421</v>
      </c>
      <c r="J3194">
        <v>1409944421</v>
      </c>
      <c r="K3194" t="b">
        <v>0</v>
      </c>
      <c r="L3194">
        <v>1</v>
      </c>
      <c r="M3194" t="b">
        <v>0</v>
      </c>
      <c r="N3194" t="s">
        <v>8282</v>
      </c>
      <c r="O3194" s="5">
        <f>ROUND(E3194/D3194*100,0)</f>
        <v>0</v>
      </c>
      <c r="P3194">
        <f>IFERROR(ROUND(E3194/L3194,2),0)</f>
        <v>50</v>
      </c>
      <c r="Q3194" s="6" t="s">
        <v>8334</v>
      </c>
      <c r="R3194" t="s">
        <v>8335</v>
      </c>
      <c r="S3194" s="9">
        <f>(((J3194/60)/60)/24)+DATE(1970,1,1)</f>
        <v>41887.801168981481</v>
      </c>
      <c r="T3194" s="9">
        <f>(((I3194/60)/60)/24)+DATE(1970,1,1)</f>
        <v>41917.801168981481</v>
      </c>
    </row>
    <row r="3195" spans="1:21" ht="48" x14ac:dyDescent="0.2">
      <c r="A3195">
        <v>2593</v>
      </c>
      <c r="B3195" s="4" t="s">
        <v>2593</v>
      </c>
      <c r="C3195" s="1" t="s">
        <v>6703</v>
      </c>
      <c r="D3195" s="2">
        <v>10000</v>
      </c>
      <c r="E3195" s="3">
        <v>0</v>
      </c>
      <c r="F3195" t="s">
        <v>8220</v>
      </c>
      <c r="G3195" t="s">
        <v>8223</v>
      </c>
      <c r="H3195" t="s">
        <v>8245</v>
      </c>
      <c r="I3195">
        <v>1429993026</v>
      </c>
      <c r="J3195">
        <v>1427401026</v>
      </c>
      <c r="K3195" t="b">
        <v>0</v>
      </c>
      <c r="L3195">
        <v>0</v>
      </c>
      <c r="M3195" t="b">
        <v>0</v>
      </c>
      <c r="N3195" t="s">
        <v>8282</v>
      </c>
      <c r="O3195" s="5">
        <f>ROUND(E3195/D3195*100,0)</f>
        <v>0</v>
      </c>
      <c r="P3195">
        <f>IFERROR(ROUND(E3195/L3195,2),0)</f>
        <v>0</v>
      </c>
      <c r="Q3195" s="6" t="s">
        <v>8334</v>
      </c>
      <c r="R3195" t="s">
        <v>8335</v>
      </c>
      <c r="S3195" s="9">
        <f>(((J3195/60)/60)/24)+DATE(1970,1,1)</f>
        <v>42089.84520833334</v>
      </c>
      <c r="T3195" s="9">
        <f>(((I3195/60)/60)/24)+DATE(1970,1,1)</f>
        <v>42119.84520833334</v>
      </c>
    </row>
    <row r="3196" spans="1:21" ht="48" x14ac:dyDescent="0.2">
      <c r="A3196">
        <v>2594</v>
      </c>
      <c r="B3196" s="4" t="s">
        <v>2594</v>
      </c>
      <c r="C3196" s="1" t="s">
        <v>6704</v>
      </c>
      <c r="D3196" s="2">
        <v>80000</v>
      </c>
      <c r="E3196" s="3">
        <v>1</v>
      </c>
      <c r="F3196" t="s">
        <v>8220</v>
      </c>
      <c r="G3196" t="s">
        <v>8223</v>
      </c>
      <c r="H3196" t="s">
        <v>8245</v>
      </c>
      <c r="I3196">
        <v>1407453228</v>
      </c>
      <c r="J3196">
        <v>1404861228</v>
      </c>
      <c r="K3196" t="b">
        <v>0</v>
      </c>
      <c r="L3196">
        <v>1</v>
      </c>
      <c r="M3196" t="b">
        <v>0</v>
      </c>
      <c r="N3196" t="s">
        <v>8282</v>
      </c>
      <c r="O3196" s="5">
        <f>ROUND(E3196/D3196*100,0)</f>
        <v>0</v>
      </c>
      <c r="P3196">
        <f>IFERROR(ROUND(E3196/L3196,2),0)</f>
        <v>1</v>
      </c>
      <c r="Q3196" s="6" t="s">
        <v>8334</v>
      </c>
      <c r="R3196" t="s">
        <v>8335</v>
      </c>
      <c r="S3196" s="9">
        <f>(((J3196/60)/60)/24)+DATE(1970,1,1)</f>
        <v>41828.967916666668</v>
      </c>
      <c r="T3196" s="9">
        <f>(((I3196/60)/60)/24)+DATE(1970,1,1)</f>
        <v>41858.967916666668</v>
      </c>
    </row>
    <row r="3197" spans="1:21" ht="32" x14ac:dyDescent="0.2">
      <c r="A3197">
        <v>2595</v>
      </c>
      <c r="B3197" s="4" t="s">
        <v>2595</v>
      </c>
      <c r="C3197" s="1" t="s">
        <v>6705</v>
      </c>
      <c r="D3197" s="2">
        <v>15000</v>
      </c>
      <c r="E3197" s="3">
        <v>1825</v>
      </c>
      <c r="F3197" t="s">
        <v>8220</v>
      </c>
      <c r="G3197" t="s">
        <v>8223</v>
      </c>
      <c r="H3197" t="s">
        <v>8245</v>
      </c>
      <c r="I3197">
        <v>1487915500</v>
      </c>
      <c r="J3197">
        <v>1485323500</v>
      </c>
      <c r="K3197" t="b">
        <v>0</v>
      </c>
      <c r="L3197">
        <v>19</v>
      </c>
      <c r="M3197" t="b">
        <v>0</v>
      </c>
      <c r="N3197" t="s">
        <v>8282</v>
      </c>
      <c r="O3197" s="5">
        <f>ROUND(E3197/D3197*100,0)</f>
        <v>12</v>
      </c>
      <c r="P3197">
        <f>IFERROR(ROUND(E3197/L3197,2),0)</f>
        <v>96.05</v>
      </c>
      <c r="Q3197" s="6" t="s">
        <v>8334</v>
      </c>
      <c r="R3197" t="s">
        <v>8335</v>
      </c>
      <c r="S3197" s="9">
        <f>(((J3197/60)/60)/24)+DATE(1970,1,1)</f>
        <v>42760.244212962964</v>
      </c>
      <c r="T3197" s="9">
        <f>(((I3197/60)/60)/24)+DATE(1970,1,1)</f>
        <v>42790.244212962964</v>
      </c>
    </row>
    <row r="3198" spans="1:21" ht="48" x14ac:dyDescent="0.2">
      <c r="A3198">
        <v>2596</v>
      </c>
      <c r="B3198" s="4" t="s">
        <v>2596</v>
      </c>
      <c r="C3198" s="1" t="s">
        <v>6706</v>
      </c>
      <c r="D3198" s="2">
        <v>35000</v>
      </c>
      <c r="E3198" s="3">
        <v>8256</v>
      </c>
      <c r="F3198" t="s">
        <v>8220</v>
      </c>
      <c r="G3198" t="s">
        <v>8228</v>
      </c>
      <c r="H3198" t="s">
        <v>8250</v>
      </c>
      <c r="I3198">
        <v>1407427009</v>
      </c>
      <c r="J3198">
        <v>1404835009</v>
      </c>
      <c r="K3198" t="b">
        <v>0</v>
      </c>
      <c r="L3198">
        <v>27</v>
      </c>
      <c r="M3198" t="b">
        <v>0</v>
      </c>
      <c r="N3198" t="s">
        <v>8282</v>
      </c>
      <c r="O3198" s="5">
        <f>ROUND(E3198/D3198*100,0)</f>
        <v>24</v>
      </c>
      <c r="P3198">
        <f>IFERROR(ROUND(E3198/L3198,2),0)</f>
        <v>305.77999999999997</v>
      </c>
      <c r="Q3198" s="6" t="s">
        <v>8334</v>
      </c>
      <c r="R3198" t="s">
        <v>8335</v>
      </c>
      <c r="S3198" s="9">
        <f>(((J3198/60)/60)/24)+DATE(1970,1,1)</f>
        <v>41828.664456018516</v>
      </c>
      <c r="T3198" s="9">
        <f>(((I3198/60)/60)/24)+DATE(1970,1,1)</f>
        <v>41858.664456018516</v>
      </c>
    </row>
    <row r="3199" spans="1:21" ht="48" x14ac:dyDescent="0.2">
      <c r="A3199">
        <v>2597</v>
      </c>
      <c r="B3199" s="4" t="s">
        <v>2597</v>
      </c>
      <c r="C3199" s="1" t="s">
        <v>6707</v>
      </c>
      <c r="D3199" s="2">
        <v>1500</v>
      </c>
      <c r="E3199" s="3">
        <v>85</v>
      </c>
      <c r="F3199" t="s">
        <v>8220</v>
      </c>
      <c r="G3199" t="s">
        <v>8224</v>
      </c>
      <c r="H3199" t="s">
        <v>8246</v>
      </c>
      <c r="I3199">
        <v>1466323917</v>
      </c>
      <c r="J3199">
        <v>1463731917</v>
      </c>
      <c r="K3199" t="b">
        <v>0</v>
      </c>
      <c r="L3199">
        <v>7</v>
      </c>
      <c r="M3199" t="b">
        <v>0</v>
      </c>
      <c r="N3199" t="s">
        <v>8282</v>
      </c>
      <c r="O3199" s="5">
        <f>ROUND(E3199/D3199*100,0)</f>
        <v>6</v>
      </c>
      <c r="P3199">
        <f>IFERROR(ROUND(E3199/L3199,2),0)</f>
        <v>12.14</v>
      </c>
      <c r="Q3199" s="6" t="s">
        <v>8334</v>
      </c>
      <c r="R3199" t="s">
        <v>8335</v>
      </c>
      <c r="S3199" s="9">
        <f>(((J3199/60)/60)/24)+DATE(1970,1,1)</f>
        <v>42510.341631944444</v>
      </c>
      <c r="T3199" s="9">
        <f>(((I3199/60)/60)/24)+DATE(1970,1,1)</f>
        <v>42540.341631944444</v>
      </c>
    </row>
    <row r="3200" spans="1:21" ht="32" x14ac:dyDescent="0.2">
      <c r="A3200">
        <v>2598</v>
      </c>
      <c r="B3200" s="4" t="s">
        <v>2598</v>
      </c>
      <c r="C3200" s="1" t="s">
        <v>6708</v>
      </c>
      <c r="D3200" s="2">
        <v>3000</v>
      </c>
      <c r="E3200" s="3">
        <v>1170</v>
      </c>
      <c r="F3200" t="s">
        <v>8220</v>
      </c>
      <c r="G3200" t="s">
        <v>8223</v>
      </c>
      <c r="H3200" t="s">
        <v>8245</v>
      </c>
      <c r="I3200">
        <v>1443039001</v>
      </c>
      <c r="J3200">
        <v>1440447001</v>
      </c>
      <c r="K3200" t="b">
        <v>0</v>
      </c>
      <c r="L3200">
        <v>14</v>
      </c>
      <c r="M3200" t="b">
        <v>0</v>
      </c>
      <c r="N3200" t="s">
        <v>8282</v>
      </c>
      <c r="O3200" s="5">
        <f>ROUND(E3200/D3200*100,0)</f>
        <v>39</v>
      </c>
      <c r="P3200">
        <f>IFERROR(ROUND(E3200/L3200,2),0)</f>
        <v>83.57</v>
      </c>
      <c r="Q3200" s="6" t="s">
        <v>8334</v>
      </c>
      <c r="R3200" t="s">
        <v>8335</v>
      </c>
      <c r="S3200" s="9">
        <f>(((J3200/60)/60)/24)+DATE(1970,1,1)</f>
        <v>42240.840289351851</v>
      </c>
      <c r="T3200" s="9">
        <f>(((I3200/60)/60)/24)+DATE(1970,1,1)</f>
        <v>42270.840289351851</v>
      </c>
    </row>
    <row r="3201" spans="1:21" ht="32" x14ac:dyDescent="0.2">
      <c r="A3201">
        <v>2599</v>
      </c>
      <c r="B3201" s="4" t="s">
        <v>2599</v>
      </c>
      <c r="C3201" s="1" t="s">
        <v>6709</v>
      </c>
      <c r="D3201" s="2">
        <v>9041</v>
      </c>
      <c r="E3201" s="3">
        <v>90</v>
      </c>
      <c r="F3201" t="s">
        <v>8220</v>
      </c>
      <c r="G3201" t="s">
        <v>8223</v>
      </c>
      <c r="H3201" t="s">
        <v>8245</v>
      </c>
      <c r="I3201">
        <v>1407089147</v>
      </c>
      <c r="J3201">
        <v>1403201147</v>
      </c>
      <c r="K3201" t="b">
        <v>0</v>
      </c>
      <c r="L3201">
        <v>5</v>
      </c>
      <c r="M3201" t="b">
        <v>0</v>
      </c>
      <c r="N3201" t="s">
        <v>8282</v>
      </c>
      <c r="O3201" s="5">
        <f>ROUND(E3201/D3201*100,0)</f>
        <v>1</v>
      </c>
      <c r="P3201">
        <f>IFERROR(ROUND(E3201/L3201,2),0)</f>
        <v>18</v>
      </c>
      <c r="Q3201" s="6" t="s">
        <v>8334</v>
      </c>
      <c r="R3201" t="s">
        <v>8335</v>
      </c>
      <c r="S3201" s="9">
        <f>(((J3201/60)/60)/24)+DATE(1970,1,1)</f>
        <v>41809.754016203704</v>
      </c>
      <c r="T3201" s="9">
        <f>(((I3201/60)/60)/24)+DATE(1970,1,1)</f>
        <v>41854.754016203704</v>
      </c>
    </row>
    <row r="3202" spans="1:21" ht="32" x14ac:dyDescent="0.2">
      <c r="A3202">
        <v>2600</v>
      </c>
      <c r="B3202" s="4" t="s">
        <v>2600</v>
      </c>
      <c r="C3202" s="1" t="s">
        <v>6710</v>
      </c>
      <c r="D3202" s="2">
        <v>50000</v>
      </c>
      <c r="E3202" s="3">
        <v>3466</v>
      </c>
      <c r="F3202" t="s">
        <v>8220</v>
      </c>
      <c r="G3202" t="s">
        <v>8223</v>
      </c>
      <c r="H3202" t="s">
        <v>8245</v>
      </c>
      <c r="I3202">
        <v>1458938200</v>
      </c>
      <c r="J3202">
        <v>1453757800</v>
      </c>
      <c r="K3202" t="b">
        <v>0</v>
      </c>
      <c r="L3202">
        <v>30</v>
      </c>
      <c r="M3202" t="b">
        <v>0</v>
      </c>
      <c r="N3202" t="s">
        <v>8282</v>
      </c>
      <c r="O3202" s="5">
        <f>ROUND(E3202/D3202*100,0)</f>
        <v>7</v>
      </c>
      <c r="P3202">
        <f>IFERROR(ROUND(E3202/L3202,2),0)</f>
        <v>115.53</v>
      </c>
      <c r="Q3202" s="6" t="s">
        <v>8334</v>
      </c>
      <c r="R3202" t="s">
        <v>8335</v>
      </c>
      <c r="S3202" s="9">
        <f>(((J3202/60)/60)/24)+DATE(1970,1,1)</f>
        <v>42394.900462962964</v>
      </c>
      <c r="T3202" s="9">
        <f>(((I3202/60)/60)/24)+DATE(1970,1,1)</f>
        <v>42454.858796296292</v>
      </c>
    </row>
    <row r="3203" spans="1:21" ht="48" x14ac:dyDescent="0.2">
      <c r="A3203">
        <v>2681</v>
      </c>
      <c r="B3203" s="4" t="s">
        <v>2681</v>
      </c>
      <c r="C3203" s="1" t="s">
        <v>6791</v>
      </c>
      <c r="D3203" s="2">
        <v>8000</v>
      </c>
      <c r="E3203" s="3">
        <v>55</v>
      </c>
      <c r="F3203" t="s">
        <v>8220</v>
      </c>
      <c r="G3203" t="s">
        <v>8223</v>
      </c>
      <c r="H3203" t="s">
        <v>8245</v>
      </c>
      <c r="I3203">
        <v>1405027750</v>
      </c>
      <c r="J3203">
        <v>1402867750</v>
      </c>
      <c r="K3203" t="b">
        <v>0</v>
      </c>
      <c r="L3203">
        <v>2</v>
      </c>
      <c r="M3203" t="b">
        <v>0</v>
      </c>
      <c r="N3203" t="s">
        <v>8282</v>
      </c>
      <c r="O3203" s="5">
        <f>ROUND(E3203/D3203*100,0)</f>
        <v>1</v>
      </c>
      <c r="P3203">
        <f>IFERROR(ROUND(E3203/L3203,2),0)</f>
        <v>27.5</v>
      </c>
      <c r="Q3203" s="6" t="s">
        <v>8334</v>
      </c>
      <c r="R3203" t="s">
        <v>8335</v>
      </c>
      <c r="S3203" s="9">
        <f>(((J3203/60)/60)/24)+DATE(1970,1,1)</f>
        <v>41805.895254629628</v>
      </c>
      <c r="T3203" s="9">
        <f>(((I3203/60)/60)/24)+DATE(1970,1,1)</f>
        <v>41830.895254629628</v>
      </c>
    </row>
    <row r="3204" spans="1:21" ht="48" x14ac:dyDescent="0.2">
      <c r="A3204">
        <v>2682</v>
      </c>
      <c r="B3204" s="4" t="s">
        <v>2682</v>
      </c>
      <c r="C3204" s="1" t="s">
        <v>6792</v>
      </c>
      <c r="D3204" s="2">
        <v>6000</v>
      </c>
      <c r="E3204" s="3">
        <v>1698</v>
      </c>
      <c r="F3204" t="s">
        <v>8220</v>
      </c>
      <c r="G3204" t="s">
        <v>8223</v>
      </c>
      <c r="H3204" t="s">
        <v>8245</v>
      </c>
      <c r="I3204">
        <v>1416635940</v>
      </c>
      <c r="J3204">
        <v>1413838540</v>
      </c>
      <c r="K3204" t="b">
        <v>0</v>
      </c>
      <c r="L3204">
        <v>20</v>
      </c>
      <c r="M3204" t="b">
        <v>0</v>
      </c>
      <c r="N3204" t="s">
        <v>8282</v>
      </c>
      <c r="O3204" s="5">
        <f>ROUND(E3204/D3204*100,0)</f>
        <v>28</v>
      </c>
      <c r="P3204">
        <f>IFERROR(ROUND(E3204/L3204,2),0)</f>
        <v>84.9</v>
      </c>
      <c r="Q3204" s="6" t="s">
        <v>8334</v>
      </c>
      <c r="R3204" t="s">
        <v>8335</v>
      </c>
      <c r="S3204" s="9">
        <f>(((J3204/60)/60)/24)+DATE(1970,1,1)</f>
        <v>41932.871990740743</v>
      </c>
      <c r="T3204" s="9">
        <f>(((I3204/60)/60)/24)+DATE(1970,1,1)</f>
        <v>41965.249305555553</v>
      </c>
    </row>
    <row r="3205" spans="1:21" ht="48" x14ac:dyDescent="0.2">
      <c r="A3205">
        <v>2683</v>
      </c>
      <c r="B3205" s="4" t="s">
        <v>2683</v>
      </c>
      <c r="C3205" s="1" t="s">
        <v>6793</v>
      </c>
      <c r="D3205" s="2">
        <v>15000</v>
      </c>
      <c r="E3205" s="3">
        <v>36</v>
      </c>
      <c r="F3205" t="s">
        <v>8220</v>
      </c>
      <c r="G3205" t="s">
        <v>8223</v>
      </c>
      <c r="H3205" t="s">
        <v>8245</v>
      </c>
      <c r="I3205">
        <v>1425233240</v>
      </c>
      <c r="J3205">
        <v>1422641240</v>
      </c>
      <c r="K3205" t="b">
        <v>0</v>
      </c>
      <c r="L3205">
        <v>3</v>
      </c>
      <c r="M3205" t="b">
        <v>0</v>
      </c>
      <c r="N3205" t="s">
        <v>8282</v>
      </c>
      <c r="O3205" s="5">
        <f>ROUND(E3205/D3205*100,0)</f>
        <v>0</v>
      </c>
      <c r="P3205">
        <f>IFERROR(ROUND(E3205/L3205,2),0)</f>
        <v>12</v>
      </c>
      <c r="Q3205" s="6" t="s">
        <v>8334</v>
      </c>
      <c r="R3205" t="s">
        <v>8335</v>
      </c>
      <c r="S3205" s="9">
        <f>(((J3205/60)/60)/24)+DATE(1970,1,1)</f>
        <v>42034.75509259259</v>
      </c>
      <c r="T3205" s="9">
        <f>(((I3205/60)/60)/24)+DATE(1970,1,1)</f>
        <v>42064.75509259259</v>
      </c>
    </row>
    <row r="3206" spans="1:21" ht="48" x14ac:dyDescent="0.2">
      <c r="A3206">
        <v>2684</v>
      </c>
      <c r="B3206" s="4" t="s">
        <v>2684</v>
      </c>
      <c r="C3206" s="1" t="s">
        <v>6794</v>
      </c>
      <c r="D3206" s="2">
        <v>70000</v>
      </c>
      <c r="E3206" s="3">
        <v>800</v>
      </c>
      <c r="F3206" t="s">
        <v>8220</v>
      </c>
      <c r="G3206" t="s">
        <v>8223</v>
      </c>
      <c r="H3206" t="s">
        <v>8245</v>
      </c>
      <c r="I3206">
        <v>1407621425</v>
      </c>
      <c r="J3206">
        <v>1404165425</v>
      </c>
      <c r="K3206" t="b">
        <v>0</v>
      </c>
      <c r="L3206">
        <v>4</v>
      </c>
      <c r="M3206" t="b">
        <v>0</v>
      </c>
      <c r="N3206" t="s">
        <v>8282</v>
      </c>
      <c r="O3206" s="5">
        <f>ROUND(E3206/D3206*100,0)</f>
        <v>1</v>
      </c>
      <c r="P3206">
        <f>IFERROR(ROUND(E3206/L3206,2),0)</f>
        <v>200</v>
      </c>
      <c r="Q3206" s="6" t="s">
        <v>8334</v>
      </c>
      <c r="R3206" t="s">
        <v>8335</v>
      </c>
      <c r="S3206" s="9">
        <f>(((J3206/60)/60)/24)+DATE(1970,1,1)</f>
        <v>41820.914641203701</v>
      </c>
      <c r="T3206" s="9">
        <f>(((I3206/60)/60)/24)+DATE(1970,1,1)</f>
        <v>41860.914641203701</v>
      </c>
    </row>
    <row r="3207" spans="1:21" ht="48" x14ac:dyDescent="0.2">
      <c r="A3207">
        <v>2685</v>
      </c>
      <c r="B3207" s="4" t="s">
        <v>2685</v>
      </c>
      <c r="C3207" s="1" t="s">
        <v>6795</v>
      </c>
      <c r="D3207" s="2">
        <v>50000</v>
      </c>
      <c r="E3207" s="3">
        <v>10</v>
      </c>
      <c r="F3207" t="s">
        <v>8220</v>
      </c>
      <c r="G3207" t="s">
        <v>8223</v>
      </c>
      <c r="H3207" t="s">
        <v>8245</v>
      </c>
      <c r="I3207">
        <v>1430149330</v>
      </c>
      <c r="J3207">
        <v>1424968930</v>
      </c>
      <c r="K3207" t="b">
        <v>0</v>
      </c>
      <c r="L3207">
        <v>1</v>
      </c>
      <c r="M3207" t="b">
        <v>0</v>
      </c>
      <c r="N3207" t="s">
        <v>8282</v>
      </c>
      <c r="O3207" s="5">
        <f>ROUND(E3207/D3207*100,0)</f>
        <v>0</v>
      </c>
      <c r="P3207">
        <f>IFERROR(ROUND(E3207/L3207,2),0)</f>
        <v>10</v>
      </c>
      <c r="Q3207" s="6" t="s">
        <v>8334</v>
      </c>
      <c r="R3207" t="s">
        <v>8335</v>
      </c>
      <c r="S3207" s="9">
        <f>(((J3207/60)/60)/24)+DATE(1970,1,1)</f>
        <v>42061.69594907407</v>
      </c>
      <c r="T3207" s="9">
        <f>(((I3207/60)/60)/24)+DATE(1970,1,1)</f>
        <v>42121.654282407413</v>
      </c>
    </row>
    <row r="3208" spans="1:21" ht="48" x14ac:dyDescent="0.2">
      <c r="A3208">
        <v>2686</v>
      </c>
      <c r="B3208" s="4" t="s">
        <v>2686</v>
      </c>
      <c r="C3208" s="1" t="s">
        <v>6796</v>
      </c>
      <c r="D3208" s="2">
        <v>30000</v>
      </c>
      <c r="E3208" s="3">
        <v>0</v>
      </c>
      <c r="F3208" t="s">
        <v>8220</v>
      </c>
      <c r="G3208" t="s">
        <v>8223</v>
      </c>
      <c r="H3208" t="s">
        <v>8245</v>
      </c>
      <c r="I3208">
        <v>1412119423</v>
      </c>
      <c r="J3208">
        <v>1410391423</v>
      </c>
      <c r="K3208" t="b">
        <v>0</v>
      </c>
      <c r="L3208">
        <v>0</v>
      </c>
      <c r="M3208" t="b">
        <v>0</v>
      </c>
      <c r="N3208" t="s">
        <v>8282</v>
      </c>
      <c r="O3208" s="5">
        <f>ROUND(E3208/D3208*100,0)</f>
        <v>0</v>
      </c>
      <c r="P3208">
        <f>IFERROR(ROUND(E3208/L3208,2),0)</f>
        <v>0</v>
      </c>
      <c r="Q3208" s="6" t="s">
        <v>8334</v>
      </c>
      <c r="R3208" t="s">
        <v>8335</v>
      </c>
      <c r="S3208" s="9">
        <f>(((J3208/60)/60)/24)+DATE(1970,1,1)</f>
        <v>41892.974803240737</v>
      </c>
      <c r="T3208" s="9">
        <f>(((I3208/60)/60)/24)+DATE(1970,1,1)</f>
        <v>41912.974803240737</v>
      </c>
    </row>
    <row r="3209" spans="1:21" ht="48" x14ac:dyDescent="0.2">
      <c r="A3209">
        <v>2687</v>
      </c>
      <c r="B3209" s="4" t="s">
        <v>2687</v>
      </c>
      <c r="C3209" s="1" t="s">
        <v>6797</v>
      </c>
      <c r="D3209" s="2">
        <v>15000</v>
      </c>
      <c r="E3209" s="3">
        <v>0</v>
      </c>
      <c r="F3209" t="s">
        <v>8220</v>
      </c>
      <c r="G3209" t="s">
        <v>8223</v>
      </c>
      <c r="H3209" t="s">
        <v>8245</v>
      </c>
      <c r="I3209">
        <v>1435591318</v>
      </c>
      <c r="J3209">
        <v>1432999318</v>
      </c>
      <c r="K3209" t="b">
        <v>0</v>
      </c>
      <c r="L3209">
        <v>0</v>
      </c>
      <c r="M3209" t="b">
        <v>0</v>
      </c>
      <c r="N3209" t="s">
        <v>8282</v>
      </c>
      <c r="O3209" s="5">
        <f>ROUND(E3209/D3209*100,0)</f>
        <v>0</v>
      </c>
      <c r="P3209">
        <f>IFERROR(ROUND(E3209/L3209,2),0)</f>
        <v>0</v>
      </c>
      <c r="Q3209" s="6" t="s">
        <v>8334</v>
      </c>
      <c r="R3209" t="s">
        <v>8335</v>
      </c>
      <c r="S3209" s="9">
        <f>(((J3209/60)/60)/24)+DATE(1970,1,1)</f>
        <v>42154.64025462963</v>
      </c>
      <c r="T3209" s="9">
        <f>(((I3209/60)/60)/24)+DATE(1970,1,1)</f>
        <v>42184.64025462963</v>
      </c>
    </row>
    <row r="3210" spans="1:21" ht="48" x14ac:dyDescent="0.2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>ROUND(E3210/D3210*100,0)</f>
        <v>104</v>
      </c>
      <c r="P3210">
        <f>IFERROR(ROUND(E3210/L3210,2),0)</f>
        <v>63.11</v>
      </c>
      <c r="Q3210" s="6" t="s">
        <v>8315</v>
      </c>
      <c r="R3210" t="s">
        <v>8316</v>
      </c>
      <c r="S3210" s="9">
        <f>(((J3210/60)/60)/24)+DATE(1970,1,1)</f>
        <v>41827.605057870373</v>
      </c>
      <c r="T3210" s="9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>ROUND(E3211/D3211*100,0)</f>
        <v>119</v>
      </c>
      <c r="P3211">
        <f>IFERROR(ROUND(E3211/L3211,2),0)</f>
        <v>50.16</v>
      </c>
      <c r="Q3211" s="6" t="s">
        <v>8315</v>
      </c>
      <c r="R3211" t="s">
        <v>8316</v>
      </c>
      <c r="S3211" s="9">
        <f>(((J3211/60)/60)/24)+DATE(1970,1,1)</f>
        <v>41778.637245370373</v>
      </c>
      <c r="T3211" s="9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>ROUND(E3212/D3212*100,0)</f>
        <v>126</v>
      </c>
      <c r="P3212">
        <f>IFERROR(ROUND(E3212/L3212,2),0)</f>
        <v>62.88</v>
      </c>
      <c r="Q3212" s="6" t="s">
        <v>8315</v>
      </c>
      <c r="R3212" t="s">
        <v>8316</v>
      </c>
      <c r="S3212" s="9">
        <f>(((J3212/60)/60)/24)+DATE(1970,1,1)</f>
        <v>41013.936562499999</v>
      </c>
      <c r="T3212" s="9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>ROUND(E3213/D3213*100,0)</f>
        <v>120</v>
      </c>
      <c r="P3213">
        <f>IFERROR(ROUND(E3213/L3213,2),0)</f>
        <v>85.53</v>
      </c>
      <c r="Q3213" s="6" t="s">
        <v>8315</v>
      </c>
      <c r="R3213" t="s">
        <v>8316</v>
      </c>
      <c r="S3213" s="9">
        <f>(((J3213/60)/60)/24)+DATE(1970,1,1)</f>
        <v>41834.586574074077</v>
      </c>
      <c r="T3213" s="9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>ROUND(E3214/D3214*100,0)</f>
        <v>126</v>
      </c>
      <c r="P3214">
        <f>IFERROR(ROUND(E3214/L3214,2),0)</f>
        <v>53.72</v>
      </c>
      <c r="Q3214" s="6" t="s">
        <v>8315</v>
      </c>
      <c r="R3214" t="s">
        <v>8316</v>
      </c>
      <c r="S3214" s="9">
        <f>(((J3214/60)/60)/24)+DATE(1970,1,1)</f>
        <v>41829.795729166668</v>
      </c>
      <c r="T3214" s="9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>ROUND(E3215/D3215*100,0)</f>
        <v>100</v>
      </c>
      <c r="P3215">
        <f>IFERROR(ROUND(E3215/L3215,2),0)</f>
        <v>127.81</v>
      </c>
      <c r="Q3215" s="6" t="s">
        <v>8315</v>
      </c>
      <c r="R3215" t="s">
        <v>8316</v>
      </c>
      <c r="S3215" s="9">
        <f>(((J3215/60)/60)/24)+DATE(1970,1,1)</f>
        <v>42171.763414351852</v>
      </c>
      <c r="T3215" s="9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>ROUND(E3216/D3216*100,0)</f>
        <v>102</v>
      </c>
      <c r="P3216">
        <f>IFERROR(ROUND(E3216/L3216,2),0)</f>
        <v>106.57</v>
      </c>
      <c r="Q3216" s="6" t="s">
        <v>8315</v>
      </c>
      <c r="R3216" t="s">
        <v>8316</v>
      </c>
      <c r="S3216" s="9">
        <f>(((J3216/60)/60)/24)+DATE(1970,1,1)</f>
        <v>42337.792511574073</v>
      </c>
      <c r="T3216" s="9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>ROUND(E3217/D3217*100,0)</f>
        <v>100</v>
      </c>
      <c r="P3217">
        <f>IFERROR(ROUND(E3217/L3217,2),0)</f>
        <v>262.11</v>
      </c>
      <c r="Q3217" s="6" t="s">
        <v>8315</v>
      </c>
      <c r="R3217" t="s">
        <v>8316</v>
      </c>
      <c r="S3217" s="9">
        <f>(((J3217/60)/60)/24)+DATE(1970,1,1)</f>
        <v>42219.665173611109</v>
      </c>
      <c r="T3217" s="9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>ROUND(E3218/D3218*100,0)</f>
        <v>100</v>
      </c>
      <c r="P3218">
        <f>IFERROR(ROUND(E3218/L3218,2),0)</f>
        <v>57.17</v>
      </c>
      <c r="Q3218" s="6" t="s">
        <v>8315</v>
      </c>
      <c r="R3218" t="s">
        <v>8316</v>
      </c>
      <c r="S3218" s="9">
        <f>(((J3218/60)/60)/24)+DATE(1970,1,1)</f>
        <v>42165.462627314817</v>
      </c>
      <c r="T3218" s="9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>ROUND(E3219/D3219*100,0)</f>
        <v>116</v>
      </c>
      <c r="P3219">
        <f>IFERROR(ROUND(E3219/L3219,2),0)</f>
        <v>50.2</v>
      </c>
      <c r="Q3219" s="6" t="s">
        <v>8315</v>
      </c>
      <c r="R3219" t="s">
        <v>8316</v>
      </c>
      <c r="S3219" s="9">
        <f>(((J3219/60)/60)/24)+DATE(1970,1,1)</f>
        <v>42648.546111111107</v>
      </c>
      <c r="T3219" s="9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>ROUND(E3220/D3220*100,0)</f>
        <v>102</v>
      </c>
      <c r="P3220">
        <f>IFERROR(ROUND(E3220/L3220,2),0)</f>
        <v>66.59</v>
      </c>
      <c r="Q3220" s="6" t="s">
        <v>8315</v>
      </c>
      <c r="R3220" t="s">
        <v>8316</v>
      </c>
      <c r="S3220" s="9">
        <f>(((J3220/60)/60)/24)+DATE(1970,1,1)</f>
        <v>41971.002152777779</v>
      </c>
      <c r="T3220" s="9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>ROUND(E3221/D3221*100,0)</f>
        <v>100</v>
      </c>
      <c r="P3221">
        <f>IFERROR(ROUND(E3221/L3221,2),0)</f>
        <v>168.25</v>
      </c>
      <c r="Q3221" s="6" t="s">
        <v>8315</v>
      </c>
      <c r="R3221" t="s">
        <v>8316</v>
      </c>
      <c r="S3221" s="9">
        <f>(((J3221/60)/60)/24)+DATE(1970,1,1)</f>
        <v>42050.983182870375</v>
      </c>
      <c r="T3221" s="9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>ROUND(E3222/D3222*100,0)</f>
        <v>101</v>
      </c>
      <c r="P3222">
        <f>IFERROR(ROUND(E3222/L3222,2),0)</f>
        <v>256.37</v>
      </c>
      <c r="Q3222" s="6" t="s">
        <v>8315</v>
      </c>
      <c r="R3222" t="s">
        <v>8316</v>
      </c>
      <c r="S3222" s="9">
        <f>(((J3222/60)/60)/24)+DATE(1970,1,1)</f>
        <v>42772.833379629628</v>
      </c>
      <c r="T3222" s="9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>ROUND(E3223/D3223*100,0)</f>
        <v>103</v>
      </c>
      <c r="P3223">
        <f>IFERROR(ROUND(E3223/L3223,2),0)</f>
        <v>36.61</v>
      </c>
      <c r="Q3223" s="6" t="s">
        <v>8315</v>
      </c>
      <c r="R3223" t="s">
        <v>8316</v>
      </c>
      <c r="S3223" s="9">
        <f>(((J3223/60)/60)/24)+DATE(1970,1,1)</f>
        <v>42155.696793981479</v>
      </c>
      <c r="T3223" s="9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>ROUND(E3224/D3224*100,0)</f>
        <v>125</v>
      </c>
      <c r="P3224">
        <f>IFERROR(ROUND(E3224/L3224,2),0)</f>
        <v>37.14</v>
      </c>
      <c r="Q3224" s="6" t="s">
        <v>8315</v>
      </c>
      <c r="R3224" t="s">
        <v>8316</v>
      </c>
      <c r="S3224" s="9">
        <f>(((J3224/60)/60)/24)+DATE(1970,1,1)</f>
        <v>42270.582141203704</v>
      </c>
      <c r="T3224" s="9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>ROUND(E3225/D3225*100,0)</f>
        <v>110</v>
      </c>
      <c r="P3225">
        <f>IFERROR(ROUND(E3225/L3225,2),0)</f>
        <v>45.88</v>
      </c>
      <c r="Q3225" s="6" t="s">
        <v>8315</v>
      </c>
      <c r="R3225" t="s">
        <v>8316</v>
      </c>
      <c r="S3225" s="9">
        <f>(((J3225/60)/60)/24)+DATE(1970,1,1)</f>
        <v>42206.835370370376</v>
      </c>
      <c r="T3225" s="9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>ROUND(E3226/D3226*100,0)</f>
        <v>102</v>
      </c>
      <c r="P3226">
        <f>IFERROR(ROUND(E3226/L3226,2),0)</f>
        <v>141.71</v>
      </c>
      <c r="Q3226" s="6" t="s">
        <v>8315</v>
      </c>
      <c r="R3226" t="s">
        <v>8316</v>
      </c>
      <c r="S3226" s="9">
        <f>(((J3226/60)/60)/24)+DATE(1970,1,1)</f>
        <v>42697.850844907407</v>
      </c>
      <c r="T3226" s="9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>ROUND(E3227/D3227*100,0)</f>
        <v>102</v>
      </c>
      <c r="P3227">
        <f>IFERROR(ROUND(E3227/L3227,2),0)</f>
        <v>52.49</v>
      </c>
      <c r="Q3227" s="6" t="s">
        <v>8315</v>
      </c>
      <c r="R3227" t="s">
        <v>8316</v>
      </c>
      <c r="S3227" s="9">
        <f>(((J3227/60)/60)/24)+DATE(1970,1,1)</f>
        <v>42503.559467592597</v>
      </c>
      <c r="T3227" s="9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>ROUND(E3228/D3228*100,0)</f>
        <v>104</v>
      </c>
      <c r="P3228">
        <f>IFERROR(ROUND(E3228/L3228,2),0)</f>
        <v>59.52</v>
      </c>
      <c r="Q3228" s="6" t="s">
        <v>8315</v>
      </c>
      <c r="R3228" t="s">
        <v>8316</v>
      </c>
      <c r="S3228" s="9">
        <f>(((J3228/60)/60)/24)+DATE(1970,1,1)</f>
        <v>42277.583472222221</v>
      </c>
      <c r="T3228" s="9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>ROUND(E3229/D3229*100,0)</f>
        <v>125</v>
      </c>
      <c r="P3229">
        <f>IFERROR(ROUND(E3229/L3229,2),0)</f>
        <v>50</v>
      </c>
      <c r="Q3229" s="6" t="s">
        <v>8315</v>
      </c>
      <c r="R3229" t="s">
        <v>8316</v>
      </c>
      <c r="S3229" s="9">
        <f>(((J3229/60)/60)/24)+DATE(1970,1,1)</f>
        <v>42722.882361111115</v>
      </c>
      <c r="T3229" s="9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>ROUND(E3230/D3230*100,0)</f>
        <v>102</v>
      </c>
      <c r="P3230">
        <f>IFERROR(ROUND(E3230/L3230,2),0)</f>
        <v>193.62</v>
      </c>
      <c r="Q3230" s="6" t="s">
        <v>8315</v>
      </c>
      <c r="R3230" t="s">
        <v>8316</v>
      </c>
      <c r="S3230" s="9">
        <f>(((J3230/60)/60)/24)+DATE(1970,1,1)</f>
        <v>42323.70930555556</v>
      </c>
      <c r="T3230" s="9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>ROUND(E3231/D3231*100,0)</f>
        <v>108</v>
      </c>
      <c r="P3231">
        <f>IFERROR(ROUND(E3231/L3231,2),0)</f>
        <v>106.8</v>
      </c>
      <c r="Q3231" s="6" t="s">
        <v>8315</v>
      </c>
      <c r="R3231" t="s">
        <v>8316</v>
      </c>
      <c r="S3231" s="9">
        <f>(((J3231/60)/60)/24)+DATE(1970,1,1)</f>
        <v>41933.291643518518</v>
      </c>
      <c r="T3231" s="9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>ROUND(E3232/D3232*100,0)</f>
        <v>110</v>
      </c>
      <c r="P3232">
        <f>IFERROR(ROUND(E3232/L3232,2),0)</f>
        <v>77.22</v>
      </c>
      <c r="Q3232" s="6" t="s">
        <v>8315</v>
      </c>
      <c r="R3232" t="s">
        <v>8316</v>
      </c>
      <c r="S3232" s="9">
        <f>(((J3232/60)/60)/24)+DATE(1970,1,1)</f>
        <v>41898.168125000004</v>
      </c>
      <c r="T3232" s="9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>ROUND(E3233/D3233*100,0)</f>
        <v>161</v>
      </c>
      <c r="P3233">
        <f>IFERROR(ROUND(E3233/L3233,2),0)</f>
        <v>57.5</v>
      </c>
      <c r="Q3233" s="6" t="s">
        <v>8315</v>
      </c>
      <c r="R3233" t="s">
        <v>8316</v>
      </c>
      <c r="S3233" s="9">
        <f>(((J3233/60)/60)/24)+DATE(1970,1,1)</f>
        <v>42446.943831018521</v>
      </c>
      <c r="T3233" s="9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>ROUND(E3234/D3234*100,0)</f>
        <v>131</v>
      </c>
      <c r="P3234">
        <f>IFERROR(ROUND(E3234/L3234,2),0)</f>
        <v>50.46</v>
      </c>
      <c r="Q3234" s="6" t="s">
        <v>8315</v>
      </c>
      <c r="R3234" t="s">
        <v>8316</v>
      </c>
      <c r="S3234" s="9">
        <f>(((J3234/60)/60)/24)+DATE(1970,1,1)</f>
        <v>42463.81385416667</v>
      </c>
      <c r="T3234" s="9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>ROUND(E3235/D3235*100,0)</f>
        <v>119</v>
      </c>
      <c r="P3235">
        <f>IFERROR(ROUND(E3235/L3235,2),0)</f>
        <v>97.38</v>
      </c>
      <c r="Q3235" s="6" t="s">
        <v>8315</v>
      </c>
      <c r="R3235" t="s">
        <v>8316</v>
      </c>
      <c r="S3235" s="9">
        <f>(((J3235/60)/60)/24)+DATE(1970,1,1)</f>
        <v>42766.805034722223</v>
      </c>
      <c r="T3235" s="9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>ROUND(E3236/D3236*100,0)</f>
        <v>100</v>
      </c>
      <c r="P3236">
        <f>IFERROR(ROUND(E3236/L3236,2),0)</f>
        <v>34.92</v>
      </c>
      <c r="Q3236" s="6" t="s">
        <v>8315</v>
      </c>
      <c r="R3236" t="s">
        <v>8316</v>
      </c>
      <c r="S3236" s="9">
        <f>(((J3236/60)/60)/24)+DATE(1970,1,1)</f>
        <v>42734.789444444439</v>
      </c>
      <c r="T3236" s="9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>ROUND(E3237/D3237*100,0)</f>
        <v>103</v>
      </c>
      <c r="P3237">
        <f>IFERROR(ROUND(E3237/L3237,2),0)</f>
        <v>85.53</v>
      </c>
      <c r="Q3237" s="6" t="s">
        <v>8315</v>
      </c>
      <c r="R3237" t="s">
        <v>8316</v>
      </c>
      <c r="S3237" s="9">
        <f>(((J3237/60)/60)/24)+DATE(1970,1,1)</f>
        <v>42522.347812499997</v>
      </c>
      <c r="T3237" s="9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>ROUND(E3238/D3238*100,0)</f>
        <v>101</v>
      </c>
      <c r="P3238">
        <f>IFERROR(ROUND(E3238/L3238,2),0)</f>
        <v>182.91</v>
      </c>
      <c r="Q3238" s="6" t="s">
        <v>8315</v>
      </c>
      <c r="R3238" t="s">
        <v>8316</v>
      </c>
      <c r="S3238" s="9">
        <f>(((J3238/60)/60)/24)+DATE(1970,1,1)</f>
        <v>42702.917048611111</v>
      </c>
      <c r="T3238" s="9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>ROUND(E3239/D3239*100,0)</f>
        <v>101</v>
      </c>
      <c r="P3239">
        <f>IFERROR(ROUND(E3239/L3239,2),0)</f>
        <v>131.13999999999999</v>
      </c>
      <c r="Q3239" s="6" t="s">
        <v>8315</v>
      </c>
      <c r="R3239" t="s">
        <v>8316</v>
      </c>
      <c r="S3239" s="9">
        <f>(((J3239/60)/60)/24)+DATE(1970,1,1)</f>
        <v>42252.474351851852</v>
      </c>
      <c r="T3239" s="9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>ROUND(E3240/D3240*100,0)</f>
        <v>112</v>
      </c>
      <c r="P3240">
        <f>IFERROR(ROUND(E3240/L3240,2),0)</f>
        <v>39.81</v>
      </c>
      <c r="Q3240" s="6" t="s">
        <v>8315</v>
      </c>
      <c r="R3240" t="s">
        <v>8316</v>
      </c>
      <c r="S3240" s="9">
        <f>(((J3240/60)/60)/24)+DATE(1970,1,1)</f>
        <v>42156.510393518518</v>
      </c>
      <c r="T3240" s="9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>ROUND(E3241/D3241*100,0)</f>
        <v>106</v>
      </c>
      <c r="P3241">
        <f>IFERROR(ROUND(E3241/L3241,2),0)</f>
        <v>59.7</v>
      </c>
      <c r="Q3241" s="6" t="s">
        <v>8315</v>
      </c>
      <c r="R3241" t="s">
        <v>8316</v>
      </c>
      <c r="S3241" s="9">
        <f>(((J3241/60)/60)/24)+DATE(1970,1,1)</f>
        <v>42278.089039351849</v>
      </c>
      <c r="T3241" s="9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>ROUND(E3242/D3242*100,0)</f>
        <v>101</v>
      </c>
      <c r="P3242">
        <f>IFERROR(ROUND(E3242/L3242,2),0)</f>
        <v>88.74</v>
      </c>
      <c r="Q3242" s="6" t="s">
        <v>8315</v>
      </c>
      <c r="R3242" t="s">
        <v>8316</v>
      </c>
      <c r="S3242" s="9">
        <f>(((J3242/60)/60)/24)+DATE(1970,1,1)</f>
        <v>42754.693842592591</v>
      </c>
      <c r="T3242" s="9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>ROUND(E3243/D3243*100,0)</f>
        <v>115</v>
      </c>
      <c r="P3243">
        <f>IFERROR(ROUND(E3243/L3243,2),0)</f>
        <v>58.69</v>
      </c>
      <c r="Q3243" s="6" t="s">
        <v>8315</v>
      </c>
      <c r="R3243" t="s">
        <v>8316</v>
      </c>
      <c r="S3243" s="9">
        <f>(((J3243/60)/60)/24)+DATE(1970,1,1)</f>
        <v>41893.324884259258</v>
      </c>
      <c r="T3243" s="9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>ROUND(E3244/D3244*100,0)</f>
        <v>127</v>
      </c>
      <c r="P3244">
        <f>IFERROR(ROUND(E3244/L3244,2),0)</f>
        <v>69.569999999999993</v>
      </c>
      <c r="Q3244" s="6" t="s">
        <v>8315</v>
      </c>
      <c r="R3244" t="s">
        <v>8316</v>
      </c>
      <c r="S3244" s="9">
        <f>(((J3244/60)/60)/24)+DATE(1970,1,1)</f>
        <v>41871.755694444444</v>
      </c>
      <c r="T3244" s="9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>ROUND(E3245/D3245*100,0)</f>
        <v>103</v>
      </c>
      <c r="P3245">
        <f>IFERROR(ROUND(E3245/L3245,2),0)</f>
        <v>115.87</v>
      </c>
      <c r="Q3245" s="6" t="s">
        <v>8315</v>
      </c>
      <c r="R3245" t="s">
        <v>8316</v>
      </c>
      <c r="S3245" s="9">
        <f>(((J3245/60)/60)/24)+DATE(1970,1,1)</f>
        <v>42262.096782407403</v>
      </c>
      <c r="T3245" s="9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>ROUND(E3246/D3246*100,0)</f>
        <v>103</v>
      </c>
      <c r="P3246">
        <f>IFERROR(ROUND(E3246/L3246,2),0)</f>
        <v>23.87</v>
      </c>
      <c r="Q3246" s="6" t="s">
        <v>8315</v>
      </c>
      <c r="R3246" t="s">
        <v>8316</v>
      </c>
      <c r="S3246" s="9">
        <f>(((J3246/60)/60)/24)+DATE(1970,1,1)</f>
        <v>42675.694236111114</v>
      </c>
      <c r="T3246" s="9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>ROUND(E3247/D3247*100,0)</f>
        <v>104</v>
      </c>
      <c r="P3247">
        <f>IFERROR(ROUND(E3247/L3247,2),0)</f>
        <v>81.13</v>
      </c>
      <c r="Q3247" s="6" t="s">
        <v>8315</v>
      </c>
      <c r="R3247" t="s">
        <v>8316</v>
      </c>
      <c r="S3247" s="9">
        <f>(((J3247/60)/60)/24)+DATE(1970,1,1)</f>
        <v>42135.60020833333</v>
      </c>
      <c r="T3247" s="9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>ROUND(E3248/D3248*100,0)</f>
        <v>111</v>
      </c>
      <c r="P3248">
        <f>IFERROR(ROUND(E3248/L3248,2),0)</f>
        <v>57.63</v>
      </c>
      <c r="Q3248" s="6" t="s">
        <v>8315</v>
      </c>
      <c r="R3248" t="s">
        <v>8316</v>
      </c>
      <c r="S3248" s="9">
        <f>(((J3248/60)/60)/24)+DATE(1970,1,1)</f>
        <v>42230.472222222219</v>
      </c>
      <c r="T3248" s="9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>ROUND(E3249/D3249*100,0)</f>
        <v>106</v>
      </c>
      <c r="P3249">
        <f>IFERROR(ROUND(E3249/L3249,2),0)</f>
        <v>46.43</v>
      </c>
      <c r="Q3249" s="6" t="s">
        <v>8315</v>
      </c>
      <c r="R3249" t="s">
        <v>8316</v>
      </c>
      <c r="S3249" s="9">
        <f>(((J3249/60)/60)/24)+DATE(1970,1,1)</f>
        <v>42167.434166666666</v>
      </c>
      <c r="T3249" s="9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>ROUND(E3250/D3250*100,0)</f>
        <v>101</v>
      </c>
      <c r="P3250">
        <f>IFERROR(ROUND(E3250/L3250,2),0)</f>
        <v>60.48</v>
      </c>
      <c r="Q3250" s="6" t="s">
        <v>8315</v>
      </c>
      <c r="R3250" t="s">
        <v>8316</v>
      </c>
      <c r="S3250" s="9">
        <f>(((J3250/60)/60)/24)+DATE(1970,1,1)</f>
        <v>42068.888391203705</v>
      </c>
      <c r="T3250" s="9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>ROUND(E3251/D3251*100,0)</f>
        <v>105</v>
      </c>
      <c r="P3251">
        <f>IFERROR(ROUND(E3251/L3251,2),0)</f>
        <v>65.58</v>
      </c>
      <c r="Q3251" s="6" t="s">
        <v>8315</v>
      </c>
      <c r="R3251" t="s">
        <v>8316</v>
      </c>
      <c r="S3251" s="9">
        <f>(((J3251/60)/60)/24)+DATE(1970,1,1)</f>
        <v>42145.746689814812</v>
      </c>
      <c r="T3251" s="9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>ROUND(E3252/D3252*100,0)</f>
        <v>102</v>
      </c>
      <c r="P3252">
        <f>IFERROR(ROUND(E3252/L3252,2),0)</f>
        <v>119.19</v>
      </c>
      <c r="Q3252" s="6" t="s">
        <v>8315</v>
      </c>
      <c r="R3252" t="s">
        <v>8316</v>
      </c>
      <c r="S3252" s="9">
        <f>(((J3252/60)/60)/24)+DATE(1970,1,1)</f>
        <v>41918.742175925923</v>
      </c>
      <c r="T3252" s="9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>ROUND(E3253/D3253*100,0)</f>
        <v>111</v>
      </c>
      <c r="P3253">
        <f>IFERROR(ROUND(E3253/L3253,2),0)</f>
        <v>83.05</v>
      </c>
      <c r="Q3253" s="6" t="s">
        <v>8315</v>
      </c>
      <c r="R3253" t="s">
        <v>8316</v>
      </c>
      <c r="S3253" s="9">
        <f>(((J3253/60)/60)/24)+DATE(1970,1,1)</f>
        <v>42146.731087962966</v>
      </c>
      <c r="T3253" s="9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>ROUND(E3254/D3254*100,0)</f>
        <v>128</v>
      </c>
      <c r="P3254">
        <f>IFERROR(ROUND(E3254/L3254,2),0)</f>
        <v>57.52</v>
      </c>
      <c r="Q3254" s="6" t="s">
        <v>8315</v>
      </c>
      <c r="R3254" t="s">
        <v>8316</v>
      </c>
      <c r="S3254" s="9">
        <f>(((J3254/60)/60)/24)+DATE(1970,1,1)</f>
        <v>42590.472685185188</v>
      </c>
      <c r="T3254" s="9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>ROUND(E3255/D3255*100,0)</f>
        <v>102</v>
      </c>
      <c r="P3255">
        <f>IFERROR(ROUND(E3255/L3255,2),0)</f>
        <v>177.09</v>
      </c>
      <c r="Q3255" s="6" t="s">
        <v>8315</v>
      </c>
      <c r="R3255" t="s">
        <v>8316</v>
      </c>
      <c r="S3255" s="9">
        <f>(((J3255/60)/60)/24)+DATE(1970,1,1)</f>
        <v>42602.576712962968</v>
      </c>
      <c r="T3255" s="9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>ROUND(E3256/D3256*100,0)</f>
        <v>101</v>
      </c>
      <c r="P3256">
        <f>IFERROR(ROUND(E3256/L3256,2),0)</f>
        <v>70.77</v>
      </c>
      <c r="Q3256" s="6" t="s">
        <v>8315</v>
      </c>
      <c r="R3256" t="s">
        <v>8316</v>
      </c>
      <c r="S3256" s="9">
        <f>(((J3256/60)/60)/24)+DATE(1970,1,1)</f>
        <v>42059.085752314815</v>
      </c>
      <c r="T3256" s="9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>ROUND(E3257/D3257*100,0)</f>
        <v>175</v>
      </c>
      <c r="P3257">
        <f>IFERROR(ROUND(E3257/L3257,2),0)</f>
        <v>29.17</v>
      </c>
      <c r="Q3257" s="6" t="s">
        <v>8315</v>
      </c>
      <c r="R3257" t="s">
        <v>8316</v>
      </c>
      <c r="S3257" s="9">
        <f>(((J3257/60)/60)/24)+DATE(1970,1,1)</f>
        <v>41889.768229166664</v>
      </c>
      <c r="T3257" s="9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>ROUND(E3258/D3258*100,0)</f>
        <v>128</v>
      </c>
      <c r="P3258">
        <f>IFERROR(ROUND(E3258/L3258,2),0)</f>
        <v>72.760000000000005</v>
      </c>
      <c r="Q3258" s="6" t="s">
        <v>8315</v>
      </c>
      <c r="R3258" t="s">
        <v>8316</v>
      </c>
      <c r="S3258" s="9">
        <f>(((J3258/60)/60)/24)+DATE(1970,1,1)</f>
        <v>42144.573807870373</v>
      </c>
      <c r="T3258" s="9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>ROUND(E3259/D3259*100,0)</f>
        <v>106</v>
      </c>
      <c r="P3259">
        <f>IFERROR(ROUND(E3259/L3259,2),0)</f>
        <v>51.85</v>
      </c>
      <c r="Q3259" s="6" t="s">
        <v>8315</v>
      </c>
      <c r="R3259" t="s">
        <v>8316</v>
      </c>
      <c r="S3259" s="9">
        <f>(((J3259/60)/60)/24)+DATE(1970,1,1)</f>
        <v>42758.559629629628</v>
      </c>
      <c r="T3259" s="9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>ROUND(E3260/D3260*100,0)</f>
        <v>105</v>
      </c>
      <c r="P3260">
        <f>IFERROR(ROUND(E3260/L3260,2),0)</f>
        <v>98.2</v>
      </c>
      <c r="Q3260" s="6" t="s">
        <v>8315</v>
      </c>
      <c r="R3260" t="s">
        <v>8316</v>
      </c>
      <c r="S3260" s="9">
        <f>(((J3260/60)/60)/24)+DATE(1970,1,1)</f>
        <v>41982.887280092589</v>
      </c>
      <c r="T3260" s="9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>ROUND(E3261/D3261*100,0)</f>
        <v>106</v>
      </c>
      <c r="P3261">
        <f>IFERROR(ROUND(E3261/L3261,2),0)</f>
        <v>251.74</v>
      </c>
      <c r="Q3261" s="6" t="s">
        <v>8315</v>
      </c>
      <c r="R3261" t="s">
        <v>8316</v>
      </c>
      <c r="S3261" s="9">
        <f>(((J3261/60)/60)/24)+DATE(1970,1,1)</f>
        <v>42614.760937500003</v>
      </c>
      <c r="T3261" s="9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>ROUND(E3262/D3262*100,0)</f>
        <v>109</v>
      </c>
      <c r="P3262">
        <f>IFERROR(ROUND(E3262/L3262,2),0)</f>
        <v>74.819999999999993</v>
      </c>
      <c r="Q3262" s="6" t="s">
        <v>8315</v>
      </c>
      <c r="R3262" t="s">
        <v>8316</v>
      </c>
      <c r="S3262" s="9">
        <f>(((J3262/60)/60)/24)+DATE(1970,1,1)</f>
        <v>42303.672662037032</v>
      </c>
      <c r="T3262" s="9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>ROUND(E3263/D3263*100,0)</f>
        <v>100</v>
      </c>
      <c r="P3263">
        <f>IFERROR(ROUND(E3263/L3263,2),0)</f>
        <v>67.650000000000006</v>
      </c>
      <c r="Q3263" s="6" t="s">
        <v>8315</v>
      </c>
      <c r="R3263" t="s">
        <v>8316</v>
      </c>
      <c r="S3263" s="9">
        <f>(((J3263/60)/60)/24)+DATE(1970,1,1)</f>
        <v>42171.725416666668</v>
      </c>
      <c r="T3263" s="9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>ROUND(E3264/D3264*100,0)</f>
        <v>103</v>
      </c>
      <c r="P3264">
        <f>IFERROR(ROUND(E3264/L3264,2),0)</f>
        <v>93.81</v>
      </c>
      <c r="Q3264" s="6" t="s">
        <v>8315</v>
      </c>
      <c r="R3264" t="s">
        <v>8316</v>
      </c>
      <c r="S3264" s="9">
        <f>(((J3264/60)/60)/24)+DATE(1970,1,1)</f>
        <v>41964.315532407403</v>
      </c>
      <c r="T3264" s="9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>ROUND(E3265/D3265*100,0)</f>
        <v>112</v>
      </c>
      <c r="P3265">
        <f>IFERROR(ROUND(E3265/L3265,2),0)</f>
        <v>41.24</v>
      </c>
      <c r="Q3265" s="6" t="s">
        <v>8315</v>
      </c>
      <c r="R3265" t="s">
        <v>8316</v>
      </c>
      <c r="S3265" s="9">
        <f>(((J3265/60)/60)/24)+DATE(1970,1,1)</f>
        <v>42284.516064814816</v>
      </c>
      <c r="T3265" s="9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>ROUND(E3266/D3266*100,0)</f>
        <v>103</v>
      </c>
      <c r="P3266">
        <f>IFERROR(ROUND(E3266/L3266,2),0)</f>
        <v>52.55</v>
      </c>
      <c r="Q3266" s="6" t="s">
        <v>8315</v>
      </c>
      <c r="R3266" t="s">
        <v>8316</v>
      </c>
      <c r="S3266" s="9">
        <f>(((J3266/60)/60)/24)+DATE(1970,1,1)</f>
        <v>42016.800208333334</v>
      </c>
      <c r="T3266" s="9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>ROUND(E3267/D3267*100,0)</f>
        <v>164</v>
      </c>
      <c r="P3267">
        <f>IFERROR(ROUND(E3267/L3267,2),0)</f>
        <v>70.290000000000006</v>
      </c>
      <c r="Q3267" s="6" t="s">
        <v>8315</v>
      </c>
      <c r="R3267" t="s">
        <v>8316</v>
      </c>
      <c r="S3267" s="9">
        <f>(((J3267/60)/60)/24)+DATE(1970,1,1)</f>
        <v>42311.711979166663</v>
      </c>
      <c r="T3267" s="9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>ROUND(E3268/D3268*100,0)</f>
        <v>131</v>
      </c>
      <c r="P3268">
        <f>IFERROR(ROUND(E3268/L3268,2),0)</f>
        <v>48.33</v>
      </c>
      <c r="Q3268" s="6" t="s">
        <v>8315</v>
      </c>
      <c r="R3268" t="s">
        <v>8316</v>
      </c>
      <c r="S3268" s="9">
        <f>(((J3268/60)/60)/24)+DATE(1970,1,1)</f>
        <v>42136.536134259266</v>
      </c>
      <c r="T3268" s="9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>ROUND(E3269/D3269*100,0)</f>
        <v>102</v>
      </c>
      <c r="P3269">
        <f>IFERROR(ROUND(E3269/L3269,2),0)</f>
        <v>53.18</v>
      </c>
      <c r="Q3269" s="6" t="s">
        <v>8315</v>
      </c>
      <c r="R3269" t="s">
        <v>8316</v>
      </c>
      <c r="S3269" s="9">
        <f>(((J3269/60)/60)/24)+DATE(1970,1,1)</f>
        <v>42172.757638888885</v>
      </c>
      <c r="T3269" s="9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>ROUND(E3270/D3270*100,0)</f>
        <v>128</v>
      </c>
      <c r="P3270">
        <f>IFERROR(ROUND(E3270/L3270,2),0)</f>
        <v>60.95</v>
      </c>
      <c r="Q3270" s="6" t="s">
        <v>8315</v>
      </c>
      <c r="R3270" t="s">
        <v>8316</v>
      </c>
      <c r="S3270" s="9">
        <f>(((J3270/60)/60)/24)+DATE(1970,1,1)</f>
        <v>42590.90425925926</v>
      </c>
      <c r="T3270" s="9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>ROUND(E3271/D3271*100,0)</f>
        <v>102</v>
      </c>
      <c r="P3271">
        <f>IFERROR(ROUND(E3271/L3271,2),0)</f>
        <v>116</v>
      </c>
      <c r="Q3271" s="6" t="s">
        <v>8315</v>
      </c>
      <c r="R3271" t="s">
        <v>8316</v>
      </c>
      <c r="S3271" s="9">
        <f>(((J3271/60)/60)/24)+DATE(1970,1,1)</f>
        <v>42137.395798611105</v>
      </c>
      <c r="T3271" s="9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>ROUND(E3272/D3272*100,0)</f>
        <v>102</v>
      </c>
      <c r="P3272">
        <f>IFERROR(ROUND(E3272/L3272,2),0)</f>
        <v>61</v>
      </c>
      <c r="Q3272" s="6" t="s">
        <v>8315</v>
      </c>
      <c r="R3272" t="s">
        <v>8316</v>
      </c>
      <c r="S3272" s="9">
        <f>(((J3272/60)/60)/24)+DATE(1970,1,1)</f>
        <v>42167.533159722225</v>
      </c>
      <c r="T3272" s="9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>ROUND(E3273/D3273*100,0)</f>
        <v>130</v>
      </c>
      <c r="P3273">
        <f>IFERROR(ROUND(E3273/L3273,2),0)</f>
        <v>38.24</v>
      </c>
      <c r="Q3273" s="6" t="s">
        <v>8315</v>
      </c>
      <c r="R3273" t="s">
        <v>8316</v>
      </c>
      <c r="S3273" s="9">
        <f>(((J3273/60)/60)/24)+DATE(1970,1,1)</f>
        <v>41915.437210648146</v>
      </c>
      <c r="T3273" s="9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>ROUND(E3274/D3274*100,0)</f>
        <v>154</v>
      </c>
      <c r="P3274">
        <f>IFERROR(ROUND(E3274/L3274,2),0)</f>
        <v>106.5</v>
      </c>
      <c r="Q3274" s="6" t="s">
        <v>8315</v>
      </c>
      <c r="R3274" t="s">
        <v>8316</v>
      </c>
      <c r="S3274" s="9">
        <f>(((J3274/60)/60)/24)+DATE(1970,1,1)</f>
        <v>42284.500104166669</v>
      </c>
      <c r="T3274" s="9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>ROUND(E3275/D3275*100,0)</f>
        <v>107</v>
      </c>
      <c r="P3275">
        <f>IFERROR(ROUND(E3275/L3275,2),0)</f>
        <v>204.57</v>
      </c>
      <c r="Q3275" s="6" t="s">
        <v>8315</v>
      </c>
      <c r="R3275" t="s">
        <v>8316</v>
      </c>
      <c r="S3275" s="9">
        <f>(((J3275/60)/60)/24)+DATE(1970,1,1)</f>
        <v>42611.801412037035</v>
      </c>
      <c r="T3275" s="9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>ROUND(E3276/D3276*100,0)</f>
        <v>101</v>
      </c>
      <c r="P3276">
        <f>IFERROR(ROUND(E3276/L3276,2),0)</f>
        <v>54.91</v>
      </c>
      <c r="Q3276" s="6" t="s">
        <v>8315</v>
      </c>
      <c r="R3276" t="s">
        <v>8316</v>
      </c>
      <c r="S3276" s="9">
        <f>(((J3276/60)/60)/24)+DATE(1970,1,1)</f>
        <v>42400.704537037032</v>
      </c>
      <c r="T3276" s="9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>ROUND(E3277/D3277*100,0)</f>
        <v>100</v>
      </c>
      <c r="P3277">
        <f>IFERROR(ROUND(E3277/L3277,2),0)</f>
        <v>150.41999999999999</v>
      </c>
      <c r="Q3277" s="6" t="s">
        <v>8315</v>
      </c>
      <c r="R3277" t="s">
        <v>8316</v>
      </c>
      <c r="S3277" s="9">
        <f>(((J3277/60)/60)/24)+DATE(1970,1,1)</f>
        <v>42017.88045138889</v>
      </c>
      <c r="T3277" s="9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>ROUND(E3278/D3278*100,0)</f>
        <v>117</v>
      </c>
      <c r="P3278">
        <f>IFERROR(ROUND(E3278/L3278,2),0)</f>
        <v>52.58</v>
      </c>
      <c r="Q3278" s="6" t="s">
        <v>8315</v>
      </c>
      <c r="R3278" t="s">
        <v>8316</v>
      </c>
      <c r="S3278" s="9">
        <f>(((J3278/60)/60)/24)+DATE(1970,1,1)</f>
        <v>42426.949988425928</v>
      </c>
      <c r="T3278" s="9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>ROUND(E3279/D3279*100,0)</f>
        <v>109</v>
      </c>
      <c r="P3279">
        <f>IFERROR(ROUND(E3279/L3279,2),0)</f>
        <v>54.3</v>
      </c>
      <c r="Q3279" s="6" t="s">
        <v>8315</v>
      </c>
      <c r="R3279" t="s">
        <v>8316</v>
      </c>
      <c r="S3279" s="9">
        <f>(((J3279/60)/60)/24)+DATE(1970,1,1)</f>
        <v>41931.682939814818</v>
      </c>
      <c r="T3279" s="9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>ROUND(E3280/D3280*100,0)</f>
        <v>103</v>
      </c>
      <c r="P3280">
        <f>IFERROR(ROUND(E3280/L3280,2),0)</f>
        <v>76.03</v>
      </c>
      <c r="Q3280" s="6" t="s">
        <v>8315</v>
      </c>
      <c r="R3280" t="s">
        <v>8316</v>
      </c>
      <c r="S3280" s="9">
        <f>(((J3280/60)/60)/24)+DATE(1970,1,1)</f>
        <v>42124.848414351851</v>
      </c>
      <c r="T3280" s="9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>ROUND(E3281/D3281*100,0)</f>
        <v>114</v>
      </c>
      <c r="P3281">
        <f>IFERROR(ROUND(E3281/L3281,2),0)</f>
        <v>105.21</v>
      </c>
      <c r="Q3281" s="6" t="s">
        <v>8315</v>
      </c>
      <c r="R3281" t="s">
        <v>8316</v>
      </c>
      <c r="S3281" s="9">
        <f>(((J3281/60)/60)/24)+DATE(1970,1,1)</f>
        <v>42431.102534722217</v>
      </c>
      <c r="T3281" s="9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>ROUND(E3282/D3282*100,0)</f>
        <v>103</v>
      </c>
      <c r="P3282">
        <f>IFERROR(ROUND(E3282/L3282,2),0)</f>
        <v>68.67</v>
      </c>
      <c r="Q3282" s="6" t="s">
        <v>8315</v>
      </c>
      <c r="R3282" t="s">
        <v>8316</v>
      </c>
      <c r="S3282" s="9">
        <f>(((J3282/60)/60)/24)+DATE(1970,1,1)</f>
        <v>42121.756921296299</v>
      </c>
      <c r="T3282" s="9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>ROUND(E3283/D3283*100,0)</f>
        <v>122</v>
      </c>
      <c r="P3283">
        <f>IFERROR(ROUND(E3283/L3283,2),0)</f>
        <v>129.36000000000001</v>
      </c>
      <c r="Q3283" s="6" t="s">
        <v>8315</v>
      </c>
      <c r="R3283" t="s">
        <v>8316</v>
      </c>
      <c r="S3283" s="9">
        <f>(((J3283/60)/60)/24)+DATE(1970,1,1)</f>
        <v>42219.019733796296</v>
      </c>
      <c r="T3283" s="9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>ROUND(E3284/D3284*100,0)</f>
        <v>103</v>
      </c>
      <c r="P3284">
        <f>IFERROR(ROUND(E3284/L3284,2),0)</f>
        <v>134.26</v>
      </c>
      <c r="Q3284" s="6" t="s">
        <v>8315</v>
      </c>
      <c r="R3284" t="s">
        <v>8316</v>
      </c>
      <c r="S3284" s="9">
        <f>(((J3284/60)/60)/24)+DATE(1970,1,1)</f>
        <v>42445.19430555556</v>
      </c>
      <c r="T3284" s="9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>ROUND(E3285/D3285*100,0)</f>
        <v>105</v>
      </c>
      <c r="P3285">
        <f>IFERROR(ROUND(E3285/L3285,2),0)</f>
        <v>17.829999999999998</v>
      </c>
      <c r="Q3285" s="6" t="s">
        <v>8315</v>
      </c>
      <c r="R3285" t="s">
        <v>8316</v>
      </c>
      <c r="S3285" s="9">
        <f>(((J3285/60)/60)/24)+DATE(1970,1,1)</f>
        <v>42379.74418981481</v>
      </c>
      <c r="T3285" s="9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>ROUND(E3286/D3286*100,0)</f>
        <v>102</v>
      </c>
      <c r="P3286">
        <f>IFERROR(ROUND(E3286/L3286,2),0)</f>
        <v>203.2</v>
      </c>
      <c r="Q3286" s="6" t="s">
        <v>8315</v>
      </c>
      <c r="R3286" t="s">
        <v>8316</v>
      </c>
      <c r="S3286" s="9">
        <f>(((J3286/60)/60)/24)+DATE(1970,1,1)</f>
        <v>42380.884872685187</v>
      </c>
      <c r="T3286" s="9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>ROUND(E3287/D3287*100,0)</f>
        <v>112</v>
      </c>
      <c r="P3287">
        <f>IFERROR(ROUND(E3287/L3287,2),0)</f>
        <v>69.19</v>
      </c>
      <c r="Q3287" s="6" t="s">
        <v>8315</v>
      </c>
      <c r="R3287" t="s">
        <v>8316</v>
      </c>
      <c r="S3287" s="9">
        <f>(((J3287/60)/60)/24)+DATE(1970,1,1)</f>
        <v>42762.942430555559</v>
      </c>
      <c r="T3287" s="9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>ROUND(E3288/D3288*100,0)</f>
        <v>102</v>
      </c>
      <c r="P3288">
        <f>IFERROR(ROUND(E3288/L3288,2),0)</f>
        <v>125.12</v>
      </c>
      <c r="Q3288" s="6" t="s">
        <v>8315</v>
      </c>
      <c r="R3288" t="s">
        <v>8316</v>
      </c>
      <c r="S3288" s="9">
        <f>(((J3288/60)/60)/24)+DATE(1970,1,1)</f>
        <v>42567.840069444443</v>
      </c>
      <c r="T3288" s="9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>ROUND(E3289/D3289*100,0)</f>
        <v>100</v>
      </c>
      <c r="P3289">
        <f>IFERROR(ROUND(E3289/L3289,2),0)</f>
        <v>73.53</v>
      </c>
      <c r="Q3289" s="6" t="s">
        <v>8315</v>
      </c>
      <c r="R3289" t="s">
        <v>8316</v>
      </c>
      <c r="S3289" s="9">
        <f>(((J3289/60)/60)/24)+DATE(1970,1,1)</f>
        <v>42311.750324074077</v>
      </c>
      <c r="T3289" s="9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>ROUND(E3290/D3290*100,0)</f>
        <v>100</v>
      </c>
      <c r="P3290">
        <f>IFERROR(ROUND(E3290/L3290,2),0)</f>
        <v>48.44</v>
      </c>
      <c r="Q3290" s="6" t="s">
        <v>8315</v>
      </c>
      <c r="R3290" t="s">
        <v>8316</v>
      </c>
      <c r="S3290" s="9">
        <f>(((J3290/60)/60)/24)+DATE(1970,1,1)</f>
        <v>42505.774479166663</v>
      </c>
      <c r="T3290" s="9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>ROUND(E3291/D3291*100,0)</f>
        <v>133</v>
      </c>
      <c r="P3291">
        <f>IFERROR(ROUND(E3291/L3291,2),0)</f>
        <v>26.61</v>
      </c>
      <c r="Q3291" s="6" t="s">
        <v>8315</v>
      </c>
      <c r="R3291" t="s">
        <v>8316</v>
      </c>
      <c r="S3291" s="9">
        <f>(((J3291/60)/60)/24)+DATE(1970,1,1)</f>
        <v>42758.368078703701</v>
      </c>
      <c r="T3291" s="9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>ROUND(E3292/D3292*100,0)</f>
        <v>121</v>
      </c>
      <c r="P3292">
        <f>IFERROR(ROUND(E3292/L3292,2),0)</f>
        <v>33.67</v>
      </c>
      <c r="Q3292" s="6" t="s">
        <v>8315</v>
      </c>
      <c r="R3292" t="s">
        <v>8316</v>
      </c>
      <c r="S3292" s="9">
        <f>(((J3292/60)/60)/24)+DATE(1970,1,1)</f>
        <v>42775.51494212963</v>
      </c>
      <c r="T3292" s="9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>ROUND(E3293/D3293*100,0)</f>
        <v>114</v>
      </c>
      <c r="P3293">
        <f>IFERROR(ROUND(E3293/L3293,2),0)</f>
        <v>40.71</v>
      </c>
      <c r="Q3293" s="6" t="s">
        <v>8315</v>
      </c>
      <c r="R3293" t="s">
        <v>8316</v>
      </c>
      <c r="S3293" s="9">
        <f>(((J3293/60)/60)/24)+DATE(1970,1,1)</f>
        <v>42232.702546296292</v>
      </c>
      <c r="T3293" s="9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>ROUND(E3294/D3294*100,0)</f>
        <v>286</v>
      </c>
      <c r="P3294">
        <f>IFERROR(ROUND(E3294/L3294,2),0)</f>
        <v>19.27</v>
      </c>
      <c r="Q3294" s="6" t="s">
        <v>8315</v>
      </c>
      <c r="R3294" t="s">
        <v>8316</v>
      </c>
      <c r="S3294" s="9">
        <f>(((J3294/60)/60)/24)+DATE(1970,1,1)</f>
        <v>42282.770231481481</v>
      </c>
      <c r="T3294" s="9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>ROUND(E3295/D3295*100,0)</f>
        <v>170</v>
      </c>
      <c r="P3295">
        <f>IFERROR(ROUND(E3295/L3295,2),0)</f>
        <v>84.29</v>
      </c>
      <c r="Q3295" s="6" t="s">
        <v>8315</v>
      </c>
      <c r="R3295" t="s">
        <v>8316</v>
      </c>
      <c r="S3295" s="9">
        <f>(((J3295/60)/60)/24)+DATE(1970,1,1)</f>
        <v>42768.425370370373</v>
      </c>
      <c r="T3295" s="9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>ROUND(E3296/D3296*100,0)</f>
        <v>118</v>
      </c>
      <c r="P3296">
        <f>IFERROR(ROUND(E3296/L3296,2),0)</f>
        <v>29.58</v>
      </c>
      <c r="Q3296" s="6" t="s">
        <v>8315</v>
      </c>
      <c r="R3296" t="s">
        <v>8316</v>
      </c>
      <c r="S3296" s="9">
        <f>(((J3296/60)/60)/24)+DATE(1970,1,1)</f>
        <v>42141.541134259256</v>
      </c>
      <c r="T3296" s="9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>ROUND(E3297/D3297*100,0)</f>
        <v>103</v>
      </c>
      <c r="P3297">
        <f>IFERROR(ROUND(E3297/L3297,2),0)</f>
        <v>26.67</v>
      </c>
      <c r="Q3297" s="6" t="s">
        <v>8315</v>
      </c>
      <c r="R3297" t="s">
        <v>8316</v>
      </c>
      <c r="S3297" s="9">
        <f>(((J3297/60)/60)/24)+DATE(1970,1,1)</f>
        <v>42609.442465277782</v>
      </c>
      <c r="T3297" s="9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>ROUND(E3298/D3298*100,0)</f>
        <v>144</v>
      </c>
      <c r="P3298">
        <f>IFERROR(ROUND(E3298/L3298,2),0)</f>
        <v>45.98</v>
      </c>
      <c r="Q3298" s="6" t="s">
        <v>8315</v>
      </c>
      <c r="R3298" t="s">
        <v>8316</v>
      </c>
      <c r="S3298" s="9">
        <f>(((J3298/60)/60)/24)+DATE(1970,1,1)</f>
        <v>42309.756620370375</v>
      </c>
      <c r="T3298" s="9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>ROUND(E3299/D3299*100,0)</f>
        <v>100</v>
      </c>
      <c r="P3299">
        <f>IFERROR(ROUND(E3299/L3299,2),0)</f>
        <v>125.09</v>
      </c>
      <c r="Q3299" s="6" t="s">
        <v>8315</v>
      </c>
      <c r="R3299" t="s">
        <v>8316</v>
      </c>
      <c r="S3299" s="9">
        <f>(((J3299/60)/60)/24)+DATE(1970,1,1)</f>
        <v>42193.771481481483</v>
      </c>
      <c r="T3299" s="9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>ROUND(E3300/D3300*100,0)</f>
        <v>102</v>
      </c>
      <c r="P3300">
        <f>IFERROR(ROUND(E3300/L3300,2),0)</f>
        <v>141.29</v>
      </c>
      <c r="Q3300" s="6" t="s">
        <v>8315</v>
      </c>
      <c r="R3300" t="s">
        <v>8316</v>
      </c>
      <c r="S3300" s="9">
        <f>(((J3300/60)/60)/24)+DATE(1970,1,1)</f>
        <v>42239.957962962959</v>
      </c>
      <c r="T3300" s="9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>ROUND(E3301/D3301*100,0)</f>
        <v>116</v>
      </c>
      <c r="P3301">
        <f>IFERROR(ROUND(E3301/L3301,2),0)</f>
        <v>55.33</v>
      </c>
      <c r="Q3301" s="6" t="s">
        <v>8315</v>
      </c>
      <c r="R3301" t="s">
        <v>8316</v>
      </c>
      <c r="S3301" s="9">
        <f>(((J3301/60)/60)/24)+DATE(1970,1,1)</f>
        <v>42261.917395833334</v>
      </c>
      <c r="T3301" s="9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>ROUND(E3302/D3302*100,0)</f>
        <v>136</v>
      </c>
      <c r="P3302">
        <f>IFERROR(ROUND(E3302/L3302,2),0)</f>
        <v>46.42</v>
      </c>
      <c r="Q3302" s="6" t="s">
        <v>8315</v>
      </c>
      <c r="R3302" t="s">
        <v>8316</v>
      </c>
      <c r="S3302" s="9">
        <f>(((J3302/60)/60)/24)+DATE(1970,1,1)</f>
        <v>42102.743773148148</v>
      </c>
      <c r="T3302" s="9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>ROUND(E3303/D3303*100,0)</f>
        <v>133</v>
      </c>
      <c r="P3303">
        <f>IFERROR(ROUND(E3303/L3303,2),0)</f>
        <v>57.2</v>
      </c>
      <c r="Q3303" s="6" t="s">
        <v>8315</v>
      </c>
      <c r="R3303" t="s">
        <v>8316</v>
      </c>
      <c r="S3303" s="9">
        <f>(((J3303/60)/60)/24)+DATE(1970,1,1)</f>
        <v>42538.73583333334</v>
      </c>
      <c r="T3303" s="9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>ROUND(E3304/D3304*100,0)</f>
        <v>103</v>
      </c>
      <c r="P3304">
        <f>IFERROR(ROUND(E3304/L3304,2),0)</f>
        <v>173.7</v>
      </c>
      <c r="Q3304" s="6" t="s">
        <v>8315</v>
      </c>
      <c r="R3304" t="s">
        <v>8316</v>
      </c>
      <c r="S3304" s="9">
        <f>(((J3304/60)/60)/24)+DATE(1970,1,1)</f>
        <v>42681.35157407407</v>
      </c>
      <c r="T3304" s="9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>ROUND(E3305/D3305*100,0)</f>
        <v>116</v>
      </c>
      <c r="P3305">
        <f>IFERROR(ROUND(E3305/L3305,2),0)</f>
        <v>59.6</v>
      </c>
      <c r="Q3305" s="6" t="s">
        <v>8315</v>
      </c>
      <c r="R3305" t="s">
        <v>8316</v>
      </c>
      <c r="S3305" s="9">
        <f>(((J3305/60)/60)/24)+DATE(1970,1,1)</f>
        <v>42056.65143518518</v>
      </c>
      <c r="T3305" s="9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>ROUND(E3306/D3306*100,0)</f>
        <v>105</v>
      </c>
      <c r="P3306">
        <f>IFERROR(ROUND(E3306/L3306,2),0)</f>
        <v>89.59</v>
      </c>
      <c r="Q3306" s="6" t="s">
        <v>8315</v>
      </c>
      <c r="R3306" t="s">
        <v>8316</v>
      </c>
      <c r="S3306" s="9">
        <f>(((J3306/60)/60)/24)+DATE(1970,1,1)</f>
        <v>42696.624444444446</v>
      </c>
      <c r="T3306" s="9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>ROUND(E3307/D3307*100,0)</f>
        <v>102</v>
      </c>
      <c r="P3307">
        <f>IFERROR(ROUND(E3307/L3307,2),0)</f>
        <v>204.05</v>
      </c>
      <c r="Q3307" s="6" t="s">
        <v>8315</v>
      </c>
      <c r="R3307" t="s">
        <v>8316</v>
      </c>
      <c r="S3307" s="9">
        <f>(((J3307/60)/60)/24)+DATE(1970,1,1)</f>
        <v>42186.855879629627</v>
      </c>
      <c r="T3307" s="9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>ROUND(E3308/D3308*100,0)</f>
        <v>175</v>
      </c>
      <c r="P3308">
        <f>IFERROR(ROUND(E3308/L3308,2),0)</f>
        <v>48.7</v>
      </c>
      <c r="Q3308" s="6" t="s">
        <v>8315</v>
      </c>
      <c r="R3308" t="s">
        <v>8316</v>
      </c>
      <c r="S3308" s="9">
        <f>(((J3308/60)/60)/24)+DATE(1970,1,1)</f>
        <v>42493.219236111108</v>
      </c>
      <c r="T3308" s="9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>ROUND(E3309/D3309*100,0)</f>
        <v>107</v>
      </c>
      <c r="P3309">
        <f>IFERROR(ROUND(E3309/L3309,2),0)</f>
        <v>53.34</v>
      </c>
      <c r="Q3309" s="6" t="s">
        <v>8315</v>
      </c>
      <c r="R3309" t="s">
        <v>8316</v>
      </c>
      <c r="S3309" s="9">
        <f>(((J3309/60)/60)/24)+DATE(1970,1,1)</f>
        <v>42475.057164351849</v>
      </c>
      <c r="T3309" s="9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>ROUND(E3310/D3310*100,0)</f>
        <v>122</v>
      </c>
      <c r="P3310">
        <f>IFERROR(ROUND(E3310/L3310,2),0)</f>
        <v>75.09</v>
      </c>
      <c r="Q3310" s="6" t="s">
        <v>8315</v>
      </c>
      <c r="R3310" t="s">
        <v>8316</v>
      </c>
      <c r="S3310" s="9">
        <f>(((J3310/60)/60)/24)+DATE(1970,1,1)</f>
        <v>42452.876909722225</v>
      </c>
      <c r="T3310" s="9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>ROUND(E3311/D3311*100,0)</f>
        <v>159</v>
      </c>
      <c r="P3311">
        <f>IFERROR(ROUND(E3311/L3311,2),0)</f>
        <v>18</v>
      </c>
      <c r="Q3311" s="6" t="s">
        <v>8315</v>
      </c>
      <c r="R3311" t="s">
        <v>8316</v>
      </c>
      <c r="S3311" s="9">
        <f>(((J3311/60)/60)/24)+DATE(1970,1,1)</f>
        <v>42628.650208333333</v>
      </c>
      <c r="T3311" s="9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>ROUND(E3312/D3312*100,0)</f>
        <v>100</v>
      </c>
      <c r="P3312">
        <f>IFERROR(ROUND(E3312/L3312,2),0)</f>
        <v>209.84</v>
      </c>
      <c r="Q3312" s="6" t="s">
        <v>8315</v>
      </c>
      <c r="R3312" t="s">
        <v>8316</v>
      </c>
      <c r="S3312" s="9">
        <f>(((J3312/60)/60)/24)+DATE(1970,1,1)</f>
        <v>42253.928530092591</v>
      </c>
      <c r="T3312" s="9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>ROUND(E3313/D3313*100,0)</f>
        <v>110</v>
      </c>
      <c r="P3313">
        <f>IFERROR(ROUND(E3313/L3313,2),0)</f>
        <v>61.02</v>
      </c>
      <c r="Q3313" s="6" t="s">
        <v>8315</v>
      </c>
      <c r="R3313" t="s">
        <v>8316</v>
      </c>
      <c r="S3313" s="9">
        <f>(((J3313/60)/60)/24)+DATE(1970,1,1)</f>
        <v>42264.29178240741</v>
      </c>
      <c r="T3313" s="9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>ROUND(E3314/D3314*100,0)</f>
        <v>100</v>
      </c>
      <c r="P3314">
        <f>IFERROR(ROUND(E3314/L3314,2),0)</f>
        <v>61</v>
      </c>
      <c r="Q3314" s="6" t="s">
        <v>8315</v>
      </c>
      <c r="R3314" t="s">
        <v>8316</v>
      </c>
      <c r="S3314" s="9">
        <f>(((J3314/60)/60)/24)+DATE(1970,1,1)</f>
        <v>42664.809560185182</v>
      </c>
      <c r="T3314" s="9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>ROUND(E3315/D3315*100,0)</f>
        <v>116</v>
      </c>
      <c r="P3315">
        <f>IFERROR(ROUND(E3315/L3315,2),0)</f>
        <v>80.03</v>
      </c>
      <c r="Q3315" s="6" t="s">
        <v>8315</v>
      </c>
      <c r="R3315" t="s">
        <v>8316</v>
      </c>
      <c r="S3315" s="9">
        <f>(((J3315/60)/60)/24)+DATE(1970,1,1)</f>
        <v>42382.244409722218</v>
      </c>
      <c r="T3315" s="9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>ROUND(E3316/D3316*100,0)</f>
        <v>211</v>
      </c>
      <c r="P3316">
        <f>IFERROR(ROUND(E3316/L3316,2),0)</f>
        <v>29.07</v>
      </c>
      <c r="Q3316" s="6" t="s">
        <v>8315</v>
      </c>
      <c r="R3316" t="s">
        <v>8316</v>
      </c>
      <c r="S3316" s="9">
        <f>(((J3316/60)/60)/24)+DATE(1970,1,1)</f>
        <v>42105.267488425925</v>
      </c>
      <c r="T3316" s="9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>ROUND(E3317/D3317*100,0)</f>
        <v>110</v>
      </c>
      <c r="P3317">
        <f>IFERROR(ROUND(E3317/L3317,2),0)</f>
        <v>49.44</v>
      </c>
      <c r="Q3317" s="6" t="s">
        <v>8315</v>
      </c>
      <c r="R3317" t="s">
        <v>8316</v>
      </c>
      <c r="S3317" s="9">
        <f>(((J3317/60)/60)/24)+DATE(1970,1,1)</f>
        <v>42466.303715277783</v>
      </c>
      <c r="T3317" s="9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>ROUND(E3318/D3318*100,0)</f>
        <v>100</v>
      </c>
      <c r="P3318">
        <f>IFERROR(ROUND(E3318/L3318,2),0)</f>
        <v>93.98</v>
      </c>
      <c r="Q3318" s="6" t="s">
        <v>8315</v>
      </c>
      <c r="R3318" t="s">
        <v>8316</v>
      </c>
      <c r="S3318" s="9">
        <f>(((J3318/60)/60)/24)+DATE(1970,1,1)</f>
        <v>41826.871238425927</v>
      </c>
      <c r="T3318" s="9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>ROUND(E3319/D3319*100,0)</f>
        <v>106</v>
      </c>
      <c r="P3319">
        <f>IFERROR(ROUND(E3319/L3319,2),0)</f>
        <v>61.94</v>
      </c>
      <c r="Q3319" s="6" t="s">
        <v>8315</v>
      </c>
      <c r="R3319" t="s">
        <v>8316</v>
      </c>
      <c r="S3319" s="9">
        <f>(((J3319/60)/60)/24)+DATE(1970,1,1)</f>
        <v>42499.039629629624</v>
      </c>
      <c r="T3319" s="9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>ROUND(E3320/D3320*100,0)</f>
        <v>126</v>
      </c>
      <c r="P3320">
        <f>IFERROR(ROUND(E3320/L3320,2),0)</f>
        <v>78.5</v>
      </c>
      <c r="Q3320" s="6" t="s">
        <v>8315</v>
      </c>
      <c r="R3320" t="s">
        <v>8316</v>
      </c>
      <c r="S3320" s="9">
        <f>(((J3320/60)/60)/24)+DATE(1970,1,1)</f>
        <v>42431.302002314813</v>
      </c>
      <c r="T3320" s="9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>ROUND(E3321/D3321*100,0)</f>
        <v>108</v>
      </c>
      <c r="P3321">
        <f>IFERROR(ROUND(E3321/L3321,2),0)</f>
        <v>33.75</v>
      </c>
      <c r="Q3321" s="6" t="s">
        <v>8315</v>
      </c>
      <c r="R3321" t="s">
        <v>8316</v>
      </c>
      <c r="S3321" s="9">
        <f>(((J3321/60)/60)/24)+DATE(1970,1,1)</f>
        <v>41990.585486111115</v>
      </c>
      <c r="T3321" s="9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>ROUND(E3322/D3322*100,0)</f>
        <v>101</v>
      </c>
      <c r="P3322">
        <f>IFERROR(ROUND(E3322/L3322,2),0)</f>
        <v>66.45</v>
      </c>
      <c r="Q3322" s="6" t="s">
        <v>8315</v>
      </c>
      <c r="R3322" t="s">
        <v>8316</v>
      </c>
      <c r="S3322" s="9">
        <f>(((J3322/60)/60)/24)+DATE(1970,1,1)</f>
        <v>42513.045798611114</v>
      </c>
      <c r="T3322" s="9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>ROUND(E3323/D3323*100,0)</f>
        <v>107</v>
      </c>
      <c r="P3323">
        <f>IFERROR(ROUND(E3323/L3323,2),0)</f>
        <v>35.799999999999997</v>
      </c>
      <c r="Q3323" s="6" t="s">
        <v>8315</v>
      </c>
      <c r="R3323" t="s">
        <v>8316</v>
      </c>
      <c r="S3323" s="9">
        <f>(((J3323/60)/60)/24)+DATE(1970,1,1)</f>
        <v>41914.100289351853</v>
      </c>
      <c r="T3323" s="9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>ROUND(E3324/D3324*100,0)</f>
        <v>102</v>
      </c>
      <c r="P3324">
        <f>IFERROR(ROUND(E3324/L3324,2),0)</f>
        <v>145.65</v>
      </c>
      <c r="Q3324" s="6" t="s">
        <v>8315</v>
      </c>
      <c r="R3324" t="s">
        <v>8316</v>
      </c>
      <c r="S3324" s="9">
        <f>(((J3324/60)/60)/24)+DATE(1970,1,1)</f>
        <v>42521.010370370372</v>
      </c>
      <c r="T3324" s="9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>ROUND(E3325/D3325*100,0)</f>
        <v>126</v>
      </c>
      <c r="P3325">
        <f>IFERROR(ROUND(E3325/L3325,2),0)</f>
        <v>25.69</v>
      </c>
      <c r="Q3325" s="6" t="s">
        <v>8315</v>
      </c>
      <c r="R3325" t="s">
        <v>8316</v>
      </c>
      <c r="S3325" s="9">
        <f>(((J3325/60)/60)/24)+DATE(1970,1,1)</f>
        <v>42608.36583333333</v>
      </c>
      <c r="T3325" s="9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>ROUND(E3326/D3326*100,0)</f>
        <v>102</v>
      </c>
      <c r="P3326">
        <f>IFERROR(ROUND(E3326/L3326,2),0)</f>
        <v>152.5</v>
      </c>
      <c r="Q3326" s="6" t="s">
        <v>8315</v>
      </c>
      <c r="R3326" t="s">
        <v>8316</v>
      </c>
      <c r="S3326" s="9">
        <f>(((J3326/60)/60)/24)+DATE(1970,1,1)</f>
        <v>42512.58321759259</v>
      </c>
      <c r="T3326" s="9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>ROUND(E3327/D3327*100,0)</f>
        <v>113</v>
      </c>
      <c r="P3327">
        <f>IFERROR(ROUND(E3327/L3327,2),0)</f>
        <v>30</v>
      </c>
      <c r="Q3327" s="6" t="s">
        <v>8315</v>
      </c>
      <c r="R3327" t="s">
        <v>8316</v>
      </c>
      <c r="S3327" s="9">
        <f>(((J3327/60)/60)/24)+DATE(1970,1,1)</f>
        <v>42064.785613425927</v>
      </c>
      <c r="T3327" s="9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>ROUND(E3328/D3328*100,0)</f>
        <v>101</v>
      </c>
      <c r="P3328">
        <f>IFERROR(ROUND(E3328/L3328,2),0)</f>
        <v>142.28</v>
      </c>
      <c r="Q3328" s="6" t="s">
        <v>8315</v>
      </c>
      <c r="R3328" t="s">
        <v>8316</v>
      </c>
      <c r="S3328" s="9">
        <f>(((J3328/60)/60)/24)+DATE(1970,1,1)</f>
        <v>42041.714178240742</v>
      </c>
      <c r="T3328" s="9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>ROUND(E3329/D3329*100,0)</f>
        <v>101</v>
      </c>
      <c r="P3329">
        <f>IFERROR(ROUND(E3329/L3329,2),0)</f>
        <v>24.55</v>
      </c>
      <c r="Q3329" s="6" t="s">
        <v>8315</v>
      </c>
      <c r="R3329" t="s">
        <v>8316</v>
      </c>
      <c r="S3329" s="9">
        <f>(((J3329/60)/60)/24)+DATE(1970,1,1)</f>
        <v>42468.374606481477</v>
      </c>
      <c r="T3329" s="9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>ROUND(E3330/D3330*100,0)</f>
        <v>146</v>
      </c>
      <c r="P3330">
        <f>IFERROR(ROUND(E3330/L3330,2),0)</f>
        <v>292.77999999999997</v>
      </c>
      <c r="Q3330" s="6" t="s">
        <v>8315</v>
      </c>
      <c r="R3330" t="s">
        <v>8316</v>
      </c>
      <c r="S3330" s="9">
        <f>(((J3330/60)/60)/24)+DATE(1970,1,1)</f>
        <v>41822.57503472222</v>
      </c>
      <c r="T3330" s="9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>ROUND(E3331/D3331*100,0)</f>
        <v>117</v>
      </c>
      <c r="P3331">
        <f>IFERROR(ROUND(E3331/L3331,2),0)</f>
        <v>44.92</v>
      </c>
      <c r="Q3331" s="6" t="s">
        <v>8315</v>
      </c>
      <c r="R3331" t="s">
        <v>8316</v>
      </c>
      <c r="S3331" s="9">
        <f>(((J3331/60)/60)/24)+DATE(1970,1,1)</f>
        <v>41837.323009259257</v>
      </c>
      <c r="T3331" s="9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>ROUND(E3332/D3332*100,0)</f>
        <v>106</v>
      </c>
      <c r="P3332">
        <f>IFERROR(ROUND(E3332/L3332,2),0)</f>
        <v>23.1</v>
      </c>
      <c r="Q3332" s="6" t="s">
        <v>8315</v>
      </c>
      <c r="R3332" t="s">
        <v>8316</v>
      </c>
      <c r="S3332" s="9">
        <f>(((J3332/60)/60)/24)+DATE(1970,1,1)</f>
        <v>42065.887361111112</v>
      </c>
      <c r="T3332" s="9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>ROUND(E3333/D3333*100,0)</f>
        <v>105</v>
      </c>
      <c r="P3333">
        <f>IFERROR(ROUND(E3333/L3333,2),0)</f>
        <v>80.400000000000006</v>
      </c>
      <c r="Q3333" s="6" t="s">
        <v>8315</v>
      </c>
      <c r="R3333" t="s">
        <v>8316</v>
      </c>
      <c r="S3333" s="9">
        <f>(((J3333/60)/60)/24)+DATE(1970,1,1)</f>
        <v>42248.697754629626</v>
      </c>
      <c r="T3333" s="9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>ROUND(E3334/D3334*100,0)</f>
        <v>100</v>
      </c>
      <c r="P3334">
        <f>IFERROR(ROUND(E3334/L3334,2),0)</f>
        <v>72.290000000000006</v>
      </c>
      <c r="Q3334" s="6" t="s">
        <v>8315</v>
      </c>
      <c r="R3334" t="s">
        <v>8316</v>
      </c>
      <c r="S3334" s="9">
        <f>(((J3334/60)/60)/24)+DATE(1970,1,1)</f>
        <v>41809.860300925924</v>
      </c>
      <c r="T3334" s="9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>ROUND(E3335/D3335*100,0)</f>
        <v>105</v>
      </c>
      <c r="P3335">
        <f>IFERROR(ROUND(E3335/L3335,2),0)</f>
        <v>32.97</v>
      </c>
      <c r="Q3335" s="6" t="s">
        <v>8315</v>
      </c>
      <c r="R3335" t="s">
        <v>8316</v>
      </c>
      <c r="S3335" s="9">
        <f>(((J3335/60)/60)/24)+DATE(1970,1,1)</f>
        <v>42148.676851851851</v>
      </c>
      <c r="T3335" s="9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>ROUND(E3336/D3336*100,0)</f>
        <v>139</v>
      </c>
      <c r="P3336">
        <f>IFERROR(ROUND(E3336/L3336,2),0)</f>
        <v>116.65</v>
      </c>
      <c r="Q3336" s="6" t="s">
        <v>8315</v>
      </c>
      <c r="R3336" t="s">
        <v>8316</v>
      </c>
      <c r="S3336" s="9">
        <f>(((J3336/60)/60)/24)+DATE(1970,1,1)</f>
        <v>42185.521087962959</v>
      </c>
      <c r="T3336" s="9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>ROUND(E3337/D3337*100,0)</f>
        <v>100</v>
      </c>
      <c r="P3337">
        <f>IFERROR(ROUND(E3337/L3337,2),0)</f>
        <v>79.62</v>
      </c>
      <c r="Q3337" s="6" t="s">
        <v>8315</v>
      </c>
      <c r="R3337" t="s">
        <v>8316</v>
      </c>
      <c r="S3337" s="9">
        <f>(((J3337/60)/60)/24)+DATE(1970,1,1)</f>
        <v>41827.674143518518</v>
      </c>
      <c r="T3337" s="9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>ROUND(E3338/D3338*100,0)</f>
        <v>100</v>
      </c>
      <c r="P3338">
        <f>IFERROR(ROUND(E3338/L3338,2),0)</f>
        <v>27.78</v>
      </c>
      <c r="Q3338" s="6" t="s">
        <v>8315</v>
      </c>
      <c r="R3338" t="s">
        <v>8316</v>
      </c>
      <c r="S3338" s="9">
        <f>(((J3338/60)/60)/24)+DATE(1970,1,1)</f>
        <v>42437.398680555561</v>
      </c>
      <c r="T3338" s="9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>ROUND(E3339/D3339*100,0)</f>
        <v>110</v>
      </c>
      <c r="P3339">
        <f>IFERROR(ROUND(E3339/L3339,2),0)</f>
        <v>81.03</v>
      </c>
      <c r="Q3339" s="6" t="s">
        <v>8315</v>
      </c>
      <c r="R3339" t="s">
        <v>8316</v>
      </c>
      <c r="S3339" s="9">
        <f>(((J3339/60)/60)/24)+DATE(1970,1,1)</f>
        <v>41901.282025462962</v>
      </c>
      <c r="T3339" s="9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>ROUND(E3340/D3340*100,0)</f>
        <v>102</v>
      </c>
      <c r="P3340">
        <f>IFERROR(ROUND(E3340/L3340,2),0)</f>
        <v>136.85</v>
      </c>
      <c r="Q3340" s="6" t="s">
        <v>8315</v>
      </c>
      <c r="R3340" t="s">
        <v>8316</v>
      </c>
      <c r="S3340" s="9">
        <f>(((J3340/60)/60)/24)+DATE(1970,1,1)</f>
        <v>42769.574999999997</v>
      </c>
      <c r="T3340" s="9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>ROUND(E3341/D3341*100,0)</f>
        <v>104</v>
      </c>
      <c r="P3341">
        <f>IFERROR(ROUND(E3341/L3341,2),0)</f>
        <v>177.62</v>
      </c>
      <c r="Q3341" s="6" t="s">
        <v>8315</v>
      </c>
      <c r="R3341" t="s">
        <v>8316</v>
      </c>
      <c r="S3341" s="9">
        <f>(((J3341/60)/60)/24)+DATE(1970,1,1)</f>
        <v>42549.665717592594</v>
      </c>
      <c r="T3341" s="9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>ROUND(E3342/D3342*100,0)</f>
        <v>138</v>
      </c>
      <c r="P3342">
        <f>IFERROR(ROUND(E3342/L3342,2),0)</f>
        <v>109.08</v>
      </c>
      <c r="Q3342" s="6" t="s">
        <v>8315</v>
      </c>
      <c r="R3342" t="s">
        <v>8316</v>
      </c>
      <c r="S3342" s="9">
        <f>(((J3342/60)/60)/24)+DATE(1970,1,1)</f>
        <v>42685.974004629628</v>
      </c>
      <c r="T3342" s="9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>ROUND(E3343/D3343*100,0)</f>
        <v>100</v>
      </c>
      <c r="P3343">
        <f>IFERROR(ROUND(E3343/L3343,2),0)</f>
        <v>119.64</v>
      </c>
      <c r="Q3343" s="6" t="s">
        <v>8315</v>
      </c>
      <c r="R3343" t="s">
        <v>8316</v>
      </c>
      <c r="S3343" s="9">
        <f>(((J3343/60)/60)/24)+DATE(1970,1,1)</f>
        <v>42510.798854166671</v>
      </c>
      <c r="T3343" s="9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>ROUND(E3344/D3344*100,0)</f>
        <v>102</v>
      </c>
      <c r="P3344">
        <f>IFERROR(ROUND(E3344/L3344,2),0)</f>
        <v>78.209999999999994</v>
      </c>
      <c r="Q3344" s="6" t="s">
        <v>8315</v>
      </c>
      <c r="R3344" t="s">
        <v>8316</v>
      </c>
      <c r="S3344" s="9">
        <f>(((J3344/60)/60)/24)+DATE(1970,1,1)</f>
        <v>42062.296412037031</v>
      </c>
      <c r="T3344" s="9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>ROUND(E3345/D3345*100,0)</f>
        <v>171</v>
      </c>
      <c r="P3345">
        <f>IFERROR(ROUND(E3345/L3345,2),0)</f>
        <v>52.17</v>
      </c>
      <c r="Q3345" s="6" t="s">
        <v>8315</v>
      </c>
      <c r="R3345" t="s">
        <v>8316</v>
      </c>
      <c r="S3345" s="9">
        <f>(((J3345/60)/60)/24)+DATE(1970,1,1)</f>
        <v>42452.916481481487</v>
      </c>
      <c r="T3345" s="9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>ROUND(E3346/D3346*100,0)</f>
        <v>101</v>
      </c>
      <c r="P3346">
        <f>IFERROR(ROUND(E3346/L3346,2),0)</f>
        <v>114.13</v>
      </c>
      <c r="Q3346" s="6" t="s">
        <v>8315</v>
      </c>
      <c r="R3346" t="s">
        <v>8316</v>
      </c>
      <c r="S3346" s="9">
        <f>(((J3346/60)/60)/24)+DATE(1970,1,1)</f>
        <v>41851.200150462959</v>
      </c>
      <c r="T3346" s="9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>ROUND(E3347/D3347*100,0)</f>
        <v>130</v>
      </c>
      <c r="P3347">
        <f>IFERROR(ROUND(E3347/L3347,2),0)</f>
        <v>50</v>
      </c>
      <c r="Q3347" s="6" t="s">
        <v>8315</v>
      </c>
      <c r="R3347" t="s">
        <v>8316</v>
      </c>
      <c r="S3347" s="9">
        <f>(((J3347/60)/60)/24)+DATE(1970,1,1)</f>
        <v>42053.106111111112</v>
      </c>
      <c r="T3347" s="9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>ROUND(E3348/D3348*100,0)</f>
        <v>110</v>
      </c>
      <c r="P3348">
        <f>IFERROR(ROUND(E3348/L3348,2),0)</f>
        <v>91.67</v>
      </c>
      <c r="Q3348" s="6" t="s">
        <v>8315</v>
      </c>
      <c r="R3348" t="s">
        <v>8316</v>
      </c>
      <c r="S3348" s="9">
        <f>(((J3348/60)/60)/24)+DATE(1970,1,1)</f>
        <v>42054.024421296301</v>
      </c>
      <c r="T3348" s="9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>ROUND(E3349/D3349*100,0)</f>
        <v>119</v>
      </c>
      <c r="P3349">
        <f>IFERROR(ROUND(E3349/L3349,2),0)</f>
        <v>108.59</v>
      </c>
      <c r="Q3349" s="6" t="s">
        <v>8315</v>
      </c>
      <c r="R3349" t="s">
        <v>8316</v>
      </c>
      <c r="S3349" s="9">
        <f>(((J3349/60)/60)/24)+DATE(1970,1,1)</f>
        <v>42484.551550925928</v>
      </c>
      <c r="T3349" s="9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>ROUND(E3350/D3350*100,0)</f>
        <v>100</v>
      </c>
      <c r="P3350">
        <f>IFERROR(ROUND(E3350/L3350,2),0)</f>
        <v>69.819999999999993</v>
      </c>
      <c r="Q3350" s="6" t="s">
        <v>8315</v>
      </c>
      <c r="R3350" t="s">
        <v>8316</v>
      </c>
      <c r="S3350" s="9">
        <f>(((J3350/60)/60)/24)+DATE(1970,1,1)</f>
        <v>42466.558796296296</v>
      </c>
      <c r="T3350" s="9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>ROUND(E3351/D3351*100,0)</f>
        <v>153</v>
      </c>
      <c r="P3351">
        <f>IFERROR(ROUND(E3351/L3351,2),0)</f>
        <v>109.57</v>
      </c>
      <c r="Q3351" s="6" t="s">
        <v>8315</v>
      </c>
      <c r="R3351" t="s">
        <v>8316</v>
      </c>
      <c r="S3351" s="9">
        <f>(((J3351/60)/60)/24)+DATE(1970,1,1)</f>
        <v>42513.110787037032</v>
      </c>
      <c r="T3351" s="9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>ROUND(E3352/D3352*100,0)</f>
        <v>104</v>
      </c>
      <c r="P3352">
        <f>IFERROR(ROUND(E3352/L3352,2),0)</f>
        <v>71.67</v>
      </c>
      <c r="Q3352" s="6" t="s">
        <v>8315</v>
      </c>
      <c r="R3352" t="s">
        <v>8316</v>
      </c>
      <c r="S3352" s="9">
        <f>(((J3352/60)/60)/24)+DATE(1970,1,1)</f>
        <v>42302.701516203699</v>
      </c>
      <c r="T3352" s="9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>ROUND(E3353/D3353*100,0)</f>
        <v>101</v>
      </c>
      <c r="P3353">
        <f>IFERROR(ROUND(E3353/L3353,2),0)</f>
        <v>93.61</v>
      </c>
      <c r="Q3353" s="6" t="s">
        <v>8315</v>
      </c>
      <c r="R3353" t="s">
        <v>8316</v>
      </c>
      <c r="S3353" s="9">
        <f>(((J3353/60)/60)/24)+DATE(1970,1,1)</f>
        <v>41806.395428240743</v>
      </c>
      <c r="T3353" s="9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>ROUND(E3354/D3354*100,0)</f>
        <v>108</v>
      </c>
      <c r="P3354">
        <f>IFERROR(ROUND(E3354/L3354,2),0)</f>
        <v>76.8</v>
      </c>
      <c r="Q3354" s="6" t="s">
        <v>8315</v>
      </c>
      <c r="R3354" t="s">
        <v>8316</v>
      </c>
      <c r="S3354" s="9">
        <f>(((J3354/60)/60)/24)+DATE(1970,1,1)</f>
        <v>42495.992800925931</v>
      </c>
      <c r="T3354" s="9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>ROUND(E3355/D3355*100,0)</f>
        <v>315</v>
      </c>
      <c r="P3355">
        <f>IFERROR(ROUND(E3355/L3355,2),0)</f>
        <v>35.799999999999997</v>
      </c>
      <c r="Q3355" s="6" t="s">
        <v>8315</v>
      </c>
      <c r="R3355" t="s">
        <v>8316</v>
      </c>
      <c r="S3355" s="9">
        <f>(((J3355/60)/60)/24)+DATE(1970,1,1)</f>
        <v>42479.432291666672</v>
      </c>
      <c r="T3355" s="9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>ROUND(E3356/D3356*100,0)</f>
        <v>102</v>
      </c>
      <c r="P3356">
        <f>IFERROR(ROUND(E3356/L3356,2),0)</f>
        <v>55.6</v>
      </c>
      <c r="Q3356" s="6" t="s">
        <v>8315</v>
      </c>
      <c r="R3356" t="s">
        <v>8316</v>
      </c>
      <c r="S3356" s="9">
        <f>(((J3356/60)/60)/24)+DATE(1970,1,1)</f>
        <v>42270.7269212963</v>
      </c>
      <c r="T3356" s="9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>ROUND(E3357/D3357*100,0)</f>
        <v>126</v>
      </c>
      <c r="P3357">
        <f>IFERROR(ROUND(E3357/L3357,2),0)</f>
        <v>147.33000000000001</v>
      </c>
      <c r="Q3357" s="6" t="s">
        <v>8315</v>
      </c>
      <c r="R3357" t="s">
        <v>8316</v>
      </c>
      <c r="S3357" s="9">
        <f>(((J3357/60)/60)/24)+DATE(1970,1,1)</f>
        <v>42489.619525462964</v>
      </c>
      <c r="T3357" s="9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>ROUND(E3358/D3358*100,0)</f>
        <v>101</v>
      </c>
      <c r="P3358">
        <f>IFERROR(ROUND(E3358/L3358,2),0)</f>
        <v>56.33</v>
      </c>
      <c r="Q3358" s="6" t="s">
        <v>8315</v>
      </c>
      <c r="R3358" t="s">
        <v>8316</v>
      </c>
      <c r="S3358" s="9">
        <f>(((J3358/60)/60)/24)+DATE(1970,1,1)</f>
        <v>42536.815648148149</v>
      </c>
      <c r="T3358" s="9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>ROUND(E3359/D3359*100,0)</f>
        <v>101</v>
      </c>
      <c r="P3359">
        <f>IFERROR(ROUND(E3359/L3359,2),0)</f>
        <v>96.19</v>
      </c>
      <c r="Q3359" s="6" t="s">
        <v>8315</v>
      </c>
      <c r="R3359" t="s">
        <v>8316</v>
      </c>
      <c r="S3359" s="9">
        <f>(((J3359/60)/60)/24)+DATE(1970,1,1)</f>
        <v>41822.417939814812</v>
      </c>
      <c r="T3359" s="9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>ROUND(E3360/D3360*100,0)</f>
        <v>103</v>
      </c>
      <c r="P3360">
        <f>IFERROR(ROUND(E3360/L3360,2),0)</f>
        <v>63.57</v>
      </c>
      <c r="Q3360" s="6" t="s">
        <v>8315</v>
      </c>
      <c r="R3360" t="s">
        <v>8316</v>
      </c>
      <c r="S3360" s="9">
        <f>(((J3360/60)/60)/24)+DATE(1970,1,1)</f>
        <v>41932.311099537037</v>
      </c>
      <c r="T3360" s="9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>ROUND(E3361/D3361*100,0)</f>
        <v>106</v>
      </c>
      <c r="P3361">
        <f>IFERROR(ROUND(E3361/L3361,2),0)</f>
        <v>184.78</v>
      </c>
      <c r="Q3361" s="6" t="s">
        <v>8315</v>
      </c>
      <c r="R3361" t="s">
        <v>8316</v>
      </c>
      <c r="S3361" s="9">
        <f>(((J3361/60)/60)/24)+DATE(1970,1,1)</f>
        <v>42746.057106481487</v>
      </c>
      <c r="T3361" s="9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>ROUND(E3362/D3362*100,0)</f>
        <v>101</v>
      </c>
      <c r="P3362">
        <f>IFERROR(ROUND(E3362/L3362,2),0)</f>
        <v>126.72</v>
      </c>
      <c r="Q3362" s="6" t="s">
        <v>8315</v>
      </c>
      <c r="R3362" t="s">
        <v>8316</v>
      </c>
      <c r="S3362" s="9">
        <f>(((J3362/60)/60)/24)+DATE(1970,1,1)</f>
        <v>42697.082673611112</v>
      </c>
      <c r="T3362" s="9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>ROUND(E3363/D3363*100,0)</f>
        <v>113</v>
      </c>
      <c r="P3363">
        <f>IFERROR(ROUND(E3363/L3363,2),0)</f>
        <v>83.43</v>
      </c>
      <c r="Q3363" s="6" t="s">
        <v>8315</v>
      </c>
      <c r="R3363" t="s">
        <v>8316</v>
      </c>
      <c r="S3363" s="9">
        <f>(((J3363/60)/60)/24)+DATE(1970,1,1)</f>
        <v>41866.025347222225</v>
      </c>
      <c r="T3363" s="9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>ROUND(E3364/D3364*100,0)</f>
        <v>218</v>
      </c>
      <c r="P3364">
        <f>IFERROR(ROUND(E3364/L3364,2),0)</f>
        <v>54.5</v>
      </c>
      <c r="Q3364" s="6" t="s">
        <v>8315</v>
      </c>
      <c r="R3364" t="s">
        <v>8316</v>
      </c>
      <c r="S3364" s="9">
        <f>(((J3364/60)/60)/24)+DATE(1970,1,1)</f>
        <v>42056.091631944444</v>
      </c>
      <c r="T3364" s="9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>ROUND(E3365/D3365*100,0)</f>
        <v>101</v>
      </c>
      <c r="P3365">
        <f>IFERROR(ROUND(E3365/L3365,2),0)</f>
        <v>302.31</v>
      </c>
      <c r="Q3365" s="6" t="s">
        <v>8315</v>
      </c>
      <c r="R3365" t="s">
        <v>8316</v>
      </c>
      <c r="S3365" s="9">
        <f>(((J3365/60)/60)/24)+DATE(1970,1,1)</f>
        <v>41851.771354166667</v>
      </c>
      <c r="T3365" s="9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>ROUND(E3366/D3366*100,0)</f>
        <v>106</v>
      </c>
      <c r="P3366">
        <f>IFERROR(ROUND(E3366/L3366,2),0)</f>
        <v>44.14</v>
      </c>
      <c r="Q3366" s="6" t="s">
        <v>8315</v>
      </c>
      <c r="R3366" t="s">
        <v>8316</v>
      </c>
      <c r="S3366" s="9">
        <f>(((J3366/60)/60)/24)+DATE(1970,1,1)</f>
        <v>42422.977418981478</v>
      </c>
      <c r="T3366" s="9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>ROUND(E3367/D3367*100,0)</f>
        <v>104</v>
      </c>
      <c r="P3367">
        <f>IFERROR(ROUND(E3367/L3367,2),0)</f>
        <v>866.67</v>
      </c>
      <c r="Q3367" s="6" t="s">
        <v>8315</v>
      </c>
      <c r="R3367" t="s">
        <v>8316</v>
      </c>
      <c r="S3367" s="9">
        <f>(((J3367/60)/60)/24)+DATE(1970,1,1)</f>
        <v>42321.101759259262</v>
      </c>
      <c r="T3367" s="9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>ROUND(E3368/D3368*100,0)</f>
        <v>221</v>
      </c>
      <c r="P3368">
        <f>IFERROR(ROUND(E3368/L3368,2),0)</f>
        <v>61.39</v>
      </c>
      <c r="Q3368" s="6" t="s">
        <v>8315</v>
      </c>
      <c r="R3368" t="s">
        <v>8316</v>
      </c>
      <c r="S3368" s="9">
        <f>(((J3368/60)/60)/24)+DATE(1970,1,1)</f>
        <v>42107.067557870367</v>
      </c>
      <c r="T3368" s="9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>ROUND(E3369/D3369*100,0)</f>
        <v>119</v>
      </c>
      <c r="P3369">
        <f>IFERROR(ROUND(E3369/L3369,2),0)</f>
        <v>29.67</v>
      </c>
      <c r="Q3369" s="6" t="s">
        <v>8315</v>
      </c>
      <c r="R3369" t="s">
        <v>8316</v>
      </c>
      <c r="S3369" s="9">
        <f>(((J3369/60)/60)/24)+DATE(1970,1,1)</f>
        <v>42192.933958333335</v>
      </c>
      <c r="T3369" s="9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>ROUND(E3370/D3370*100,0)</f>
        <v>105</v>
      </c>
      <c r="P3370">
        <f>IFERROR(ROUND(E3370/L3370,2),0)</f>
        <v>45.48</v>
      </c>
      <c r="Q3370" s="6" t="s">
        <v>8315</v>
      </c>
      <c r="R3370" t="s">
        <v>8316</v>
      </c>
      <c r="S3370" s="9">
        <f>(((J3370/60)/60)/24)+DATE(1970,1,1)</f>
        <v>41969.199756944443</v>
      </c>
      <c r="T3370" s="9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>ROUND(E3371/D3371*100,0)</f>
        <v>104</v>
      </c>
      <c r="P3371">
        <f>IFERROR(ROUND(E3371/L3371,2),0)</f>
        <v>96.2</v>
      </c>
      <c r="Q3371" s="6" t="s">
        <v>8315</v>
      </c>
      <c r="R3371" t="s">
        <v>8316</v>
      </c>
      <c r="S3371" s="9">
        <f>(((J3371/60)/60)/24)+DATE(1970,1,1)</f>
        <v>42690.041435185187</v>
      </c>
      <c r="T3371" s="9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>ROUND(E3372/D3372*100,0)</f>
        <v>118</v>
      </c>
      <c r="P3372">
        <f>IFERROR(ROUND(E3372/L3372,2),0)</f>
        <v>67.92</v>
      </c>
      <c r="Q3372" s="6" t="s">
        <v>8315</v>
      </c>
      <c r="R3372" t="s">
        <v>8316</v>
      </c>
      <c r="S3372" s="9">
        <f>(((J3372/60)/60)/24)+DATE(1970,1,1)</f>
        <v>42690.334317129629</v>
      </c>
      <c r="T3372" s="9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>ROUND(E3373/D3373*100,0)</f>
        <v>139</v>
      </c>
      <c r="P3373">
        <f>IFERROR(ROUND(E3373/L3373,2),0)</f>
        <v>30.78</v>
      </c>
      <c r="Q3373" s="6" t="s">
        <v>8315</v>
      </c>
      <c r="R3373" t="s">
        <v>8316</v>
      </c>
      <c r="S3373" s="9">
        <f>(((J3373/60)/60)/24)+DATE(1970,1,1)</f>
        <v>42312.874594907407</v>
      </c>
      <c r="T3373" s="9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>ROUND(E3374/D3374*100,0)</f>
        <v>104</v>
      </c>
      <c r="P3374">
        <f>IFERROR(ROUND(E3374/L3374,2),0)</f>
        <v>38.33</v>
      </c>
      <c r="Q3374" s="6" t="s">
        <v>8315</v>
      </c>
      <c r="R3374" t="s">
        <v>8316</v>
      </c>
      <c r="S3374" s="9">
        <f>(((J3374/60)/60)/24)+DATE(1970,1,1)</f>
        <v>41855.548101851848</v>
      </c>
      <c r="T3374" s="9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>ROUND(E3375/D3375*100,0)</f>
        <v>100</v>
      </c>
      <c r="P3375">
        <f>IFERROR(ROUND(E3375/L3375,2),0)</f>
        <v>66.83</v>
      </c>
      <c r="Q3375" s="6" t="s">
        <v>8315</v>
      </c>
      <c r="R3375" t="s">
        <v>8316</v>
      </c>
      <c r="S3375" s="9">
        <f>(((J3375/60)/60)/24)+DATE(1970,1,1)</f>
        <v>42179.854629629626</v>
      </c>
      <c r="T3375" s="9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>ROUND(E3376/D3376*100,0)</f>
        <v>107</v>
      </c>
      <c r="P3376">
        <f>IFERROR(ROUND(E3376/L3376,2),0)</f>
        <v>71.73</v>
      </c>
      <c r="Q3376" s="6" t="s">
        <v>8315</v>
      </c>
      <c r="R3376" t="s">
        <v>8316</v>
      </c>
      <c r="S3376" s="9">
        <f>(((J3376/60)/60)/24)+DATE(1970,1,1)</f>
        <v>42275.731666666667</v>
      </c>
      <c r="T3376" s="9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>ROUND(E3377/D3377*100,0)</f>
        <v>100</v>
      </c>
      <c r="P3377">
        <f>IFERROR(ROUND(E3377/L3377,2),0)</f>
        <v>176.47</v>
      </c>
      <c r="Q3377" s="6" t="s">
        <v>8315</v>
      </c>
      <c r="R3377" t="s">
        <v>8316</v>
      </c>
      <c r="S3377" s="9">
        <f>(((J3377/60)/60)/24)+DATE(1970,1,1)</f>
        <v>41765.610798611109</v>
      </c>
      <c r="T3377" s="9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>ROUND(E3378/D3378*100,0)</f>
        <v>100</v>
      </c>
      <c r="P3378">
        <f>IFERROR(ROUND(E3378/L3378,2),0)</f>
        <v>421.11</v>
      </c>
      <c r="Q3378" s="6" t="s">
        <v>8315</v>
      </c>
      <c r="R3378" t="s">
        <v>8316</v>
      </c>
      <c r="S3378" s="9">
        <f>(((J3378/60)/60)/24)+DATE(1970,1,1)</f>
        <v>42059.701319444444</v>
      </c>
      <c r="T3378" s="9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>ROUND(E3379/D3379*100,0)</f>
        <v>101</v>
      </c>
      <c r="P3379">
        <f>IFERROR(ROUND(E3379/L3379,2),0)</f>
        <v>104.99</v>
      </c>
      <c r="Q3379" s="6" t="s">
        <v>8315</v>
      </c>
      <c r="R3379" t="s">
        <v>8316</v>
      </c>
      <c r="S3379" s="9">
        <f>(((J3379/60)/60)/24)+DATE(1970,1,1)</f>
        <v>42053.732627314821</v>
      </c>
      <c r="T3379" s="9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>ROUND(E3380/D3380*100,0)</f>
        <v>108</v>
      </c>
      <c r="P3380">
        <f>IFERROR(ROUND(E3380/L3380,2),0)</f>
        <v>28.19</v>
      </c>
      <c r="Q3380" s="6" t="s">
        <v>8315</v>
      </c>
      <c r="R3380" t="s">
        <v>8316</v>
      </c>
      <c r="S3380" s="9">
        <f>(((J3380/60)/60)/24)+DATE(1970,1,1)</f>
        <v>41858.355393518519</v>
      </c>
      <c r="T3380" s="9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>ROUND(E3381/D3381*100,0)</f>
        <v>104</v>
      </c>
      <c r="P3381">
        <f>IFERROR(ROUND(E3381/L3381,2),0)</f>
        <v>54.55</v>
      </c>
      <c r="Q3381" s="6" t="s">
        <v>8315</v>
      </c>
      <c r="R3381" t="s">
        <v>8316</v>
      </c>
      <c r="S3381" s="9">
        <f>(((J3381/60)/60)/24)+DATE(1970,1,1)</f>
        <v>42225.513888888891</v>
      </c>
      <c r="T3381" s="9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>ROUND(E3382/D3382*100,0)</f>
        <v>104</v>
      </c>
      <c r="P3382">
        <f>IFERROR(ROUND(E3382/L3382,2),0)</f>
        <v>111.89</v>
      </c>
      <c r="Q3382" s="6" t="s">
        <v>8315</v>
      </c>
      <c r="R3382" t="s">
        <v>8316</v>
      </c>
      <c r="S3382" s="9">
        <f>(((J3382/60)/60)/24)+DATE(1970,1,1)</f>
        <v>41937.95344907407</v>
      </c>
      <c r="T3382" s="9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>ROUND(E3383/D3383*100,0)</f>
        <v>102</v>
      </c>
      <c r="P3383">
        <f>IFERROR(ROUND(E3383/L3383,2),0)</f>
        <v>85.21</v>
      </c>
      <c r="Q3383" s="6" t="s">
        <v>8315</v>
      </c>
      <c r="R3383" t="s">
        <v>8316</v>
      </c>
      <c r="S3383" s="9">
        <f>(((J3383/60)/60)/24)+DATE(1970,1,1)</f>
        <v>42044.184988425928</v>
      </c>
      <c r="T3383" s="9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>ROUND(E3384/D3384*100,0)</f>
        <v>101</v>
      </c>
      <c r="P3384">
        <f>IFERROR(ROUND(E3384/L3384,2),0)</f>
        <v>76.650000000000006</v>
      </c>
      <c r="Q3384" s="6" t="s">
        <v>8315</v>
      </c>
      <c r="R3384" t="s">
        <v>8316</v>
      </c>
      <c r="S3384" s="9">
        <f>(((J3384/60)/60)/24)+DATE(1970,1,1)</f>
        <v>42559.431203703702</v>
      </c>
      <c r="T3384" s="9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>ROUND(E3385/D3385*100,0)</f>
        <v>112</v>
      </c>
      <c r="P3385">
        <f>IFERROR(ROUND(E3385/L3385,2),0)</f>
        <v>65.17</v>
      </c>
      <c r="Q3385" s="6" t="s">
        <v>8315</v>
      </c>
      <c r="R3385" t="s">
        <v>8316</v>
      </c>
      <c r="S3385" s="9">
        <f>(((J3385/60)/60)/24)+DATE(1970,1,1)</f>
        <v>42524.782638888893</v>
      </c>
      <c r="T3385" s="9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>ROUND(E3386/D3386*100,0)</f>
        <v>100</v>
      </c>
      <c r="P3386">
        <f>IFERROR(ROUND(E3386/L3386,2),0)</f>
        <v>93.76</v>
      </c>
      <c r="Q3386" s="6" t="s">
        <v>8315</v>
      </c>
      <c r="R3386" t="s">
        <v>8316</v>
      </c>
      <c r="S3386" s="9">
        <f>(((J3386/60)/60)/24)+DATE(1970,1,1)</f>
        <v>42292.087592592594</v>
      </c>
      <c r="T3386" s="9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>ROUND(E3387/D3387*100,0)</f>
        <v>100</v>
      </c>
      <c r="P3387">
        <f>IFERROR(ROUND(E3387/L3387,2),0)</f>
        <v>133.33000000000001</v>
      </c>
      <c r="Q3387" s="6" t="s">
        <v>8315</v>
      </c>
      <c r="R3387" t="s">
        <v>8316</v>
      </c>
      <c r="S3387" s="9">
        <f>(((J3387/60)/60)/24)+DATE(1970,1,1)</f>
        <v>41953.8675</v>
      </c>
      <c r="T3387" s="9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>ROUND(E3388/D3388*100,0)</f>
        <v>105</v>
      </c>
      <c r="P3388">
        <f>IFERROR(ROUND(E3388/L3388,2),0)</f>
        <v>51.22</v>
      </c>
      <c r="Q3388" s="6" t="s">
        <v>8315</v>
      </c>
      <c r="R3388" t="s">
        <v>8316</v>
      </c>
      <c r="S3388" s="9">
        <f>(((J3388/60)/60)/24)+DATE(1970,1,1)</f>
        <v>41946.644745370373</v>
      </c>
      <c r="T3388" s="9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>ROUND(E3389/D3389*100,0)</f>
        <v>117</v>
      </c>
      <c r="P3389">
        <f>IFERROR(ROUND(E3389/L3389,2),0)</f>
        <v>100.17</v>
      </c>
      <c r="Q3389" s="6" t="s">
        <v>8315</v>
      </c>
      <c r="R3389" t="s">
        <v>8316</v>
      </c>
      <c r="S3389" s="9">
        <f>(((J3389/60)/60)/24)+DATE(1970,1,1)</f>
        <v>41947.762592592589</v>
      </c>
      <c r="T3389" s="9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>ROUND(E3390/D3390*100,0)</f>
        <v>104</v>
      </c>
      <c r="P3390">
        <f>IFERROR(ROUND(E3390/L3390,2),0)</f>
        <v>34.6</v>
      </c>
      <c r="Q3390" s="6" t="s">
        <v>8315</v>
      </c>
      <c r="R3390" t="s">
        <v>8316</v>
      </c>
      <c r="S3390" s="9">
        <f>(((J3390/60)/60)/24)+DATE(1970,1,1)</f>
        <v>42143.461122685185</v>
      </c>
      <c r="T3390" s="9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>ROUND(E3391/D3391*100,0)</f>
        <v>115</v>
      </c>
      <c r="P3391">
        <f>IFERROR(ROUND(E3391/L3391,2),0)</f>
        <v>184.68</v>
      </c>
      <c r="Q3391" s="6" t="s">
        <v>8315</v>
      </c>
      <c r="R3391" t="s">
        <v>8316</v>
      </c>
      <c r="S3391" s="9">
        <f>(((J3391/60)/60)/24)+DATE(1970,1,1)</f>
        <v>42494.563449074078</v>
      </c>
      <c r="T3391" s="9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>ROUND(E3392/D3392*100,0)</f>
        <v>102</v>
      </c>
      <c r="P3392">
        <f>IFERROR(ROUND(E3392/L3392,2),0)</f>
        <v>69.819999999999993</v>
      </c>
      <c r="Q3392" s="6" t="s">
        <v>8315</v>
      </c>
      <c r="R3392" t="s">
        <v>8316</v>
      </c>
      <c r="S3392" s="9">
        <f>(((J3392/60)/60)/24)+DATE(1970,1,1)</f>
        <v>41815.774826388886</v>
      </c>
      <c r="T3392" s="9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>ROUND(E3393/D3393*100,0)</f>
        <v>223</v>
      </c>
      <c r="P3393">
        <f>IFERROR(ROUND(E3393/L3393,2),0)</f>
        <v>61.94</v>
      </c>
      <c r="Q3393" s="6" t="s">
        <v>8315</v>
      </c>
      <c r="R3393" t="s">
        <v>8316</v>
      </c>
      <c r="S3393" s="9">
        <f>(((J3393/60)/60)/24)+DATE(1970,1,1)</f>
        <v>41830.545694444445</v>
      </c>
      <c r="T3393" s="9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>ROUND(E3394/D3394*100,0)</f>
        <v>100</v>
      </c>
      <c r="P3394">
        <f>IFERROR(ROUND(E3394/L3394,2),0)</f>
        <v>41.67</v>
      </c>
      <c r="Q3394" s="6" t="s">
        <v>8315</v>
      </c>
      <c r="R3394" t="s">
        <v>8316</v>
      </c>
      <c r="S3394" s="9">
        <f>(((J3394/60)/60)/24)+DATE(1970,1,1)</f>
        <v>42446.845543981486</v>
      </c>
      <c r="T3394" s="9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>ROUND(E3395/D3395*100,0)</f>
        <v>106</v>
      </c>
      <c r="P3395">
        <f>IFERROR(ROUND(E3395/L3395,2),0)</f>
        <v>36.07</v>
      </c>
      <c r="Q3395" s="6" t="s">
        <v>8315</v>
      </c>
      <c r="R3395" t="s">
        <v>8316</v>
      </c>
      <c r="S3395" s="9">
        <f>(((J3395/60)/60)/24)+DATE(1970,1,1)</f>
        <v>41923.921643518523</v>
      </c>
      <c r="T3395" s="9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>ROUND(E3396/D3396*100,0)</f>
        <v>142</v>
      </c>
      <c r="P3396">
        <f>IFERROR(ROUND(E3396/L3396,2),0)</f>
        <v>29</v>
      </c>
      <c r="Q3396" s="6" t="s">
        <v>8315</v>
      </c>
      <c r="R3396" t="s">
        <v>8316</v>
      </c>
      <c r="S3396" s="9">
        <f>(((J3396/60)/60)/24)+DATE(1970,1,1)</f>
        <v>41817.59542824074</v>
      </c>
      <c r="T3396" s="9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>ROUND(E3397/D3397*100,0)</f>
        <v>184</v>
      </c>
      <c r="P3397">
        <f>IFERROR(ROUND(E3397/L3397,2),0)</f>
        <v>24.21</v>
      </c>
      <c r="Q3397" s="6" t="s">
        <v>8315</v>
      </c>
      <c r="R3397" t="s">
        <v>8316</v>
      </c>
      <c r="S3397" s="9">
        <f>(((J3397/60)/60)/24)+DATE(1970,1,1)</f>
        <v>42140.712314814817</v>
      </c>
      <c r="T3397" s="9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>ROUND(E3398/D3398*100,0)</f>
        <v>104</v>
      </c>
      <c r="P3398">
        <f>IFERROR(ROUND(E3398/L3398,2),0)</f>
        <v>55.89</v>
      </c>
      <c r="Q3398" s="6" t="s">
        <v>8315</v>
      </c>
      <c r="R3398" t="s">
        <v>8316</v>
      </c>
      <c r="S3398" s="9">
        <f>(((J3398/60)/60)/24)+DATE(1970,1,1)</f>
        <v>41764.44663194444</v>
      </c>
      <c r="T3398" s="9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>ROUND(E3399/D3399*100,0)</f>
        <v>112</v>
      </c>
      <c r="P3399">
        <f>IFERROR(ROUND(E3399/L3399,2),0)</f>
        <v>11.67</v>
      </c>
      <c r="Q3399" s="6" t="s">
        <v>8315</v>
      </c>
      <c r="R3399" t="s">
        <v>8316</v>
      </c>
      <c r="S3399" s="9">
        <f>(((J3399/60)/60)/24)+DATE(1970,1,1)</f>
        <v>42378.478344907402</v>
      </c>
      <c r="T3399" s="9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>ROUND(E3400/D3400*100,0)</f>
        <v>111</v>
      </c>
      <c r="P3400">
        <f>IFERROR(ROUND(E3400/L3400,2),0)</f>
        <v>68.349999999999994</v>
      </c>
      <c r="Q3400" s="6" t="s">
        <v>8315</v>
      </c>
      <c r="R3400" t="s">
        <v>8316</v>
      </c>
      <c r="S3400" s="9">
        <f>(((J3400/60)/60)/24)+DATE(1970,1,1)</f>
        <v>41941.75203703704</v>
      </c>
      <c r="T3400" s="9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>ROUND(E3401/D3401*100,0)</f>
        <v>104</v>
      </c>
      <c r="P3401">
        <f>IFERROR(ROUND(E3401/L3401,2),0)</f>
        <v>27.07</v>
      </c>
      <c r="Q3401" s="6" t="s">
        <v>8315</v>
      </c>
      <c r="R3401" t="s">
        <v>8316</v>
      </c>
      <c r="S3401" s="9">
        <f>(((J3401/60)/60)/24)+DATE(1970,1,1)</f>
        <v>42026.920428240745</v>
      </c>
      <c r="T3401" s="9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>ROUND(E3402/D3402*100,0)</f>
        <v>100</v>
      </c>
      <c r="P3402">
        <f>IFERROR(ROUND(E3402/L3402,2),0)</f>
        <v>118.13</v>
      </c>
      <c r="Q3402" s="6" t="s">
        <v>8315</v>
      </c>
      <c r="R3402" t="s">
        <v>8316</v>
      </c>
      <c r="S3402" s="9">
        <f>(((J3402/60)/60)/24)+DATE(1970,1,1)</f>
        <v>41834.953865740739</v>
      </c>
      <c r="T3402" s="9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>ROUND(E3403/D3403*100,0)</f>
        <v>102</v>
      </c>
      <c r="P3403">
        <f>IFERROR(ROUND(E3403/L3403,2),0)</f>
        <v>44.76</v>
      </c>
      <c r="Q3403" s="6" t="s">
        <v>8315</v>
      </c>
      <c r="R3403" t="s">
        <v>8316</v>
      </c>
      <c r="S3403" s="9">
        <f>(((J3403/60)/60)/24)+DATE(1970,1,1)</f>
        <v>42193.723912037036</v>
      </c>
      <c r="T3403" s="9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>ROUND(E3404/D3404*100,0)</f>
        <v>110</v>
      </c>
      <c r="P3404">
        <f>IFERROR(ROUND(E3404/L3404,2),0)</f>
        <v>99.79</v>
      </c>
      <c r="Q3404" s="6" t="s">
        <v>8315</v>
      </c>
      <c r="R3404" t="s">
        <v>8316</v>
      </c>
      <c r="S3404" s="9">
        <f>(((J3404/60)/60)/24)+DATE(1970,1,1)</f>
        <v>42290.61855324074</v>
      </c>
      <c r="T3404" s="9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>ROUND(E3405/D3405*100,0)</f>
        <v>100</v>
      </c>
      <c r="P3405">
        <f>IFERROR(ROUND(E3405/L3405,2),0)</f>
        <v>117.65</v>
      </c>
      <c r="Q3405" s="6" t="s">
        <v>8315</v>
      </c>
      <c r="R3405" t="s">
        <v>8316</v>
      </c>
      <c r="S3405" s="9">
        <f>(((J3405/60)/60)/24)+DATE(1970,1,1)</f>
        <v>42150.462083333332</v>
      </c>
      <c r="T3405" s="9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>ROUND(E3406/D3406*100,0)</f>
        <v>122</v>
      </c>
      <c r="P3406">
        <f>IFERROR(ROUND(E3406/L3406,2),0)</f>
        <v>203.33</v>
      </c>
      <c r="Q3406" s="6" t="s">
        <v>8315</v>
      </c>
      <c r="R3406" t="s">
        <v>8316</v>
      </c>
      <c r="S3406" s="9">
        <f>(((J3406/60)/60)/24)+DATE(1970,1,1)</f>
        <v>42152.503495370373</v>
      </c>
      <c r="T3406" s="9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>ROUND(E3407/D3407*100,0)</f>
        <v>138</v>
      </c>
      <c r="P3407">
        <f>IFERROR(ROUND(E3407/L3407,2),0)</f>
        <v>28.32</v>
      </c>
      <c r="Q3407" s="6" t="s">
        <v>8315</v>
      </c>
      <c r="R3407" t="s">
        <v>8316</v>
      </c>
      <c r="S3407" s="9">
        <f>(((J3407/60)/60)/24)+DATE(1970,1,1)</f>
        <v>42410.017199074078</v>
      </c>
      <c r="T3407" s="9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>ROUND(E3408/D3408*100,0)</f>
        <v>100</v>
      </c>
      <c r="P3408">
        <f>IFERROR(ROUND(E3408/L3408,2),0)</f>
        <v>110.23</v>
      </c>
      <c r="Q3408" s="6" t="s">
        <v>8315</v>
      </c>
      <c r="R3408" t="s">
        <v>8316</v>
      </c>
      <c r="S3408" s="9">
        <f>(((J3408/60)/60)/24)+DATE(1970,1,1)</f>
        <v>41791.492777777778</v>
      </c>
      <c r="T3408" s="9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>ROUND(E3409/D3409*100,0)</f>
        <v>107</v>
      </c>
      <c r="P3409">
        <f>IFERROR(ROUND(E3409/L3409,2),0)</f>
        <v>31.97</v>
      </c>
      <c r="Q3409" s="6" t="s">
        <v>8315</v>
      </c>
      <c r="R3409" t="s">
        <v>8316</v>
      </c>
      <c r="S3409" s="9">
        <f>(((J3409/60)/60)/24)+DATE(1970,1,1)</f>
        <v>41796.422326388885</v>
      </c>
      <c r="T3409" s="9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>ROUND(E3410/D3410*100,0)</f>
        <v>211</v>
      </c>
      <c r="P3410">
        <f>IFERROR(ROUND(E3410/L3410,2),0)</f>
        <v>58.61</v>
      </c>
      <c r="Q3410" s="6" t="s">
        <v>8315</v>
      </c>
      <c r="R3410" t="s">
        <v>8316</v>
      </c>
      <c r="S3410" s="9">
        <f>(((J3410/60)/60)/24)+DATE(1970,1,1)</f>
        <v>41808.991944444446</v>
      </c>
      <c r="T3410" s="9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>ROUND(E3411/D3411*100,0)</f>
        <v>124</v>
      </c>
      <c r="P3411">
        <f>IFERROR(ROUND(E3411/L3411,2),0)</f>
        <v>29.43</v>
      </c>
      <c r="Q3411" s="6" t="s">
        <v>8315</v>
      </c>
      <c r="R3411" t="s">
        <v>8316</v>
      </c>
      <c r="S3411" s="9">
        <f>(((J3411/60)/60)/24)+DATE(1970,1,1)</f>
        <v>42544.814328703709</v>
      </c>
      <c r="T3411" s="9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>ROUND(E3412/D3412*100,0)</f>
        <v>109</v>
      </c>
      <c r="P3412">
        <f>IFERROR(ROUND(E3412/L3412,2),0)</f>
        <v>81.38</v>
      </c>
      <c r="Q3412" s="6" t="s">
        <v>8315</v>
      </c>
      <c r="R3412" t="s">
        <v>8316</v>
      </c>
      <c r="S3412" s="9">
        <f>(((J3412/60)/60)/24)+DATE(1970,1,1)</f>
        <v>42500.041550925926</v>
      </c>
      <c r="T3412" s="9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>ROUND(E3413/D3413*100,0)</f>
        <v>104</v>
      </c>
      <c r="P3413">
        <f>IFERROR(ROUND(E3413/L3413,2),0)</f>
        <v>199.17</v>
      </c>
      <c r="Q3413" s="6" t="s">
        <v>8315</v>
      </c>
      <c r="R3413" t="s">
        <v>8316</v>
      </c>
      <c r="S3413" s="9">
        <f>(((J3413/60)/60)/24)+DATE(1970,1,1)</f>
        <v>42265.022824074069</v>
      </c>
      <c r="T3413" s="9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>ROUND(E3414/D3414*100,0)</f>
        <v>100</v>
      </c>
      <c r="P3414">
        <f>IFERROR(ROUND(E3414/L3414,2),0)</f>
        <v>115.38</v>
      </c>
      <c r="Q3414" s="6" t="s">
        <v>8315</v>
      </c>
      <c r="R3414" t="s">
        <v>8316</v>
      </c>
      <c r="S3414" s="9">
        <f>(((J3414/60)/60)/24)+DATE(1970,1,1)</f>
        <v>41879.959050925929</v>
      </c>
      <c r="T3414" s="9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>ROUND(E3415/D3415*100,0)</f>
        <v>130</v>
      </c>
      <c r="P3415">
        <f>IFERROR(ROUND(E3415/L3415,2),0)</f>
        <v>46.43</v>
      </c>
      <c r="Q3415" s="6" t="s">
        <v>8315</v>
      </c>
      <c r="R3415" t="s">
        <v>8316</v>
      </c>
      <c r="S3415" s="9">
        <f>(((J3415/60)/60)/24)+DATE(1970,1,1)</f>
        <v>42053.733078703706</v>
      </c>
      <c r="T3415" s="9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>ROUND(E3416/D3416*100,0)</f>
        <v>104</v>
      </c>
      <c r="P3416">
        <f>IFERROR(ROUND(E3416/L3416,2),0)</f>
        <v>70.569999999999993</v>
      </c>
      <c r="Q3416" s="6" t="s">
        <v>8315</v>
      </c>
      <c r="R3416" t="s">
        <v>8316</v>
      </c>
      <c r="S3416" s="9">
        <f>(((J3416/60)/60)/24)+DATE(1970,1,1)</f>
        <v>42675.832465277781</v>
      </c>
      <c r="T3416" s="9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>ROUND(E3417/D3417*100,0)</f>
        <v>100</v>
      </c>
      <c r="P3417">
        <f>IFERROR(ROUND(E3417/L3417,2),0)</f>
        <v>22.22</v>
      </c>
      <c r="Q3417" s="6" t="s">
        <v>8315</v>
      </c>
      <c r="R3417" t="s">
        <v>8316</v>
      </c>
      <c r="S3417" s="9">
        <f>(((J3417/60)/60)/24)+DATE(1970,1,1)</f>
        <v>42467.144166666665</v>
      </c>
      <c r="T3417" s="9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>ROUND(E3418/D3418*100,0)</f>
        <v>120</v>
      </c>
      <c r="P3418">
        <f>IFERROR(ROUND(E3418/L3418,2),0)</f>
        <v>159.47</v>
      </c>
      <c r="Q3418" s="6" t="s">
        <v>8315</v>
      </c>
      <c r="R3418" t="s">
        <v>8316</v>
      </c>
      <c r="S3418" s="9">
        <f>(((J3418/60)/60)/24)+DATE(1970,1,1)</f>
        <v>42089.412557870368</v>
      </c>
      <c r="T3418" s="9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>ROUND(E3419/D3419*100,0)</f>
        <v>100</v>
      </c>
      <c r="P3419">
        <f>IFERROR(ROUND(E3419/L3419,2),0)</f>
        <v>37.78</v>
      </c>
      <c r="Q3419" s="6" t="s">
        <v>8315</v>
      </c>
      <c r="R3419" t="s">
        <v>8316</v>
      </c>
      <c r="S3419" s="9">
        <f>(((J3419/60)/60)/24)+DATE(1970,1,1)</f>
        <v>41894.91375</v>
      </c>
      <c r="T3419" s="9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>ROUND(E3420/D3420*100,0)</f>
        <v>101</v>
      </c>
      <c r="P3420">
        <f>IFERROR(ROUND(E3420/L3420,2),0)</f>
        <v>72.05</v>
      </c>
      <c r="Q3420" s="6" t="s">
        <v>8315</v>
      </c>
      <c r="R3420" t="s">
        <v>8316</v>
      </c>
      <c r="S3420" s="9">
        <f>(((J3420/60)/60)/24)+DATE(1970,1,1)</f>
        <v>41752.83457175926</v>
      </c>
      <c r="T3420" s="9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>ROUND(E3421/D3421*100,0)</f>
        <v>107</v>
      </c>
      <c r="P3421">
        <f>IFERROR(ROUND(E3421/L3421,2),0)</f>
        <v>63.7</v>
      </c>
      <c r="Q3421" s="6" t="s">
        <v>8315</v>
      </c>
      <c r="R3421" t="s">
        <v>8316</v>
      </c>
      <c r="S3421" s="9">
        <f>(((J3421/60)/60)/24)+DATE(1970,1,1)</f>
        <v>42448.821585648147</v>
      </c>
      <c r="T3421" s="9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>ROUND(E3422/D3422*100,0)</f>
        <v>138</v>
      </c>
      <c r="P3422">
        <f>IFERROR(ROUND(E3422/L3422,2),0)</f>
        <v>28.41</v>
      </c>
      <c r="Q3422" s="6" t="s">
        <v>8315</v>
      </c>
      <c r="R3422" t="s">
        <v>8316</v>
      </c>
      <c r="S3422" s="9">
        <f>(((J3422/60)/60)/24)+DATE(1970,1,1)</f>
        <v>42405.090300925927</v>
      </c>
      <c r="T3422" s="9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>ROUND(E3423/D3423*100,0)</f>
        <v>101</v>
      </c>
      <c r="P3423">
        <f>IFERROR(ROUND(E3423/L3423,2),0)</f>
        <v>103.21</v>
      </c>
      <c r="Q3423" s="6" t="s">
        <v>8315</v>
      </c>
      <c r="R3423" t="s">
        <v>8316</v>
      </c>
      <c r="S3423" s="9">
        <f>(((J3423/60)/60)/24)+DATE(1970,1,1)</f>
        <v>42037.791238425925</v>
      </c>
      <c r="T3423" s="9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>ROUND(E3424/D3424*100,0)</f>
        <v>109</v>
      </c>
      <c r="P3424">
        <f>IFERROR(ROUND(E3424/L3424,2),0)</f>
        <v>71.150000000000006</v>
      </c>
      <c r="Q3424" s="6" t="s">
        <v>8315</v>
      </c>
      <c r="R3424" t="s">
        <v>8316</v>
      </c>
      <c r="S3424" s="9">
        <f>(((J3424/60)/60)/24)+DATE(1970,1,1)</f>
        <v>42323.562222222223</v>
      </c>
      <c r="T3424" s="9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>ROUND(E3425/D3425*100,0)</f>
        <v>140</v>
      </c>
      <c r="P3425">
        <f>IFERROR(ROUND(E3425/L3425,2),0)</f>
        <v>35</v>
      </c>
      <c r="Q3425" s="6" t="s">
        <v>8315</v>
      </c>
      <c r="R3425" t="s">
        <v>8316</v>
      </c>
      <c r="S3425" s="9">
        <f>(((J3425/60)/60)/24)+DATE(1970,1,1)</f>
        <v>42088.911354166667</v>
      </c>
      <c r="T3425" s="9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>ROUND(E3426/D3426*100,0)</f>
        <v>104</v>
      </c>
      <c r="P3426">
        <f>IFERROR(ROUND(E3426/L3426,2),0)</f>
        <v>81.78</v>
      </c>
      <c r="Q3426" s="6" t="s">
        <v>8315</v>
      </c>
      <c r="R3426" t="s">
        <v>8316</v>
      </c>
      <c r="S3426" s="9">
        <f>(((J3426/60)/60)/24)+DATE(1970,1,1)</f>
        <v>42018.676898148144</v>
      </c>
      <c r="T3426" s="9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>ROUND(E3427/D3427*100,0)</f>
        <v>103</v>
      </c>
      <c r="P3427">
        <f>IFERROR(ROUND(E3427/L3427,2),0)</f>
        <v>297.02999999999997</v>
      </c>
      <c r="Q3427" s="6" t="s">
        <v>8315</v>
      </c>
      <c r="R3427" t="s">
        <v>8316</v>
      </c>
      <c r="S3427" s="9">
        <f>(((J3427/60)/60)/24)+DATE(1970,1,1)</f>
        <v>41884.617314814815</v>
      </c>
      <c r="T3427" s="9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>ROUND(E3428/D3428*100,0)</f>
        <v>108</v>
      </c>
      <c r="P3428">
        <f>IFERROR(ROUND(E3428/L3428,2),0)</f>
        <v>46.61</v>
      </c>
      <c r="Q3428" s="6" t="s">
        <v>8315</v>
      </c>
      <c r="R3428" t="s">
        <v>8316</v>
      </c>
      <c r="S3428" s="9">
        <f>(((J3428/60)/60)/24)+DATE(1970,1,1)</f>
        <v>41884.056747685187</v>
      </c>
      <c r="T3428" s="9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>ROUND(E3429/D3429*100,0)</f>
        <v>100</v>
      </c>
      <c r="P3429">
        <f>IFERROR(ROUND(E3429/L3429,2),0)</f>
        <v>51.72</v>
      </c>
      <c r="Q3429" s="6" t="s">
        <v>8315</v>
      </c>
      <c r="R3429" t="s">
        <v>8316</v>
      </c>
      <c r="S3429" s="9">
        <f>(((J3429/60)/60)/24)+DATE(1970,1,1)</f>
        <v>41792.645277777774</v>
      </c>
      <c r="T3429" s="9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>ROUND(E3430/D3430*100,0)</f>
        <v>103</v>
      </c>
      <c r="P3430">
        <f>IFERROR(ROUND(E3430/L3430,2),0)</f>
        <v>40.29</v>
      </c>
      <c r="Q3430" s="6" t="s">
        <v>8315</v>
      </c>
      <c r="R3430" t="s">
        <v>8316</v>
      </c>
      <c r="S3430" s="9">
        <f>(((J3430/60)/60)/24)+DATE(1970,1,1)</f>
        <v>42038.720451388886</v>
      </c>
      <c r="T3430" s="9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>ROUND(E3431/D3431*100,0)</f>
        <v>130</v>
      </c>
      <c r="P3431">
        <f>IFERROR(ROUND(E3431/L3431,2),0)</f>
        <v>16.25</v>
      </c>
      <c r="Q3431" s="6" t="s">
        <v>8315</v>
      </c>
      <c r="R3431" t="s">
        <v>8316</v>
      </c>
      <c r="S3431" s="9">
        <f>(((J3431/60)/60)/24)+DATE(1970,1,1)</f>
        <v>42662.021539351852</v>
      </c>
      <c r="T3431" s="9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>ROUND(E3432/D3432*100,0)</f>
        <v>109</v>
      </c>
      <c r="P3432">
        <f>IFERROR(ROUND(E3432/L3432,2),0)</f>
        <v>30.15</v>
      </c>
      <c r="Q3432" s="6" t="s">
        <v>8315</v>
      </c>
      <c r="R3432" t="s">
        <v>8316</v>
      </c>
      <c r="S3432" s="9">
        <f>(((J3432/60)/60)/24)+DATE(1970,1,1)</f>
        <v>41820.945613425924</v>
      </c>
      <c r="T3432" s="9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>ROUND(E3433/D3433*100,0)</f>
        <v>100</v>
      </c>
      <c r="P3433">
        <f>IFERROR(ROUND(E3433/L3433,2),0)</f>
        <v>95.24</v>
      </c>
      <c r="Q3433" s="6" t="s">
        <v>8315</v>
      </c>
      <c r="R3433" t="s">
        <v>8316</v>
      </c>
      <c r="S3433" s="9">
        <f>(((J3433/60)/60)/24)+DATE(1970,1,1)</f>
        <v>41839.730937500004</v>
      </c>
      <c r="T3433" s="9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>ROUND(E3434/D3434*100,0)</f>
        <v>110</v>
      </c>
      <c r="P3434">
        <f>IFERROR(ROUND(E3434/L3434,2),0)</f>
        <v>52.21</v>
      </c>
      <c r="Q3434" s="6" t="s">
        <v>8315</v>
      </c>
      <c r="R3434" t="s">
        <v>8316</v>
      </c>
      <c r="S3434" s="9">
        <f>(((J3434/60)/60)/24)+DATE(1970,1,1)</f>
        <v>42380.581180555557</v>
      </c>
      <c r="T3434" s="9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>ROUND(E3435/D3435*100,0)</f>
        <v>100</v>
      </c>
      <c r="P3435">
        <f>IFERROR(ROUND(E3435/L3435,2),0)</f>
        <v>134.15</v>
      </c>
      <c r="Q3435" s="6" t="s">
        <v>8315</v>
      </c>
      <c r="R3435" t="s">
        <v>8316</v>
      </c>
      <c r="S3435" s="9">
        <f>(((J3435/60)/60)/24)+DATE(1970,1,1)</f>
        <v>41776.063136574077</v>
      </c>
      <c r="T3435" s="9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>ROUND(E3436/D3436*100,0)</f>
        <v>106</v>
      </c>
      <c r="P3436">
        <f>IFERROR(ROUND(E3436/L3436,2),0)</f>
        <v>62.83</v>
      </c>
      <c r="Q3436" s="6" t="s">
        <v>8315</v>
      </c>
      <c r="R3436" t="s">
        <v>8316</v>
      </c>
      <c r="S3436" s="9">
        <f>(((J3436/60)/60)/24)+DATE(1970,1,1)</f>
        <v>41800.380428240744</v>
      </c>
      <c r="T3436" s="9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>ROUND(E3437/D3437*100,0)</f>
        <v>112</v>
      </c>
      <c r="P3437">
        <f>IFERROR(ROUND(E3437/L3437,2),0)</f>
        <v>58.95</v>
      </c>
      <c r="Q3437" s="6" t="s">
        <v>8315</v>
      </c>
      <c r="R3437" t="s">
        <v>8316</v>
      </c>
      <c r="S3437" s="9">
        <f>(((J3437/60)/60)/24)+DATE(1970,1,1)</f>
        <v>42572.61681712963</v>
      </c>
      <c r="T3437" s="9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>ROUND(E3438/D3438*100,0)</f>
        <v>106</v>
      </c>
      <c r="P3438">
        <f>IFERROR(ROUND(E3438/L3438,2),0)</f>
        <v>143.11000000000001</v>
      </c>
      <c r="Q3438" s="6" t="s">
        <v>8315</v>
      </c>
      <c r="R3438" t="s">
        <v>8316</v>
      </c>
      <c r="S3438" s="9">
        <f>(((J3438/60)/60)/24)+DATE(1970,1,1)</f>
        <v>41851.541585648149</v>
      </c>
      <c r="T3438" s="9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>ROUND(E3439/D3439*100,0)</f>
        <v>101</v>
      </c>
      <c r="P3439">
        <f>IFERROR(ROUND(E3439/L3439,2),0)</f>
        <v>84.17</v>
      </c>
      <c r="Q3439" s="6" t="s">
        <v>8315</v>
      </c>
      <c r="R3439" t="s">
        <v>8316</v>
      </c>
      <c r="S3439" s="9">
        <f>(((J3439/60)/60)/24)+DATE(1970,1,1)</f>
        <v>42205.710879629631</v>
      </c>
      <c r="T3439" s="9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>ROUND(E3440/D3440*100,0)</f>
        <v>104</v>
      </c>
      <c r="P3440">
        <f>IFERROR(ROUND(E3440/L3440,2),0)</f>
        <v>186.07</v>
      </c>
      <c r="Q3440" s="6" t="s">
        <v>8315</v>
      </c>
      <c r="R3440" t="s">
        <v>8316</v>
      </c>
      <c r="S3440" s="9">
        <f>(((J3440/60)/60)/24)+DATE(1970,1,1)</f>
        <v>42100.927858796291</v>
      </c>
      <c r="T3440" s="9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>ROUND(E3441/D3441*100,0)</f>
        <v>135</v>
      </c>
      <c r="P3441">
        <f>IFERROR(ROUND(E3441/L3441,2),0)</f>
        <v>89.79</v>
      </c>
      <c r="Q3441" s="6" t="s">
        <v>8315</v>
      </c>
      <c r="R3441" t="s">
        <v>8316</v>
      </c>
      <c r="S3441" s="9">
        <f>(((J3441/60)/60)/24)+DATE(1970,1,1)</f>
        <v>42374.911226851851</v>
      </c>
      <c r="T3441" s="9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>ROUND(E3442/D3442*100,0)</f>
        <v>105</v>
      </c>
      <c r="P3442">
        <f>IFERROR(ROUND(E3442/L3442,2),0)</f>
        <v>64.16</v>
      </c>
      <c r="Q3442" s="6" t="s">
        <v>8315</v>
      </c>
      <c r="R3442" t="s">
        <v>8316</v>
      </c>
      <c r="S3442" s="9">
        <f>(((J3442/60)/60)/24)+DATE(1970,1,1)</f>
        <v>41809.12300925926</v>
      </c>
      <c r="T3442" s="9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>ROUND(E3443/D3443*100,0)</f>
        <v>103</v>
      </c>
      <c r="P3443">
        <f>IFERROR(ROUND(E3443/L3443,2),0)</f>
        <v>59.65</v>
      </c>
      <c r="Q3443" s="6" t="s">
        <v>8315</v>
      </c>
      <c r="R3443" t="s">
        <v>8316</v>
      </c>
      <c r="S3443" s="9">
        <f>(((J3443/60)/60)/24)+DATE(1970,1,1)</f>
        <v>42294.429641203707</v>
      </c>
      <c r="T3443" s="9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>ROUND(E3444/D3444*100,0)</f>
        <v>100</v>
      </c>
      <c r="P3444">
        <f>IFERROR(ROUND(E3444/L3444,2),0)</f>
        <v>31.25</v>
      </c>
      <c r="Q3444" s="6" t="s">
        <v>8315</v>
      </c>
      <c r="R3444" t="s">
        <v>8316</v>
      </c>
      <c r="S3444" s="9">
        <f>(((J3444/60)/60)/24)+DATE(1970,1,1)</f>
        <v>42124.841111111105</v>
      </c>
      <c r="T3444" s="9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>ROUND(E3445/D3445*100,0)</f>
        <v>186</v>
      </c>
      <c r="P3445">
        <f>IFERROR(ROUND(E3445/L3445,2),0)</f>
        <v>41.22</v>
      </c>
      <c r="Q3445" s="6" t="s">
        <v>8315</v>
      </c>
      <c r="R3445" t="s">
        <v>8316</v>
      </c>
      <c r="S3445" s="9">
        <f>(((J3445/60)/60)/24)+DATE(1970,1,1)</f>
        <v>41861.524837962963</v>
      </c>
      <c r="T3445" s="9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>ROUND(E3446/D3446*100,0)</f>
        <v>289</v>
      </c>
      <c r="P3446">
        <f>IFERROR(ROUND(E3446/L3446,2),0)</f>
        <v>43.35</v>
      </c>
      <c r="Q3446" s="6" t="s">
        <v>8315</v>
      </c>
      <c r="R3446" t="s">
        <v>8316</v>
      </c>
      <c r="S3446" s="9">
        <f>(((J3446/60)/60)/24)+DATE(1970,1,1)</f>
        <v>42521.291504629626</v>
      </c>
      <c r="T3446" s="9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>ROUND(E3447/D3447*100,0)</f>
        <v>100</v>
      </c>
      <c r="P3447">
        <f>IFERROR(ROUND(E3447/L3447,2),0)</f>
        <v>64.52</v>
      </c>
      <c r="Q3447" s="6" t="s">
        <v>8315</v>
      </c>
      <c r="R3447" t="s">
        <v>8316</v>
      </c>
      <c r="S3447" s="9">
        <f>(((J3447/60)/60)/24)+DATE(1970,1,1)</f>
        <v>42272.530509259261</v>
      </c>
      <c r="T3447" s="9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>ROUND(E3448/D3448*100,0)</f>
        <v>108</v>
      </c>
      <c r="P3448">
        <f>IFERROR(ROUND(E3448/L3448,2),0)</f>
        <v>43.28</v>
      </c>
      <c r="Q3448" s="6" t="s">
        <v>8315</v>
      </c>
      <c r="R3448" t="s">
        <v>8316</v>
      </c>
      <c r="S3448" s="9">
        <f>(((J3448/60)/60)/24)+DATE(1970,1,1)</f>
        <v>42016.832465277781</v>
      </c>
      <c r="T3448" s="9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>ROUND(E3449/D3449*100,0)</f>
        <v>108</v>
      </c>
      <c r="P3449">
        <f>IFERROR(ROUND(E3449/L3449,2),0)</f>
        <v>77</v>
      </c>
      <c r="Q3449" s="6" t="s">
        <v>8315</v>
      </c>
      <c r="R3449" t="s">
        <v>8316</v>
      </c>
      <c r="S3449" s="9">
        <f>(((J3449/60)/60)/24)+DATE(1970,1,1)</f>
        <v>42402.889027777783</v>
      </c>
      <c r="T3449" s="9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>ROUND(E3450/D3450*100,0)</f>
        <v>110</v>
      </c>
      <c r="P3450">
        <f>IFERROR(ROUND(E3450/L3450,2),0)</f>
        <v>51.22</v>
      </c>
      <c r="Q3450" s="6" t="s">
        <v>8315</v>
      </c>
      <c r="R3450" t="s">
        <v>8316</v>
      </c>
      <c r="S3450" s="9">
        <f>(((J3450/60)/60)/24)+DATE(1970,1,1)</f>
        <v>41960.119085648148</v>
      </c>
      <c r="T3450" s="9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>ROUND(E3451/D3451*100,0)</f>
        <v>171</v>
      </c>
      <c r="P3451">
        <f>IFERROR(ROUND(E3451/L3451,2),0)</f>
        <v>68.25</v>
      </c>
      <c r="Q3451" s="6" t="s">
        <v>8315</v>
      </c>
      <c r="R3451" t="s">
        <v>8316</v>
      </c>
      <c r="S3451" s="9">
        <f>(((J3451/60)/60)/24)+DATE(1970,1,1)</f>
        <v>42532.052523148144</v>
      </c>
      <c r="T3451" s="9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>ROUND(E3452/D3452*100,0)</f>
        <v>152</v>
      </c>
      <c r="P3452">
        <f>IFERROR(ROUND(E3452/L3452,2),0)</f>
        <v>19.489999999999998</v>
      </c>
      <c r="Q3452" s="6" t="s">
        <v>8315</v>
      </c>
      <c r="R3452" t="s">
        <v>8316</v>
      </c>
      <c r="S3452" s="9">
        <f>(((J3452/60)/60)/24)+DATE(1970,1,1)</f>
        <v>42036.704525462963</v>
      </c>
      <c r="T3452" s="9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>ROUND(E3453/D3453*100,0)</f>
        <v>101</v>
      </c>
      <c r="P3453">
        <f>IFERROR(ROUND(E3453/L3453,2),0)</f>
        <v>41.13</v>
      </c>
      <c r="Q3453" s="6" t="s">
        <v>8315</v>
      </c>
      <c r="R3453" t="s">
        <v>8316</v>
      </c>
      <c r="S3453" s="9">
        <f>(((J3453/60)/60)/24)+DATE(1970,1,1)</f>
        <v>42088.723692129628</v>
      </c>
      <c r="T3453" s="9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>ROUND(E3454/D3454*100,0)</f>
        <v>153</v>
      </c>
      <c r="P3454">
        <f>IFERROR(ROUND(E3454/L3454,2),0)</f>
        <v>41.41</v>
      </c>
      <c r="Q3454" s="6" t="s">
        <v>8315</v>
      </c>
      <c r="R3454" t="s">
        <v>8316</v>
      </c>
      <c r="S3454" s="9">
        <f>(((J3454/60)/60)/24)+DATE(1970,1,1)</f>
        <v>41820.639189814814</v>
      </c>
      <c r="T3454" s="9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>ROUND(E3455/D3455*100,0)</f>
        <v>128</v>
      </c>
      <c r="P3455">
        <f>IFERROR(ROUND(E3455/L3455,2),0)</f>
        <v>27.5</v>
      </c>
      <c r="Q3455" s="6" t="s">
        <v>8315</v>
      </c>
      <c r="R3455" t="s">
        <v>8316</v>
      </c>
      <c r="S3455" s="9">
        <f>(((J3455/60)/60)/24)+DATE(1970,1,1)</f>
        <v>42535.97865740741</v>
      </c>
      <c r="T3455" s="9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>ROUND(E3456/D3456*100,0)</f>
        <v>101</v>
      </c>
      <c r="P3456">
        <f>IFERROR(ROUND(E3456/L3456,2),0)</f>
        <v>33.57</v>
      </c>
      <c r="Q3456" s="6" t="s">
        <v>8315</v>
      </c>
      <c r="R3456" t="s">
        <v>8316</v>
      </c>
      <c r="S3456" s="9">
        <f>(((J3456/60)/60)/24)+DATE(1970,1,1)</f>
        <v>41821.698599537034</v>
      </c>
      <c r="T3456" s="9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>ROUND(E3457/D3457*100,0)</f>
        <v>101</v>
      </c>
      <c r="P3457">
        <f>IFERROR(ROUND(E3457/L3457,2),0)</f>
        <v>145.87</v>
      </c>
      <c r="Q3457" s="6" t="s">
        <v>8315</v>
      </c>
      <c r="R3457" t="s">
        <v>8316</v>
      </c>
      <c r="S3457" s="9">
        <f>(((J3457/60)/60)/24)+DATE(1970,1,1)</f>
        <v>42626.7503125</v>
      </c>
      <c r="T3457" s="9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>ROUND(E3458/D3458*100,0)</f>
        <v>191</v>
      </c>
      <c r="P3458">
        <f>IFERROR(ROUND(E3458/L3458,2),0)</f>
        <v>358.69</v>
      </c>
      <c r="Q3458" s="6" t="s">
        <v>8315</v>
      </c>
      <c r="R3458" t="s">
        <v>8316</v>
      </c>
      <c r="S3458" s="9">
        <f>(((J3458/60)/60)/24)+DATE(1970,1,1)</f>
        <v>41821.205636574072</v>
      </c>
      <c r="T3458" s="9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>ROUND(E3459/D3459*100,0)</f>
        <v>140</v>
      </c>
      <c r="P3459">
        <f>IFERROR(ROUND(E3459/L3459,2),0)</f>
        <v>50.98</v>
      </c>
      <c r="Q3459" s="6" t="s">
        <v>8315</v>
      </c>
      <c r="R3459" t="s">
        <v>8316</v>
      </c>
      <c r="S3459" s="9">
        <f>(((J3459/60)/60)/24)+DATE(1970,1,1)</f>
        <v>42016.706678240742</v>
      </c>
      <c r="T3459" s="9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>ROUND(E3460/D3460*100,0)</f>
        <v>124</v>
      </c>
      <c r="P3460">
        <f>IFERROR(ROUND(E3460/L3460,2),0)</f>
        <v>45.04</v>
      </c>
      <c r="Q3460" s="6" t="s">
        <v>8315</v>
      </c>
      <c r="R3460" t="s">
        <v>8316</v>
      </c>
      <c r="S3460" s="9">
        <f>(((J3460/60)/60)/24)+DATE(1970,1,1)</f>
        <v>42011.202581018515</v>
      </c>
      <c r="T3460" s="9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>ROUND(E3461/D3461*100,0)</f>
        <v>126</v>
      </c>
      <c r="P3461">
        <f>IFERROR(ROUND(E3461/L3461,2),0)</f>
        <v>17.53</v>
      </c>
      <c r="Q3461" s="6" t="s">
        <v>8315</v>
      </c>
      <c r="R3461" t="s">
        <v>8316</v>
      </c>
      <c r="S3461" s="9">
        <f>(((J3461/60)/60)/24)+DATE(1970,1,1)</f>
        <v>42480.479861111111</v>
      </c>
      <c r="T3461" s="9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>ROUND(E3462/D3462*100,0)</f>
        <v>190</v>
      </c>
      <c r="P3462">
        <f>IFERROR(ROUND(E3462/L3462,2),0)</f>
        <v>50</v>
      </c>
      <c r="Q3462" s="6" t="s">
        <v>8315</v>
      </c>
      <c r="R3462" t="s">
        <v>8316</v>
      </c>
      <c r="S3462" s="9">
        <f>(((J3462/60)/60)/24)+DATE(1970,1,1)</f>
        <v>41852.527222222219</v>
      </c>
      <c r="T3462" s="9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>ROUND(E3463/D3463*100,0)</f>
        <v>139</v>
      </c>
      <c r="P3463">
        <f>IFERROR(ROUND(E3463/L3463,2),0)</f>
        <v>57.92</v>
      </c>
      <c r="Q3463" s="6" t="s">
        <v>8315</v>
      </c>
      <c r="R3463" t="s">
        <v>8316</v>
      </c>
      <c r="S3463" s="9">
        <f>(((J3463/60)/60)/24)+DATE(1970,1,1)</f>
        <v>42643.632858796293</v>
      </c>
      <c r="T3463" s="9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>ROUND(E3464/D3464*100,0)</f>
        <v>202</v>
      </c>
      <c r="P3464">
        <f>IFERROR(ROUND(E3464/L3464,2),0)</f>
        <v>29.71</v>
      </c>
      <c r="Q3464" s="6" t="s">
        <v>8315</v>
      </c>
      <c r="R3464" t="s">
        <v>8316</v>
      </c>
      <c r="S3464" s="9">
        <f>(((J3464/60)/60)/24)+DATE(1970,1,1)</f>
        <v>42179.898472222223</v>
      </c>
      <c r="T3464" s="9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>ROUND(E3465/D3465*100,0)</f>
        <v>103</v>
      </c>
      <c r="P3465">
        <f>IFERROR(ROUND(E3465/L3465,2),0)</f>
        <v>90.68</v>
      </c>
      <c r="Q3465" s="6" t="s">
        <v>8315</v>
      </c>
      <c r="R3465" t="s">
        <v>8316</v>
      </c>
      <c r="S3465" s="9">
        <f>(((J3465/60)/60)/24)+DATE(1970,1,1)</f>
        <v>42612.918807870374</v>
      </c>
      <c r="T3465" s="9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>ROUND(E3466/D3466*100,0)</f>
        <v>102</v>
      </c>
      <c r="P3466">
        <f>IFERROR(ROUND(E3466/L3466,2),0)</f>
        <v>55.01</v>
      </c>
      <c r="Q3466" s="6" t="s">
        <v>8315</v>
      </c>
      <c r="R3466" t="s">
        <v>8316</v>
      </c>
      <c r="S3466" s="9">
        <f>(((J3466/60)/60)/24)+DATE(1970,1,1)</f>
        <v>42575.130057870367</v>
      </c>
      <c r="T3466" s="9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>ROUND(E3467/D3467*100,0)</f>
        <v>103</v>
      </c>
      <c r="P3467">
        <f>IFERROR(ROUND(E3467/L3467,2),0)</f>
        <v>57.22</v>
      </c>
      <c r="Q3467" s="6" t="s">
        <v>8315</v>
      </c>
      <c r="R3467" t="s">
        <v>8316</v>
      </c>
      <c r="S3467" s="9">
        <f>(((J3467/60)/60)/24)+DATE(1970,1,1)</f>
        <v>42200.625833333332</v>
      </c>
      <c r="T3467" s="9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>ROUND(E3468/D3468*100,0)</f>
        <v>127</v>
      </c>
      <c r="P3468">
        <f>IFERROR(ROUND(E3468/L3468,2),0)</f>
        <v>72.95</v>
      </c>
      <c r="Q3468" s="6" t="s">
        <v>8315</v>
      </c>
      <c r="R3468" t="s">
        <v>8316</v>
      </c>
      <c r="S3468" s="9">
        <f>(((J3468/60)/60)/24)+DATE(1970,1,1)</f>
        <v>42420.019097222219</v>
      </c>
      <c r="T3468" s="9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>ROUND(E3469/D3469*100,0)</f>
        <v>101</v>
      </c>
      <c r="P3469">
        <f>IFERROR(ROUND(E3469/L3469,2),0)</f>
        <v>64.47</v>
      </c>
      <c r="Q3469" s="6" t="s">
        <v>8315</v>
      </c>
      <c r="R3469" t="s">
        <v>8316</v>
      </c>
      <c r="S3469" s="9">
        <f>(((J3469/60)/60)/24)+DATE(1970,1,1)</f>
        <v>42053.671666666662</v>
      </c>
      <c r="T3469" s="9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>ROUND(E3470/D3470*100,0)</f>
        <v>122</v>
      </c>
      <c r="P3470">
        <f>IFERROR(ROUND(E3470/L3470,2),0)</f>
        <v>716.35</v>
      </c>
      <c r="Q3470" s="6" t="s">
        <v>8315</v>
      </c>
      <c r="R3470" t="s">
        <v>8316</v>
      </c>
      <c r="S3470" s="9">
        <f>(((J3470/60)/60)/24)+DATE(1970,1,1)</f>
        <v>42605.765381944439</v>
      </c>
      <c r="T3470" s="9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>ROUND(E3471/D3471*100,0)</f>
        <v>113</v>
      </c>
      <c r="P3471">
        <f>IFERROR(ROUND(E3471/L3471,2),0)</f>
        <v>50.4</v>
      </c>
      <c r="Q3471" s="6" t="s">
        <v>8315</v>
      </c>
      <c r="R3471" t="s">
        <v>8316</v>
      </c>
      <c r="S3471" s="9">
        <f>(((J3471/60)/60)/24)+DATE(1970,1,1)</f>
        <v>42458.641724537039</v>
      </c>
      <c r="T3471" s="9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>ROUND(E3472/D3472*100,0)</f>
        <v>150</v>
      </c>
      <c r="P3472">
        <f>IFERROR(ROUND(E3472/L3472,2),0)</f>
        <v>41.67</v>
      </c>
      <c r="Q3472" s="6" t="s">
        <v>8315</v>
      </c>
      <c r="R3472" t="s">
        <v>8316</v>
      </c>
      <c r="S3472" s="9">
        <f>(((J3472/60)/60)/24)+DATE(1970,1,1)</f>
        <v>42529.022013888884</v>
      </c>
      <c r="T3472" s="9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>ROUND(E3473/D3473*100,0)</f>
        <v>215</v>
      </c>
      <c r="P3473">
        <f>IFERROR(ROUND(E3473/L3473,2),0)</f>
        <v>35.770000000000003</v>
      </c>
      <c r="Q3473" s="6" t="s">
        <v>8315</v>
      </c>
      <c r="R3473" t="s">
        <v>8316</v>
      </c>
      <c r="S3473" s="9">
        <f>(((J3473/60)/60)/24)+DATE(1970,1,1)</f>
        <v>41841.820486111108</v>
      </c>
      <c r="T3473" s="9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>ROUND(E3474/D3474*100,0)</f>
        <v>102</v>
      </c>
      <c r="P3474">
        <f>IFERROR(ROUND(E3474/L3474,2),0)</f>
        <v>88.74</v>
      </c>
      <c r="Q3474" s="6" t="s">
        <v>8315</v>
      </c>
      <c r="R3474" t="s">
        <v>8316</v>
      </c>
      <c r="S3474" s="9">
        <f>(((J3474/60)/60)/24)+DATE(1970,1,1)</f>
        <v>41928.170497685183</v>
      </c>
      <c r="T3474" s="9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>ROUND(E3475/D3475*100,0)</f>
        <v>100</v>
      </c>
      <c r="P3475">
        <f>IFERROR(ROUND(E3475/L3475,2),0)</f>
        <v>148.47999999999999</v>
      </c>
      <c r="Q3475" s="6" t="s">
        <v>8315</v>
      </c>
      <c r="R3475" t="s">
        <v>8316</v>
      </c>
      <c r="S3475" s="9">
        <f>(((J3475/60)/60)/24)+DATE(1970,1,1)</f>
        <v>42062.834444444445</v>
      </c>
      <c r="T3475" s="9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>ROUND(E3476/D3476*100,0)</f>
        <v>101</v>
      </c>
      <c r="P3476">
        <f>IFERROR(ROUND(E3476/L3476,2),0)</f>
        <v>51.79</v>
      </c>
      <c r="Q3476" s="6" t="s">
        <v>8315</v>
      </c>
      <c r="R3476" t="s">
        <v>8316</v>
      </c>
      <c r="S3476" s="9">
        <f>(((J3476/60)/60)/24)+DATE(1970,1,1)</f>
        <v>42541.501516203702</v>
      </c>
      <c r="T3476" s="9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>ROUND(E3477/D3477*100,0)</f>
        <v>113</v>
      </c>
      <c r="P3477">
        <f>IFERROR(ROUND(E3477/L3477,2),0)</f>
        <v>20</v>
      </c>
      <c r="Q3477" s="6" t="s">
        <v>8315</v>
      </c>
      <c r="R3477" t="s">
        <v>8316</v>
      </c>
      <c r="S3477" s="9">
        <f>(((J3477/60)/60)/24)+DATE(1970,1,1)</f>
        <v>41918.880833333329</v>
      </c>
      <c r="T3477" s="9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>ROUND(E3478/D3478*100,0)</f>
        <v>104</v>
      </c>
      <c r="P3478">
        <f>IFERROR(ROUND(E3478/L3478,2),0)</f>
        <v>52</v>
      </c>
      <c r="Q3478" s="6" t="s">
        <v>8315</v>
      </c>
      <c r="R3478" t="s">
        <v>8316</v>
      </c>
      <c r="S3478" s="9">
        <f>(((J3478/60)/60)/24)+DATE(1970,1,1)</f>
        <v>41921.279976851853</v>
      </c>
      <c r="T3478" s="9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>ROUND(E3479/D3479*100,0)</f>
        <v>115</v>
      </c>
      <c r="P3479">
        <f>IFERROR(ROUND(E3479/L3479,2),0)</f>
        <v>53.23</v>
      </c>
      <c r="Q3479" s="6" t="s">
        <v>8315</v>
      </c>
      <c r="R3479" t="s">
        <v>8316</v>
      </c>
      <c r="S3479" s="9">
        <f>(((J3479/60)/60)/24)+DATE(1970,1,1)</f>
        <v>42128.736608796295</v>
      </c>
      <c r="T3479" s="9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>ROUND(E3480/D3480*100,0)</f>
        <v>113</v>
      </c>
      <c r="P3480">
        <f>IFERROR(ROUND(E3480/L3480,2),0)</f>
        <v>39.6</v>
      </c>
      <c r="Q3480" s="6" t="s">
        <v>8315</v>
      </c>
      <c r="R3480" t="s">
        <v>8316</v>
      </c>
      <c r="S3480" s="9">
        <f>(((J3480/60)/60)/24)+DATE(1970,1,1)</f>
        <v>42053.916921296302</v>
      </c>
      <c r="T3480" s="9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>ROUND(E3481/D3481*100,0)</f>
        <v>128</v>
      </c>
      <c r="P3481">
        <f>IFERROR(ROUND(E3481/L3481,2),0)</f>
        <v>34.25</v>
      </c>
      <c r="Q3481" s="6" t="s">
        <v>8315</v>
      </c>
      <c r="R3481" t="s">
        <v>8316</v>
      </c>
      <c r="S3481" s="9">
        <f>(((J3481/60)/60)/24)+DATE(1970,1,1)</f>
        <v>41781.855092592588</v>
      </c>
      <c r="T3481" s="9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>ROUND(E3482/D3482*100,0)</f>
        <v>143</v>
      </c>
      <c r="P3482">
        <f>IFERROR(ROUND(E3482/L3482,2),0)</f>
        <v>164.62</v>
      </c>
      <c r="Q3482" s="6" t="s">
        <v>8315</v>
      </c>
      <c r="R3482" t="s">
        <v>8316</v>
      </c>
      <c r="S3482" s="9">
        <f>(((J3482/60)/60)/24)+DATE(1970,1,1)</f>
        <v>42171.317442129628</v>
      </c>
      <c r="T3482" s="9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>ROUND(E3483/D3483*100,0)</f>
        <v>119</v>
      </c>
      <c r="P3483">
        <f>IFERROR(ROUND(E3483/L3483,2),0)</f>
        <v>125.05</v>
      </c>
      <c r="Q3483" s="6" t="s">
        <v>8315</v>
      </c>
      <c r="R3483" t="s">
        <v>8316</v>
      </c>
      <c r="S3483" s="9">
        <f>(((J3483/60)/60)/24)+DATE(1970,1,1)</f>
        <v>41989.24754629629</v>
      </c>
      <c r="T3483" s="9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>ROUND(E3484/D3484*100,0)</f>
        <v>138</v>
      </c>
      <c r="P3484">
        <f>IFERROR(ROUND(E3484/L3484,2),0)</f>
        <v>51.88</v>
      </c>
      <c r="Q3484" s="6" t="s">
        <v>8315</v>
      </c>
      <c r="R3484" t="s">
        <v>8316</v>
      </c>
      <c r="S3484" s="9">
        <f>(((J3484/60)/60)/24)+DATE(1970,1,1)</f>
        <v>41796.771597222221</v>
      </c>
      <c r="T3484" s="9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>ROUND(E3485/D3485*100,0)</f>
        <v>160</v>
      </c>
      <c r="P3485">
        <f>IFERROR(ROUND(E3485/L3485,2),0)</f>
        <v>40.29</v>
      </c>
      <c r="Q3485" s="6" t="s">
        <v>8315</v>
      </c>
      <c r="R3485" t="s">
        <v>8316</v>
      </c>
      <c r="S3485" s="9">
        <f>(((J3485/60)/60)/24)+DATE(1970,1,1)</f>
        <v>41793.668761574074</v>
      </c>
      <c r="T3485" s="9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>ROUND(E3486/D3486*100,0)</f>
        <v>114</v>
      </c>
      <c r="P3486">
        <f>IFERROR(ROUND(E3486/L3486,2),0)</f>
        <v>64.91</v>
      </c>
      <c r="Q3486" s="6" t="s">
        <v>8315</v>
      </c>
      <c r="R3486" t="s">
        <v>8316</v>
      </c>
      <c r="S3486" s="9">
        <f>(((J3486/60)/60)/24)+DATE(1970,1,1)</f>
        <v>42506.760405092587</v>
      </c>
      <c r="T3486" s="9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>ROUND(E3487/D3487*100,0)</f>
        <v>101</v>
      </c>
      <c r="P3487">
        <f>IFERROR(ROUND(E3487/L3487,2),0)</f>
        <v>55.33</v>
      </c>
      <c r="Q3487" s="6" t="s">
        <v>8315</v>
      </c>
      <c r="R3487" t="s">
        <v>8316</v>
      </c>
      <c r="S3487" s="9">
        <f>(((J3487/60)/60)/24)+DATE(1970,1,1)</f>
        <v>42372.693055555559</v>
      </c>
      <c r="T3487" s="9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>ROUND(E3488/D3488*100,0)</f>
        <v>155</v>
      </c>
      <c r="P3488">
        <f>IFERROR(ROUND(E3488/L3488,2),0)</f>
        <v>83.14</v>
      </c>
      <c r="Q3488" s="6" t="s">
        <v>8315</v>
      </c>
      <c r="R3488" t="s">
        <v>8316</v>
      </c>
      <c r="S3488" s="9">
        <f>(((J3488/60)/60)/24)+DATE(1970,1,1)</f>
        <v>42126.87501157407</v>
      </c>
      <c r="T3488" s="9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>ROUND(E3489/D3489*100,0)</f>
        <v>128</v>
      </c>
      <c r="P3489">
        <f>IFERROR(ROUND(E3489/L3489,2),0)</f>
        <v>38.71</v>
      </c>
      <c r="Q3489" s="6" t="s">
        <v>8315</v>
      </c>
      <c r="R3489" t="s">
        <v>8316</v>
      </c>
      <c r="S3489" s="9">
        <f>(((J3489/60)/60)/24)+DATE(1970,1,1)</f>
        <v>42149.940416666665</v>
      </c>
      <c r="T3489" s="9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>ROUND(E3490/D3490*100,0)</f>
        <v>121</v>
      </c>
      <c r="P3490">
        <f>IFERROR(ROUND(E3490/L3490,2),0)</f>
        <v>125.38</v>
      </c>
      <c r="Q3490" s="6" t="s">
        <v>8315</v>
      </c>
      <c r="R3490" t="s">
        <v>8316</v>
      </c>
      <c r="S3490" s="9">
        <f>(((J3490/60)/60)/24)+DATE(1970,1,1)</f>
        <v>42087.768055555556</v>
      </c>
      <c r="T3490" s="9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>ROUND(E3491/D3491*100,0)</f>
        <v>113</v>
      </c>
      <c r="P3491">
        <f>IFERROR(ROUND(E3491/L3491,2),0)</f>
        <v>78.260000000000005</v>
      </c>
      <c r="Q3491" s="6" t="s">
        <v>8315</v>
      </c>
      <c r="R3491" t="s">
        <v>8316</v>
      </c>
      <c r="S3491" s="9">
        <f>(((J3491/60)/60)/24)+DATE(1970,1,1)</f>
        <v>41753.635775462964</v>
      </c>
      <c r="T3491" s="9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>ROUND(E3492/D3492*100,0)</f>
        <v>128</v>
      </c>
      <c r="P3492">
        <f>IFERROR(ROUND(E3492/L3492,2),0)</f>
        <v>47.22</v>
      </c>
      <c r="Q3492" s="6" t="s">
        <v>8315</v>
      </c>
      <c r="R3492" t="s">
        <v>8316</v>
      </c>
      <c r="S3492" s="9">
        <f>(((J3492/60)/60)/24)+DATE(1970,1,1)</f>
        <v>42443.802361111113</v>
      </c>
      <c r="T3492" s="9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>ROUND(E3493/D3493*100,0)</f>
        <v>158</v>
      </c>
      <c r="P3493">
        <f>IFERROR(ROUND(E3493/L3493,2),0)</f>
        <v>79.099999999999994</v>
      </c>
      <c r="Q3493" s="6" t="s">
        <v>8315</v>
      </c>
      <c r="R3493" t="s">
        <v>8316</v>
      </c>
      <c r="S3493" s="9">
        <f>(((J3493/60)/60)/24)+DATE(1970,1,1)</f>
        <v>42121.249814814815</v>
      </c>
      <c r="T3493" s="9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>ROUND(E3494/D3494*100,0)</f>
        <v>105</v>
      </c>
      <c r="P3494">
        <f>IFERROR(ROUND(E3494/L3494,2),0)</f>
        <v>114.29</v>
      </c>
      <c r="Q3494" s="6" t="s">
        <v>8315</v>
      </c>
      <c r="R3494" t="s">
        <v>8316</v>
      </c>
      <c r="S3494" s="9">
        <f>(((J3494/60)/60)/24)+DATE(1970,1,1)</f>
        <v>42268.009224537032</v>
      </c>
      <c r="T3494" s="9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>ROUND(E3495/D3495*100,0)</f>
        <v>100</v>
      </c>
      <c r="P3495">
        <f>IFERROR(ROUND(E3495/L3495,2),0)</f>
        <v>51.72</v>
      </c>
      <c r="Q3495" s="6" t="s">
        <v>8315</v>
      </c>
      <c r="R3495" t="s">
        <v>8316</v>
      </c>
      <c r="S3495" s="9">
        <f>(((J3495/60)/60)/24)+DATE(1970,1,1)</f>
        <v>41848.866157407407</v>
      </c>
      <c r="T3495" s="9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>ROUND(E3496/D3496*100,0)</f>
        <v>100</v>
      </c>
      <c r="P3496">
        <f>IFERROR(ROUND(E3496/L3496,2),0)</f>
        <v>30.77</v>
      </c>
      <c r="Q3496" s="6" t="s">
        <v>8315</v>
      </c>
      <c r="R3496" t="s">
        <v>8316</v>
      </c>
      <c r="S3496" s="9">
        <f>(((J3496/60)/60)/24)+DATE(1970,1,1)</f>
        <v>42689.214988425927</v>
      </c>
      <c r="T3496" s="9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>ROUND(E3497/D3497*100,0)</f>
        <v>107</v>
      </c>
      <c r="P3497">
        <f>IFERROR(ROUND(E3497/L3497,2),0)</f>
        <v>74.209999999999994</v>
      </c>
      <c r="Q3497" s="6" t="s">
        <v>8315</v>
      </c>
      <c r="R3497" t="s">
        <v>8316</v>
      </c>
      <c r="S3497" s="9">
        <f>(((J3497/60)/60)/24)+DATE(1970,1,1)</f>
        <v>41915.762835648151</v>
      </c>
      <c r="T3497" s="9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>ROUND(E3498/D3498*100,0)</f>
        <v>124</v>
      </c>
      <c r="P3498">
        <f>IFERROR(ROUND(E3498/L3498,2),0)</f>
        <v>47.85</v>
      </c>
      <c r="Q3498" s="6" t="s">
        <v>8315</v>
      </c>
      <c r="R3498" t="s">
        <v>8316</v>
      </c>
      <c r="S3498" s="9">
        <f>(((J3498/60)/60)/24)+DATE(1970,1,1)</f>
        <v>42584.846828703703</v>
      </c>
      <c r="T3498" s="9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>ROUND(E3499/D3499*100,0)</f>
        <v>109</v>
      </c>
      <c r="P3499">
        <f>IFERROR(ROUND(E3499/L3499,2),0)</f>
        <v>34.409999999999997</v>
      </c>
      <c r="Q3499" s="6" t="s">
        <v>8315</v>
      </c>
      <c r="R3499" t="s">
        <v>8316</v>
      </c>
      <c r="S3499" s="9">
        <f>(((J3499/60)/60)/24)+DATE(1970,1,1)</f>
        <v>42511.741944444439</v>
      </c>
      <c r="T3499" s="9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>ROUND(E3500/D3500*100,0)</f>
        <v>102</v>
      </c>
      <c r="P3500">
        <f>IFERROR(ROUND(E3500/L3500,2),0)</f>
        <v>40.24</v>
      </c>
      <c r="Q3500" s="6" t="s">
        <v>8315</v>
      </c>
      <c r="R3500" t="s">
        <v>8316</v>
      </c>
      <c r="S3500" s="9">
        <f>(((J3500/60)/60)/24)+DATE(1970,1,1)</f>
        <v>42459.15861111111</v>
      </c>
      <c r="T3500" s="9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>ROUND(E3501/D3501*100,0)</f>
        <v>106</v>
      </c>
      <c r="P3501">
        <f>IFERROR(ROUND(E3501/L3501,2),0)</f>
        <v>60.29</v>
      </c>
      <c r="Q3501" s="6" t="s">
        <v>8315</v>
      </c>
      <c r="R3501" t="s">
        <v>8316</v>
      </c>
      <c r="S3501" s="9">
        <f>(((J3501/60)/60)/24)+DATE(1970,1,1)</f>
        <v>42132.036168981482</v>
      </c>
      <c r="T3501" s="9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>ROUND(E3502/D3502*100,0)</f>
        <v>106</v>
      </c>
      <c r="P3502">
        <f>IFERROR(ROUND(E3502/L3502,2),0)</f>
        <v>25.31</v>
      </c>
      <c r="Q3502" s="6" t="s">
        <v>8315</v>
      </c>
      <c r="R3502" t="s">
        <v>8316</v>
      </c>
      <c r="S3502" s="9">
        <f>(((J3502/60)/60)/24)+DATE(1970,1,1)</f>
        <v>42419.91942129629</v>
      </c>
      <c r="T3502" s="9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>ROUND(E3503/D3503*100,0)</f>
        <v>101</v>
      </c>
      <c r="P3503">
        <f>IFERROR(ROUND(E3503/L3503,2),0)</f>
        <v>35.950000000000003</v>
      </c>
      <c r="Q3503" s="6" t="s">
        <v>8315</v>
      </c>
      <c r="R3503" t="s">
        <v>8316</v>
      </c>
      <c r="S3503" s="9">
        <f>(((J3503/60)/60)/24)+DATE(1970,1,1)</f>
        <v>42233.763831018514</v>
      </c>
      <c r="T3503" s="9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>ROUND(E3504/D3504*100,0)</f>
        <v>105</v>
      </c>
      <c r="P3504">
        <f>IFERROR(ROUND(E3504/L3504,2),0)</f>
        <v>136</v>
      </c>
      <c r="Q3504" s="6" t="s">
        <v>8315</v>
      </c>
      <c r="R3504" t="s">
        <v>8316</v>
      </c>
      <c r="S3504" s="9">
        <f>(((J3504/60)/60)/24)+DATE(1970,1,1)</f>
        <v>42430.839398148149</v>
      </c>
      <c r="T3504" s="9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>ROUND(E3505/D3505*100,0)</f>
        <v>108</v>
      </c>
      <c r="P3505">
        <f>IFERROR(ROUND(E3505/L3505,2),0)</f>
        <v>70.760000000000005</v>
      </c>
      <c r="Q3505" s="6" t="s">
        <v>8315</v>
      </c>
      <c r="R3505" t="s">
        <v>8316</v>
      </c>
      <c r="S3505" s="9">
        <f>(((J3505/60)/60)/24)+DATE(1970,1,1)</f>
        <v>42545.478333333333</v>
      </c>
      <c r="T3505" s="9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>ROUND(E3506/D3506*100,0)</f>
        <v>100</v>
      </c>
      <c r="P3506">
        <f>IFERROR(ROUND(E3506/L3506,2),0)</f>
        <v>125</v>
      </c>
      <c r="Q3506" s="6" t="s">
        <v>8315</v>
      </c>
      <c r="R3506" t="s">
        <v>8316</v>
      </c>
      <c r="S3506" s="9">
        <f>(((J3506/60)/60)/24)+DATE(1970,1,1)</f>
        <v>42297.748738425929</v>
      </c>
      <c r="T3506" s="9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>ROUND(E3507/D3507*100,0)</f>
        <v>104</v>
      </c>
      <c r="P3507">
        <f>IFERROR(ROUND(E3507/L3507,2),0)</f>
        <v>66.510000000000005</v>
      </c>
      <c r="Q3507" s="6" t="s">
        <v>8315</v>
      </c>
      <c r="R3507" t="s">
        <v>8316</v>
      </c>
      <c r="S3507" s="9">
        <f>(((J3507/60)/60)/24)+DATE(1970,1,1)</f>
        <v>41760.935706018521</v>
      </c>
      <c r="T3507" s="9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>ROUND(E3508/D3508*100,0)</f>
        <v>102</v>
      </c>
      <c r="P3508">
        <f>IFERROR(ROUND(E3508/L3508,2),0)</f>
        <v>105</v>
      </c>
      <c r="Q3508" s="6" t="s">
        <v>8315</v>
      </c>
      <c r="R3508" t="s">
        <v>8316</v>
      </c>
      <c r="S3508" s="9">
        <f>(((J3508/60)/60)/24)+DATE(1970,1,1)</f>
        <v>41829.734259259261</v>
      </c>
      <c r="T3508" s="9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>ROUND(E3509/D3509*100,0)</f>
        <v>104</v>
      </c>
      <c r="P3509">
        <f>IFERROR(ROUND(E3509/L3509,2),0)</f>
        <v>145</v>
      </c>
      <c r="Q3509" s="6" t="s">
        <v>8315</v>
      </c>
      <c r="R3509" t="s">
        <v>8316</v>
      </c>
      <c r="S3509" s="9">
        <f>(((J3509/60)/60)/24)+DATE(1970,1,1)</f>
        <v>42491.92288194444</v>
      </c>
      <c r="T3509" s="9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>ROUND(E3510/D3510*100,0)</f>
        <v>180</v>
      </c>
      <c r="P3510">
        <f>IFERROR(ROUND(E3510/L3510,2),0)</f>
        <v>12</v>
      </c>
      <c r="Q3510" s="6" t="s">
        <v>8315</v>
      </c>
      <c r="R3510" t="s">
        <v>8316</v>
      </c>
      <c r="S3510" s="9">
        <f>(((J3510/60)/60)/24)+DATE(1970,1,1)</f>
        <v>42477.729780092588</v>
      </c>
      <c r="T3510" s="9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>ROUND(E3511/D3511*100,0)</f>
        <v>106</v>
      </c>
      <c r="P3511">
        <f>IFERROR(ROUND(E3511/L3511,2),0)</f>
        <v>96.67</v>
      </c>
      <c r="Q3511" s="6" t="s">
        <v>8315</v>
      </c>
      <c r="R3511" t="s">
        <v>8316</v>
      </c>
      <c r="S3511" s="9">
        <f>(((J3511/60)/60)/24)+DATE(1970,1,1)</f>
        <v>41950.859560185185</v>
      </c>
      <c r="T3511" s="9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>ROUND(E3512/D3512*100,0)</f>
        <v>101</v>
      </c>
      <c r="P3512">
        <f>IFERROR(ROUND(E3512/L3512,2),0)</f>
        <v>60.33</v>
      </c>
      <c r="Q3512" s="6" t="s">
        <v>8315</v>
      </c>
      <c r="R3512" t="s">
        <v>8316</v>
      </c>
      <c r="S3512" s="9">
        <f>(((J3512/60)/60)/24)+DATE(1970,1,1)</f>
        <v>41802.62090277778</v>
      </c>
      <c r="T3512" s="9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>ROUND(E3513/D3513*100,0)</f>
        <v>101</v>
      </c>
      <c r="P3513">
        <f>IFERROR(ROUND(E3513/L3513,2),0)</f>
        <v>79.89</v>
      </c>
      <c r="Q3513" s="6" t="s">
        <v>8315</v>
      </c>
      <c r="R3513" t="s">
        <v>8316</v>
      </c>
      <c r="S3513" s="9">
        <f>(((J3513/60)/60)/24)+DATE(1970,1,1)</f>
        <v>41927.873784722222</v>
      </c>
      <c r="T3513" s="9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>ROUND(E3514/D3514*100,0)</f>
        <v>100</v>
      </c>
      <c r="P3514">
        <f>IFERROR(ROUND(E3514/L3514,2),0)</f>
        <v>58.82</v>
      </c>
      <c r="Q3514" s="6" t="s">
        <v>8315</v>
      </c>
      <c r="R3514" t="s">
        <v>8316</v>
      </c>
      <c r="S3514" s="9">
        <f>(((J3514/60)/60)/24)+DATE(1970,1,1)</f>
        <v>42057.536944444444</v>
      </c>
      <c r="T3514" s="9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>ROUND(E3515/D3515*100,0)</f>
        <v>118</v>
      </c>
      <c r="P3515">
        <f>IFERROR(ROUND(E3515/L3515,2),0)</f>
        <v>75.34</v>
      </c>
      <c r="Q3515" s="6" t="s">
        <v>8315</v>
      </c>
      <c r="R3515" t="s">
        <v>8316</v>
      </c>
      <c r="S3515" s="9">
        <f>(((J3515/60)/60)/24)+DATE(1970,1,1)</f>
        <v>41781.096203703702</v>
      </c>
      <c r="T3515" s="9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>ROUND(E3516/D3516*100,0)</f>
        <v>110</v>
      </c>
      <c r="P3516">
        <f>IFERROR(ROUND(E3516/L3516,2),0)</f>
        <v>55</v>
      </c>
      <c r="Q3516" s="6" t="s">
        <v>8315</v>
      </c>
      <c r="R3516" t="s">
        <v>8316</v>
      </c>
      <c r="S3516" s="9">
        <f>(((J3516/60)/60)/24)+DATE(1970,1,1)</f>
        <v>42020.846666666665</v>
      </c>
      <c r="T3516" s="9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>ROUND(E3517/D3517*100,0)</f>
        <v>103</v>
      </c>
      <c r="P3517">
        <f>IFERROR(ROUND(E3517/L3517,2),0)</f>
        <v>66.959999999999994</v>
      </c>
      <c r="Q3517" s="6" t="s">
        <v>8315</v>
      </c>
      <c r="R3517" t="s">
        <v>8316</v>
      </c>
      <c r="S3517" s="9">
        <f>(((J3517/60)/60)/24)+DATE(1970,1,1)</f>
        <v>42125.772812499999</v>
      </c>
      <c r="T3517" s="9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>ROUND(E3518/D3518*100,0)</f>
        <v>100</v>
      </c>
      <c r="P3518">
        <f>IFERROR(ROUND(E3518/L3518,2),0)</f>
        <v>227.27</v>
      </c>
      <c r="Q3518" s="6" t="s">
        <v>8315</v>
      </c>
      <c r="R3518" t="s">
        <v>8316</v>
      </c>
      <c r="S3518" s="9">
        <f>(((J3518/60)/60)/24)+DATE(1970,1,1)</f>
        <v>41856.010069444441</v>
      </c>
      <c r="T3518" s="9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>ROUND(E3519/D3519*100,0)</f>
        <v>100</v>
      </c>
      <c r="P3519">
        <f>IFERROR(ROUND(E3519/L3519,2),0)</f>
        <v>307.69</v>
      </c>
      <c r="Q3519" s="6" t="s">
        <v>8315</v>
      </c>
      <c r="R3519" t="s">
        <v>8316</v>
      </c>
      <c r="S3519" s="9">
        <f>(((J3519/60)/60)/24)+DATE(1970,1,1)</f>
        <v>41794.817523148151</v>
      </c>
      <c r="T3519" s="9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>ROUND(E3520/D3520*100,0)</f>
        <v>110</v>
      </c>
      <c r="P3520">
        <f>IFERROR(ROUND(E3520/L3520,2),0)</f>
        <v>50.02</v>
      </c>
      <c r="Q3520" s="6" t="s">
        <v>8315</v>
      </c>
      <c r="R3520" t="s">
        <v>8316</v>
      </c>
      <c r="S3520" s="9">
        <f>(((J3520/60)/60)/24)+DATE(1970,1,1)</f>
        <v>41893.783553240741</v>
      </c>
      <c r="T3520" s="9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>ROUND(E3521/D3521*100,0)</f>
        <v>101</v>
      </c>
      <c r="P3521">
        <f>IFERROR(ROUND(E3521/L3521,2),0)</f>
        <v>72.39</v>
      </c>
      <c r="Q3521" s="6" t="s">
        <v>8315</v>
      </c>
      <c r="R3521" t="s">
        <v>8316</v>
      </c>
      <c r="S3521" s="9">
        <f>(((J3521/60)/60)/24)+DATE(1970,1,1)</f>
        <v>42037.598958333328</v>
      </c>
      <c r="T3521" s="9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>ROUND(E3522/D3522*100,0)</f>
        <v>101</v>
      </c>
      <c r="P3522">
        <f>IFERROR(ROUND(E3522/L3522,2),0)</f>
        <v>95.95</v>
      </c>
      <c r="Q3522" s="6" t="s">
        <v>8315</v>
      </c>
      <c r="R3522" t="s">
        <v>8316</v>
      </c>
      <c r="S3522" s="9">
        <f>(((J3522/60)/60)/24)+DATE(1970,1,1)</f>
        <v>42227.824212962965</v>
      </c>
      <c r="T3522" s="9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>ROUND(E3523/D3523*100,0)</f>
        <v>169</v>
      </c>
      <c r="P3523">
        <f>IFERROR(ROUND(E3523/L3523,2),0)</f>
        <v>45.62</v>
      </c>
      <c r="Q3523" s="6" t="s">
        <v>8315</v>
      </c>
      <c r="R3523" t="s">
        <v>8316</v>
      </c>
      <c r="S3523" s="9">
        <f>(((J3523/60)/60)/24)+DATE(1970,1,1)</f>
        <v>41881.361342592594</v>
      </c>
      <c r="T3523" s="9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>ROUND(E3524/D3524*100,0)</f>
        <v>100</v>
      </c>
      <c r="P3524">
        <f>IFERROR(ROUND(E3524/L3524,2),0)</f>
        <v>41.03</v>
      </c>
      <c r="Q3524" s="6" t="s">
        <v>8315</v>
      </c>
      <c r="R3524" t="s">
        <v>8316</v>
      </c>
      <c r="S3524" s="9">
        <f>(((J3524/60)/60)/24)+DATE(1970,1,1)</f>
        <v>42234.789884259255</v>
      </c>
      <c r="T3524" s="9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>ROUND(E3525/D3525*100,0)</f>
        <v>114</v>
      </c>
      <c r="P3525">
        <f>IFERROR(ROUND(E3525/L3525,2),0)</f>
        <v>56.83</v>
      </c>
      <c r="Q3525" s="6" t="s">
        <v>8315</v>
      </c>
      <c r="R3525" t="s">
        <v>8316</v>
      </c>
      <c r="S3525" s="9">
        <f>(((J3525/60)/60)/24)+DATE(1970,1,1)</f>
        <v>42581.397546296299</v>
      </c>
      <c r="T3525" s="9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>ROUND(E3526/D3526*100,0)</f>
        <v>102</v>
      </c>
      <c r="P3526">
        <f>IFERROR(ROUND(E3526/L3526,2),0)</f>
        <v>137.24</v>
      </c>
      <c r="Q3526" s="6" t="s">
        <v>8315</v>
      </c>
      <c r="R3526" t="s">
        <v>8316</v>
      </c>
      <c r="S3526" s="9">
        <f>(((J3526/60)/60)/24)+DATE(1970,1,1)</f>
        <v>41880.76357638889</v>
      </c>
      <c r="T3526" s="9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>ROUND(E3527/D3527*100,0)</f>
        <v>106</v>
      </c>
      <c r="P3527">
        <f>IFERROR(ROUND(E3527/L3527,2),0)</f>
        <v>75.709999999999994</v>
      </c>
      <c r="Q3527" s="6" t="s">
        <v>8315</v>
      </c>
      <c r="R3527" t="s">
        <v>8316</v>
      </c>
      <c r="S3527" s="9">
        <f>(((J3527/60)/60)/24)+DATE(1970,1,1)</f>
        <v>42214.6956712963</v>
      </c>
      <c r="T3527" s="9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>ROUND(E3528/D3528*100,0)</f>
        <v>102</v>
      </c>
      <c r="P3528">
        <f>IFERROR(ROUND(E3528/L3528,2),0)</f>
        <v>99</v>
      </c>
      <c r="Q3528" s="6" t="s">
        <v>8315</v>
      </c>
      <c r="R3528" t="s">
        <v>8316</v>
      </c>
      <c r="S3528" s="9">
        <f>(((J3528/60)/60)/24)+DATE(1970,1,1)</f>
        <v>42460.335312499999</v>
      </c>
      <c r="T3528" s="9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>ROUND(E3529/D3529*100,0)</f>
        <v>117</v>
      </c>
      <c r="P3529">
        <f>IFERROR(ROUND(E3529/L3529,2),0)</f>
        <v>81.569999999999993</v>
      </c>
      <c r="Q3529" s="6" t="s">
        <v>8315</v>
      </c>
      <c r="R3529" t="s">
        <v>8316</v>
      </c>
      <c r="S3529" s="9">
        <f>(((J3529/60)/60)/24)+DATE(1970,1,1)</f>
        <v>42167.023206018523</v>
      </c>
      <c r="T3529" s="9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>ROUND(E3530/D3530*100,0)</f>
        <v>101</v>
      </c>
      <c r="P3530">
        <f>IFERROR(ROUND(E3530/L3530,2),0)</f>
        <v>45.11</v>
      </c>
      <c r="Q3530" s="6" t="s">
        <v>8315</v>
      </c>
      <c r="R3530" t="s">
        <v>8316</v>
      </c>
      <c r="S3530" s="9">
        <f>(((J3530/60)/60)/24)+DATE(1970,1,1)</f>
        <v>42733.50136574074</v>
      </c>
      <c r="T3530" s="9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>ROUND(E3531/D3531*100,0)</f>
        <v>132</v>
      </c>
      <c r="P3531">
        <f>IFERROR(ROUND(E3531/L3531,2),0)</f>
        <v>36.67</v>
      </c>
      <c r="Q3531" s="6" t="s">
        <v>8315</v>
      </c>
      <c r="R3531" t="s">
        <v>8316</v>
      </c>
      <c r="S3531" s="9">
        <f>(((J3531/60)/60)/24)+DATE(1970,1,1)</f>
        <v>42177.761782407411</v>
      </c>
      <c r="T3531" s="9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>ROUND(E3532/D3532*100,0)</f>
        <v>100</v>
      </c>
      <c r="P3532">
        <f>IFERROR(ROUND(E3532/L3532,2),0)</f>
        <v>125</v>
      </c>
      <c r="Q3532" s="6" t="s">
        <v>8315</v>
      </c>
      <c r="R3532" t="s">
        <v>8316</v>
      </c>
      <c r="S3532" s="9">
        <f>(((J3532/60)/60)/24)+DATE(1970,1,1)</f>
        <v>42442.623344907406</v>
      </c>
      <c r="T3532" s="9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>ROUND(E3533/D3533*100,0)</f>
        <v>128</v>
      </c>
      <c r="P3533">
        <f>IFERROR(ROUND(E3533/L3533,2),0)</f>
        <v>49.23</v>
      </c>
      <c r="Q3533" s="6" t="s">
        <v>8315</v>
      </c>
      <c r="R3533" t="s">
        <v>8316</v>
      </c>
      <c r="S3533" s="9">
        <f>(((J3533/60)/60)/24)+DATE(1970,1,1)</f>
        <v>42521.654328703706</v>
      </c>
      <c r="T3533" s="9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>ROUND(E3534/D3534*100,0)</f>
        <v>119</v>
      </c>
      <c r="P3534">
        <f>IFERROR(ROUND(E3534/L3534,2),0)</f>
        <v>42.3</v>
      </c>
      <c r="Q3534" s="6" t="s">
        <v>8315</v>
      </c>
      <c r="R3534" t="s">
        <v>8316</v>
      </c>
      <c r="S3534" s="9">
        <f>(((J3534/60)/60)/24)+DATE(1970,1,1)</f>
        <v>41884.599849537037</v>
      </c>
      <c r="T3534" s="9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>ROUND(E3535/D3535*100,0)</f>
        <v>126</v>
      </c>
      <c r="P3535">
        <f>IFERROR(ROUND(E3535/L3535,2),0)</f>
        <v>78.88</v>
      </c>
      <c r="Q3535" s="6" t="s">
        <v>8315</v>
      </c>
      <c r="R3535" t="s">
        <v>8316</v>
      </c>
      <c r="S3535" s="9">
        <f>(((J3535/60)/60)/24)+DATE(1970,1,1)</f>
        <v>42289.761192129634</v>
      </c>
      <c r="T3535" s="9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>ROUND(E3536/D3536*100,0)</f>
        <v>156</v>
      </c>
      <c r="P3536">
        <f>IFERROR(ROUND(E3536/L3536,2),0)</f>
        <v>38.28</v>
      </c>
      <c r="Q3536" s="6" t="s">
        <v>8315</v>
      </c>
      <c r="R3536" t="s">
        <v>8316</v>
      </c>
      <c r="S3536" s="9">
        <f>(((J3536/60)/60)/24)+DATE(1970,1,1)</f>
        <v>42243.6252662037</v>
      </c>
      <c r="T3536" s="9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>ROUND(E3537/D3537*100,0)</f>
        <v>103</v>
      </c>
      <c r="P3537">
        <f>IFERROR(ROUND(E3537/L3537,2),0)</f>
        <v>44.85</v>
      </c>
      <c r="Q3537" s="6" t="s">
        <v>8315</v>
      </c>
      <c r="R3537" t="s">
        <v>8316</v>
      </c>
      <c r="S3537" s="9">
        <f>(((J3537/60)/60)/24)+DATE(1970,1,1)</f>
        <v>42248.640162037031</v>
      </c>
      <c r="T3537" s="9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>ROUND(E3538/D3538*100,0)</f>
        <v>153</v>
      </c>
      <c r="P3538">
        <f>IFERROR(ROUND(E3538/L3538,2),0)</f>
        <v>13.53</v>
      </c>
      <c r="Q3538" s="6" t="s">
        <v>8315</v>
      </c>
      <c r="R3538" t="s">
        <v>8316</v>
      </c>
      <c r="S3538" s="9">
        <f>(((J3538/60)/60)/24)+DATE(1970,1,1)</f>
        <v>42328.727141203708</v>
      </c>
      <c r="T3538" s="9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>ROUND(E3539/D3539*100,0)</f>
        <v>180</v>
      </c>
      <c r="P3539">
        <f>IFERROR(ROUND(E3539/L3539,2),0)</f>
        <v>43.5</v>
      </c>
      <c r="Q3539" s="6" t="s">
        <v>8315</v>
      </c>
      <c r="R3539" t="s">
        <v>8316</v>
      </c>
      <c r="S3539" s="9">
        <f>(((J3539/60)/60)/24)+DATE(1970,1,1)</f>
        <v>41923.354351851849</v>
      </c>
      <c r="T3539" s="9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>ROUND(E3540/D3540*100,0)</f>
        <v>128</v>
      </c>
      <c r="P3540">
        <f>IFERROR(ROUND(E3540/L3540,2),0)</f>
        <v>30.95</v>
      </c>
      <c r="Q3540" s="6" t="s">
        <v>8315</v>
      </c>
      <c r="R3540" t="s">
        <v>8316</v>
      </c>
      <c r="S3540" s="9">
        <f>(((J3540/60)/60)/24)+DATE(1970,1,1)</f>
        <v>42571.420601851853</v>
      </c>
      <c r="T3540" s="9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>ROUND(E3541/D3541*100,0)</f>
        <v>120</v>
      </c>
      <c r="P3541">
        <f>IFERROR(ROUND(E3541/L3541,2),0)</f>
        <v>55.23</v>
      </c>
      <c r="Q3541" s="6" t="s">
        <v>8315</v>
      </c>
      <c r="R3541" t="s">
        <v>8316</v>
      </c>
      <c r="S3541" s="9">
        <f>(((J3541/60)/60)/24)+DATE(1970,1,1)</f>
        <v>42600.756041666667</v>
      </c>
      <c r="T3541" s="9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>ROUND(E3542/D3542*100,0)</f>
        <v>123</v>
      </c>
      <c r="P3542">
        <f>IFERROR(ROUND(E3542/L3542,2),0)</f>
        <v>46.13</v>
      </c>
      <c r="Q3542" s="6" t="s">
        <v>8315</v>
      </c>
      <c r="R3542" t="s">
        <v>8316</v>
      </c>
      <c r="S3542" s="9">
        <f>(((J3542/60)/60)/24)+DATE(1970,1,1)</f>
        <v>42517.003368055557</v>
      </c>
      <c r="T3542" s="9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>ROUND(E3543/D3543*100,0)</f>
        <v>105</v>
      </c>
      <c r="P3543">
        <f>IFERROR(ROUND(E3543/L3543,2),0)</f>
        <v>39.380000000000003</v>
      </c>
      <c r="Q3543" s="6" t="s">
        <v>8315</v>
      </c>
      <c r="R3543" t="s">
        <v>8316</v>
      </c>
      <c r="S3543" s="9">
        <f>(((J3543/60)/60)/24)+DATE(1970,1,1)</f>
        <v>42222.730034722219</v>
      </c>
      <c r="T3543" s="9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>ROUND(E3544/D3544*100,0)</f>
        <v>102</v>
      </c>
      <c r="P3544">
        <f>IFERROR(ROUND(E3544/L3544,2),0)</f>
        <v>66.150000000000006</v>
      </c>
      <c r="Q3544" s="6" t="s">
        <v>8315</v>
      </c>
      <c r="R3544" t="s">
        <v>8316</v>
      </c>
      <c r="S3544" s="9">
        <f>(((J3544/60)/60)/24)+DATE(1970,1,1)</f>
        <v>41829.599791666667</v>
      </c>
      <c r="T3544" s="9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>ROUND(E3545/D3545*100,0)</f>
        <v>105</v>
      </c>
      <c r="P3545">
        <f>IFERROR(ROUND(E3545/L3545,2),0)</f>
        <v>54.14</v>
      </c>
      <c r="Q3545" s="6" t="s">
        <v>8315</v>
      </c>
      <c r="R3545" t="s">
        <v>8316</v>
      </c>
      <c r="S3545" s="9">
        <f>(((J3545/60)/60)/24)+DATE(1970,1,1)</f>
        <v>42150.755312499998</v>
      </c>
      <c r="T3545" s="9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>ROUND(E3546/D3546*100,0)</f>
        <v>100</v>
      </c>
      <c r="P3546">
        <f>IFERROR(ROUND(E3546/L3546,2),0)</f>
        <v>104.17</v>
      </c>
      <c r="Q3546" s="6" t="s">
        <v>8315</v>
      </c>
      <c r="R3546" t="s">
        <v>8316</v>
      </c>
      <c r="S3546" s="9">
        <f>(((J3546/60)/60)/24)+DATE(1970,1,1)</f>
        <v>42040.831678240742</v>
      </c>
      <c r="T3546" s="9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>ROUND(E3547/D3547*100,0)</f>
        <v>100</v>
      </c>
      <c r="P3547">
        <f>IFERROR(ROUND(E3547/L3547,2),0)</f>
        <v>31.38</v>
      </c>
      <c r="Q3547" s="6" t="s">
        <v>8315</v>
      </c>
      <c r="R3547" t="s">
        <v>8316</v>
      </c>
      <c r="S3547" s="9">
        <f>(((J3547/60)/60)/24)+DATE(1970,1,1)</f>
        <v>42075.807395833333</v>
      </c>
      <c r="T3547" s="9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>ROUND(E3548/D3548*100,0)</f>
        <v>102</v>
      </c>
      <c r="P3548">
        <f>IFERROR(ROUND(E3548/L3548,2),0)</f>
        <v>59.21</v>
      </c>
      <c r="Q3548" s="6" t="s">
        <v>8315</v>
      </c>
      <c r="R3548" t="s">
        <v>8316</v>
      </c>
      <c r="S3548" s="9">
        <f>(((J3548/60)/60)/24)+DATE(1970,1,1)</f>
        <v>42073.660694444443</v>
      </c>
      <c r="T3548" s="9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>ROUND(E3549/D3549*100,0)</f>
        <v>114</v>
      </c>
      <c r="P3549">
        <f>IFERROR(ROUND(E3549/L3549,2),0)</f>
        <v>119.18</v>
      </c>
      <c r="Q3549" s="6" t="s">
        <v>8315</v>
      </c>
      <c r="R3549" t="s">
        <v>8316</v>
      </c>
      <c r="S3549" s="9">
        <f>(((J3549/60)/60)/24)+DATE(1970,1,1)</f>
        <v>42480.078715277778</v>
      </c>
      <c r="T3549" s="9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>ROUND(E3550/D3550*100,0)</f>
        <v>102</v>
      </c>
      <c r="P3550">
        <f>IFERROR(ROUND(E3550/L3550,2),0)</f>
        <v>164.62</v>
      </c>
      <c r="Q3550" s="6" t="s">
        <v>8315</v>
      </c>
      <c r="R3550" t="s">
        <v>8316</v>
      </c>
      <c r="S3550" s="9">
        <f>(((J3550/60)/60)/24)+DATE(1970,1,1)</f>
        <v>42411.942291666666</v>
      </c>
      <c r="T3550" s="9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>ROUND(E3551/D3551*100,0)</f>
        <v>102</v>
      </c>
      <c r="P3551">
        <f>IFERROR(ROUND(E3551/L3551,2),0)</f>
        <v>24.29</v>
      </c>
      <c r="Q3551" s="6" t="s">
        <v>8315</v>
      </c>
      <c r="R3551" t="s">
        <v>8316</v>
      </c>
      <c r="S3551" s="9">
        <f>(((J3551/60)/60)/24)+DATE(1970,1,1)</f>
        <v>42223.394363425927</v>
      </c>
      <c r="T3551" s="9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>ROUND(E3552/D3552*100,0)</f>
        <v>105</v>
      </c>
      <c r="P3552">
        <f>IFERROR(ROUND(E3552/L3552,2),0)</f>
        <v>40.94</v>
      </c>
      <c r="Q3552" s="6" t="s">
        <v>8315</v>
      </c>
      <c r="R3552" t="s">
        <v>8316</v>
      </c>
      <c r="S3552" s="9">
        <f>(((J3552/60)/60)/24)+DATE(1970,1,1)</f>
        <v>42462.893495370372</v>
      </c>
      <c r="T3552" s="9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>ROUND(E3553/D3553*100,0)</f>
        <v>102</v>
      </c>
      <c r="P3553">
        <f>IFERROR(ROUND(E3553/L3553,2),0)</f>
        <v>61.1</v>
      </c>
      <c r="Q3553" s="6" t="s">
        <v>8315</v>
      </c>
      <c r="R3553" t="s">
        <v>8316</v>
      </c>
      <c r="S3553" s="9">
        <f>(((J3553/60)/60)/24)+DATE(1970,1,1)</f>
        <v>41753.515856481477</v>
      </c>
      <c r="T3553" s="9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>ROUND(E3554/D3554*100,0)</f>
        <v>100</v>
      </c>
      <c r="P3554">
        <f>IFERROR(ROUND(E3554/L3554,2),0)</f>
        <v>38.65</v>
      </c>
      <c r="Q3554" s="6" t="s">
        <v>8315</v>
      </c>
      <c r="R3554" t="s">
        <v>8316</v>
      </c>
      <c r="S3554" s="9">
        <f>(((J3554/60)/60)/24)+DATE(1970,1,1)</f>
        <v>41788.587083333332</v>
      </c>
      <c r="T3554" s="9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>ROUND(E3555/D3555*100,0)</f>
        <v>106</v>
      </c>
      <c r="P3555">
        <f>IFERROR(ROUND(E3555/L3555,2),0)</f>
        <v>56.2</v>
      </c>
      <c r="Q3555" s="6" t="s">
        <v>8315</v>
      </c>
      <c r="R3555" t="s">
        <v>8316</v>
      </c>
      <c r="S3555" s="9">
        <f>(((J3555/60)/60)/24)+DATE(1970,1,1)</f>
        <v>42196.028703703705</v>
      </c>
      <c r="T3555" s="9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>ROUND(E3556/D3556*100,0)</f>
        <v>113</v>
      </c>
      <c r="P3556">
        <f>IFERROR(ROUND(E3556/L3556,2),0)</f>
        <v>107</v>
      </c>
      <c r="Q3556" s="6" t="s">
        <v>8315</v>
      </c>
      <c r="R3556" t="s">
        <v>8316</v>
      </c>
      <c r="S3556" s="9">
        <f>(((J3556/60)/60)/24)+DATE(1970,1,1)</f>
        <v>42016.050451388888</v>
      </c>
      <c r="T3556" s="9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>ROUND(E3557/D3557*100,0)</f>
        <v>100</v>
      </c>
      <c r="P3557">
        <f>IFERROR(ROUND(E3557/L3557,2),0)</f>
        <v>171.43</v>
      </c>
      <c r="Q3557" s="6" t="s">
        <v>8315</v>
      </c>
      <c r="R3557" t="s">
        <v>8316</v>
      </c>
      <c r="S3557" s="9">
        <f>(((J3557/60)/60)/24)+DATE(1970,1,1)</f>
        <v>42661.442060185189</v>
      </c>
      <c r="T3557" s="9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>ROUND(E3558/D3558*100,0)</f>
        <v>100</v>
      </c>
      <c r="P3558">
        <f>IFERROR(ROUND(E3558/L3558,2),0)</f>
        <v>110.5</v>
      </c>
      <c r="Q3558" s="6" t="s">
        <v>8315</v>
      </c>
      <c r="R3558" t="s">
        <v>8316</v>
      </c>
      <c r="S3558" s="9">
        <f>(((J3558/60)/60)/24)+DATE(1970,1,1)</f>
        <v>41808.649583333332</v>
      </c>
      <c r="T3558" s="9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>ROUND(E3559/D3559*100,0)</f>
        <v>100</v>
      </c>
      <c r="P3559">
        <f>IFERROR(ROUND(E3559/L3559,2),0)</f>
        <v>179.28</v>
      </c>
      <c r="Q3559" s="6" t="s">
        <v>8315</v>
      </c>
      <c r="R3559" t="s">
        <v>8316</v>
      </c>
      <c r="S3559" s="9">
        <f>(((J3559/60)/60)/24)+DATE(1970,1,1)</f>
        <v>41730.276747685188</v>
      </c>
      <c r="T3559" s="9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>ROUND(E3560/D3560*100,0)</f>
        <v>144</v>
      </c>
      <c r="P3560">
        <f>IFERROR(ROUND(E3560/L3560,2),0)</f>
        <v>22.91</v>
      </c>
      <c r="Q3560" s="6" t="s">
        <v>8315</v>
      </c>
      <c r="R3560" t="s">
        <v>8316</v>
      </c>
      <c r="S3560" s="9">
        <f>(((J3560/60)/60)/24)+DATE(1970,1,1)</f>
        <v>42139.816840277781</v>
      </c>
      <c r="T3560" s="9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>ROUND(E3561/D3561*100,0)</f>
        <v>104</v>
      </c>
      <c r="P3561">
        <f>IFERROR(ROUND(E3561/L3561,2),0)</f>
        <v>43.13</v>
      </c>
      <c r="Q3561" s="6" t="s">
        <v>8315</v>
      </c>
      <c r="R3561" t="s">
        <v>8316</v>
      </c>
      <c r="S3561" s="9">
        <f>(((J3561/60)/60)/24)+DATE(1970,1,1)</f>
        <v>42194.096157407403</v>
      </c>
      <c r="T3561" s="9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>ROUND(E3562/D3562*100,0)</f>
        <v>108</v>
      </c>
      <c r="P3562">
        <f>IFERROR(ROUND(E3562/L3562,2),0)</f>
        <v>46.89</v>
      </c>
      <c r="Q3562" s="6" t="s">
        <v>8315</v>
      </c>
      <c r="R3562" t="s">
        <v>8316</v>
      </c>
      <c r="S3562" s="9">
        <f>(((J3562/60)/60)/24)+DATE(1970,1,1)</f>
        <v>42115.889652777783</v>
      </c>
      <c r="T3562" s="9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>ROUND(E3563/D3563*100,0)</f>
        <v>102</v>
      </c>
      <c r="P3563">
        <f>IFERROR(ROUND(E3563/L3563,2),0)</f>
        <v>47.41</v>
      </c>
      <c r="Q3563" s="6" t="s">
        <v>8315</v>
      </c>
      <c r="R3563" t="s">
        <v>8316</v>
      </c>
      <c r="S3563" s="9">
        <f>(((J3563/60)/60)/24)+DATE(1970,1,1)</f>
        <v>42203.680300925931</v>
      </c>
      <c r="T3563" s="9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>ROUND(E3564/D3564*100,0)</f>
        <v>149</v>
      </c>
      <c r="P3564">
        <f>IFERROR(ROUND(E3564/L3564,2),0)</f>
        <v>15.13</v>
      </c>
      <c r="Q3564" s="6" t="s">
        <v>8315</v>
      </c>
      <c r="R3564" t="s">
        <v>8316</v>
      </c>
      <c r="S3564" s="9">
        <f>(((J3564/60)/60)/24)+DATE(1970,1,1)</f>
        <v>42433.761886574073</v>
      </c>
      <c r="T3564" s="9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>ROUND(E3565/D3565*100,0)</f>
        <v>105</v>
      </c>
      <c r="P3565">
        <f>IFERROR(ROUND(E3565/L3565,2),0)</f>
        <v>21.1</v>
      </c>
      <c r="Q3565" s="6" t="s">
        <v>8315</v>
      </c>
      <c r="R3565" t="s">
        <v>8316</v>
      </c>
      <c r="S3565" s="9">
        <f>(((J3565/60)/60)/24)+DATE(1970,1,1)</f>
        <v>42555.671944444446</v>
      </c>
      <c r="T3565" s="9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>ROUND(E3566/D3566*100,0)</f>
        <v>101</v>
      </c>
      <c r="P3566">
        <f>IFERROR(ROUND(E3566/L3566,2),0)</f>
        <v>59.12</v>
      </c>
      <c r="Q3566" s="6" t="s">
        <v>8315</v>
      </c>
      <c r="R3566" t="s">
        <v>8316</v>
      </c>
      <c r="S3566" s="9">
        <f>(((J3566/60)/60)/24)+DATE(1970,1,1)</f>
        <v>42236.623252314821</v>
      </c>
      <c r="T3566" s="9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>ROUND(E3567/D3567*100,0)</f>
        <v>131</v>
      </c>
      <c r="P3567">
        <f>IFERROR(ROUND(E3567/L3567,2),0)</f>
        <v>97.92</v>
      </c>
      <c r="Q3567" s="6" t="s">
        <v>8315</v>
      </c>
      <c r="R3567" t="s">
        <v>8316</v>
      </c>
      <c r="S3567" s="9">
        <f>(((J3567/60)/60)/24)+DATE(1970,1,1)</f>
        <v>41974.743148148147</v>
      </c>
      <c r="T3567" s="9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>ROUND(E3568/D3568*100,0)</f>
        <v>105</v>
      </c>
      <c r="P3568">
        <f>IFERROR(ROUND(E3568/L3568,2),0)</f>
        <v>55.13</v>
      </c>
      <c r="Q3568" s="6" t="s">
        <v>8315</v>
      </c>
      <c r="R3568" t="s">
        <v>8316</v>
      </c>
      <c r="S3568" s="9">
        <f>(((J3568/60)/60)/24)+DATE(1970,1,1)</f>
        <v>41997.507905092592</v>
      </c>
      <c r="T3568" s="9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>ROUND(E3569/D3569*100,0)</f>
        <v>109</v>
      </c>
      <c r="P3569">
        <f>IFERROR(ROUND(E3569/L3569,2),0)</f>
        <v>26.54</v>
      </c>
      <c r="Q3569" s="6" t="s">
        <v>8315</v>
      </c>
      <c r="R3569" t="s">
        <v>8316</v>
      </c>
      <c r="S3569" s="9">
        <f>(((J3569/60)/60)/24)+DATE(1970,1,1)</f>
        <v>42135.810694444444</v>
      </c>
      <c r="T3569" s="9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>ROUND(E3570/D3570*100,0)</f>
        <v>111</v>
      </c>
      <c r="P3570">
        <f>IFERROR(ROUND(E3570/L3570,2),0)</f>
        <v>58.42</v>
      </c>
      <c r="Q3570" s="6" t="s">
        <v>8315</v>
      </c>
      <c r="R3570" t="s">
        <v>8316</v>
      </c>
      <c r="S3570" s="9">
        <f>(((J3570/60)/60)/24)+DATE(1970,1,1)</f>
        <v>41869.740671296298</v>
      </c>
      <c r="T3570" s="9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>ROUND(E3571/D3571*100,0)</f>
        <v>100</v>
      </c>
      <c r="P3571">
        <f>IFERROR(ROUND(E3571/L3571,2),0)</f>
        <v>122.54</v>
      </c>
      <c r="Q3571" s="6" t="s">
        <v>8315</v>
      </c>
      <c r="R3571" t="s">
        <v>8316</v>
      </c>
      <c r="S3571" s="9">
        <f>(((J3571/60)/60)/24)+DATE(1970,1,1)</f>
        <v>41982.688611111109</v>
      </c>
      <c r="T3571" s="9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>ROUND(E3572/D3572*100,0)</f>
        <v>114</v>
      </c>
      <c r="P3572">
        <f>IFERROR(ROUND(E3572/L3572,2),0)</f>
        <v>87.96</v>
      </c>
      <c r="Q3572" s="6" t="s">
        <v>8315</v>
      </c>
      <c r="R3572" t="s">
        <v>8316</v>
      </c>
      <c r="S3572" s="9">
        <f>(((J3572/60)/60)/24)+DATE(1970,1,1)</f>
        <v>41976.331979166673</v>
      </c>
      <c r="T3572" s="9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>ROUND(E3573/D3573*100,0)</f>
        <v>122</v>
      </c>
      <c r="P3573">
        <f>IFERROR(ROUND(E3573/L3573,2),0)</f>
        <v>73.239999999999995</v>
      </c>
      <c r="Q3573" s="6" t="s">
        <v>8315</v>
      </c>
      <c r="R3573" t="s">
        <v>8316</v>
      </c>
      <c r="S3573" s="9">
        <f>(((J3573/60)/60)/24)+DATE(1970,1,1)</f>
        <v>41912.858946759261</v>
      </c>
      <c r="T3573" s="9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>ROUND(E3574/D3574*100,0)</f>
        <v>100</v>
      </c>
      <c r="P3574">
        <f>IFERROR(ROUND(E3574/L3574,2),0)</f>
        <v>55.56</v>
      </c>
      <c r="Q3574" s="6" t="s">
        <v>8315</v>
      </c>
      <c r="R3574" t="s">
        <v>8316</v>
      </c>
      <c r="S3574" s="9">
        <f>(((J3574/60)/60)/24)+DATE(1970,1,1)</f>
        <v>42146.570393518516</v>
      </c>
      <c r="T3574" s="9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>ROUND(E3575/D3575*100,0)</f>
        <v>103</v>
      </c>
      <c r="P3575">
        <f>IFERROR(ROUND(E3575/L3575,2),0)</f>
        <v>39.54</v>
      </c>
      <c r="Q3575" s="6" t="s">
        <v>8315</v>
      </c>
      <c r="R3575" t="s">
        <v>8316</v>
      </c>
      <c r="S3575" s="9">
        <f>(((J3575/60)/60)/24)+DATE(1970,1,1)</f>
        <v>41921.375532407408</v>
      </c>
      <c r="T3575" s="9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>ROUND(E3576/D3576*100,0)</f>
        <v>106</v>
      </c>
      <c r="P3576">
        <f>IFERROR(ROUND(E3576/L3576,2),0)</f>
        <v>136.78</v>
      </c>
      <c r="Q3576" s="6" t="s">
        <v>8315</v>
      </c>
      <c r="R3576" t="s">
        <v>8316</v>
      </c>
      <c r="S3576" s="9">
        <f>(((J3576/60)/60)/24)+DATE(1970,1,1)</f>
        <v>41926.942685185182</v>
      </c>
      <c r="T3576" s="9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>ROUND(E3577/D3577*100,0)</f>
        <v>101</v>
      </c>
      <c r="P3577">
        <f>IFERROR(ROUND(E3577/L3577,2),0)</f>
        <v>99.34</v>
      </c>
      <c r="Q3577" s="6" t="s">
        <v>8315</v>
      </c>
      <c r="R3577" t="s">
        <v>8316</v>
      </c>
      <c r="S3577" s="9">
        <f>(((J3577/60)/60)/24)+DATE(1970,1,1)</f>
        <v>42561.783877314811</v>
      </c>
      <c r="T3577" s="9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>ROUND(E3578/D3578*100,0)</f>
        <v>100</v>
      </c>
      <c r="P3578">
        <f>IFERROR(ROUND(E3578/L3578,2),0)</f>
        <v>20</v>
      </c>
      <c r="Q3578" s="6" t="s">
        <v>8315</v>
      </c>
      <c r="R3578" t="s">
        <v>8316</v>
      </c>
      <c r="S3578" s="9">
        <f>(((J3578/60)/60)/24)+DATE(1970,1,1)</f>
        <v>42649.54923611111</v>
      </c>
      <c r="T3578" s="9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>ROUND(E3579/D3579*100,0)</f>
        <v>130</v>
      </c>
      <c r="P3579">
        <f>IFERROR(ROUND(E3579/L3579,2),0)</f>
        <v>28.89</v>
      </c>
      <c r="Q3579" s="6" t="s">
        <v>8315</v>
      </c>
      <c r="R3579" t="s">
        <v>8316</v>
      </c>
      <c r="S3579" s="9">
        <f>(((J3579/60)/60)/24)+DATE(1970,1,1)</f>
        <v>42093.786840277782</v>
      </c>
      <c r="T3579" s="9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>ROUND(E3580/D3580*100,0)</f>
        <v>100</v>
      </c>
      <c r="P3580">
        <f>IFERROR(ROUND(E3580/L3580,2),0)</f>
        <v>40.549999999999997</v>
      </c>
      <c r="Q3580" s="6" t="s">
        <v>8315</v>
      </c>
      <c r="R3580" t="s">
        <v>8316</v>
      </c>
      <c r="S3580" s="9">
        <f>(((J3580/60)/60)/24)+DATE(1970,1,1)</f>
        <v>42460.733530092592</v>
      </c>
      <c r="T3580" s="9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>ROUND(E3581/D3581*100,0)</f>
        <v>100</v>
      </c>
      <c r="P3581">
        <f>IFERROR(ROUND(E3581/L3581,2),0)</f>
        <v>35.71</v>
      </c>
      <c r="Q3581" s="6" t="s">
        <v>8315</v>
      </c>
      <c r="R3581" t="s">
        <v>8316</v>
      </c>
      <c r="S3581" s="9">
        <f>(((J3581/60)/60)/24)+DATE(1970,1,1)</f>
        <v>42430.762222222227</v>
      </c>
      <c r="T3581" s="9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>ROUND(E3582/D3582*100,0)</f>
        <v>114</v>
      </c>
      <c r="P3582">
        <f>IFERROR(ROUND(E3582/L3582,2),0)</f>
        <v>37.96</v>
      </c>
      <c r="Q3582" s="6" t="s">
        <v>8315</v>
      </c>
      <c r="R3582" t="s">
        <v>8316</v>
      </c>
      <c r="S3582" s="9">
        <f>(((J3582/60)/60)/24)+DATE(1970,1,1)</f>
        <v>42026.176180555558</v>
      </c>
      <c r="T3582" s="9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>ROUND(E3583/D3583*100,0)</f>
        <v>100</v>
      </c>
      <c r="P3583">
        <f>IFERROR(ROUND(E3583/L3583,2),0)</f>
        <v>33.33</v>
      </c>
      <c r="Q3583" s="6" t="s">
        <v>8315</v>
      </c>
      <c r="R3583" t="s">
        <v>8316</v>
      </c>
      <c r="S3583" s="9">
        <f>(((J3583/60)/60)/24)+DATE(1970,1,1)</f>
        <v>41836.471180555556</v>
      </c>
      <c r="T3583" s="9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>ROUND(E3584/D3584*100,0)</f>
        <v>287</v>
      </c>
      <c r="P3584">
        <f>IFERROR(ROUND(E3584/L3584,2),0)</f>
        <v>58.57</v>
      </c>
      <c r="Q3584" s="6" t="s">
        <v>8315</v>
      </c>
      <c r="R3584" t="s">
        <v>8316</v>
      </c>
      <c r="S3584" s="9">
        <f>(((J3584/60)/60)/24)+DATE(1970,1,1)</f>
        <v>42451.095856481479</v>
      </c>
      <c r="T3584" s="9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>ROUND(E3585/D3585*100,0)</f>
        <v>109</v>
      </c>
      <c r="P3585">
        <f>IFERROR(ROUND(E3585/L3585,2),0)</f>
        <v>135.63</v>
      </c>
      <c r="Q3585" s="6" t="s">
        <v>8315</v>
      </c>
      <c r="R3585" t="s">
        <v>8316</v>
      </c>
      <c r="S3585" s="9">
        <f>(((J3585/60)/60)/24)+DATE(1970,1,1)</f>
        <v>42418.425983796296</v>
      </c>
      <c r="T3585" s="9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>ROUND(E3586/D3586*100,0)</f>
        <v>116</v>
      </c>
      <c r="P3586">
        <f>IFERROR(ROUND(E3586/L3586,2),0)</f>
        <v>30.94</v>
      </c>
      <c r="Q3586" s="6" t="s">
        <v>8315</v>
      </c>
      <c r="R3586" t="s">
        <v>8316</v>
      </c>
      <c r="S3586" s="9">
        <f>(((J3586/60)/60)/24)+DATE(1970,1,1)</f>
        <v>42168.316481481481</v>
      </c>
      <c r="T3586" s="9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>ROUND(E3587/D3587*100,0)</f>
        <v>119</v>
      </c>
      <c r="P3587">
        <f>IFERROR(ROUND(E3587/L3587,2),0)</f>
        <v>176.09</v>
      </c>
      <c r="Q3587" s="6" t="s">
        <v>8315</v>
      </c>
      <c r="R3587" t="s">
        <v>8316</v>
      </c>
      <c r="S3587" s="9">
        <f>(((J3587/60)/60)/24)+DATE(1970,1,1)</f>
        <v>41964.716319444444</v>
      </c>
      <c r="T3587" s="9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>ROUND(E3588/D3588*100,0)</f>
        <v>109</v>
      </c>
      <c r="P3588">
        <f>IFERROR(ROUND(E3588/L3588,2),0)</f>
        <v>151.97999999999999</v>
      </c>
      <c r="Q3588" s="6" t="s">
        <v>8315</v>
      </c>
      <c r="R3588" t="s">
        <v>8316</v>
      </c>
      <c r="S3588" s="9">
        <f>(((J3588/60)/60)/24)+DATE(1970,1,1)</f>
        <v>42576.697569444441</v>
      </c>
      <c r="T3588" s="9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>ROUND(E3589/D3589*100,0)</f>
        <v>127</v>
      </c>
      <c r="P3589">
        <f>IFERROR(ROUND(E3589/L3589,2),0)</f>
        <v>22.61</v>
      </c>
      <c r="Q3589" s="6" t="s">
        <v>8315</v>
      </c>
      <c r="R3589" t="s">
        <v>8316</v>
      </c>
      <c r="S3589" s="9">
        <f>(((J3589/60)/60)/24)+DATE(1970,1,1)</f>
        <v>42503.539976851855</v>
      </c>
      <c r="T3589" s="9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>ROUND(E3590/D3590*100,0)</f>
        <v>101</v>
      </c>
      <c r="P3590">
        <f>IFERROR(ROUND(E3590/L3590,2),0)</f>
        <v>18.27</v>
      </c>
      <c r="Q3590" s="6" t="s">
        <v>8315</v>
      </c>
      <c r="R3590" t="s">
        <v>8316</v>
      </c>
      <c r="S3590" s="9">
        <f>(((J3590/60)/60)/24)+DATE(1970,1,1)</f>
        <v>42101.828819444447</v>
      </c>
      <c r="T3590" s="9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>ROUND(E3591/D3591*100,0)</f>
        <v>128</v>
      </c>
      <c r="P3591">
        <f>IFERROR(ROUND(E3591/L3591,2),0)</f>
        <v>82.26</v>
      </c>
      <c r="Q3591" s="6" t="s">
        <v>8315</v>
      </c>
      <c r="R3591" t="s">
        <v>8316</v>
      </c>
      <c r="S3591" s="9">
        <f>(((J3591/60)/60)/24)+DATE(1970,1,1)</f>
        <v>42125.647534722222</v>
      </c>
      <c r="T3591" s="9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>ROUND(E3592/D3592*100,0)</f>
        <v>100</v>
      </c>
      <c r="P3592">
        <f>IFERROR(ROUND(E3592/L3592,2),0)</f>
        <v>68.53</v>
      </c>
      <c r="Q3592" s="6" t="s">
        <v>8315</v>
      </c>
      <c r="R3592" t="s">
        <v>8316</v>
      </c>
      <c r="S3592" s="9">
        <f>(((J3592/60)/60)/24)+DATE(1970,1,1)</f>
        <v>41902.333726851852</v>
      </c>
      <c r="T3592" s="9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>ROUND(E3593/D3593*100,0)</f>
        <v>175</v>
      </c>
      <c r="P3593">
        <f>IFERROR(ROUND(E3593/L3593,2),0)</f>
        <v>68.06</v>
      </c>
      <c r="Q3593" s="6" t="s">
        <v>8315</v>
      </c>
      <c r="R3593" t="s">
        <v>8316</v>
      </c>
      <c r="S3593" s="9">
        <f>(((J3593/60)/60)/24)+DATE(1970,1,1)</f>
        <v>42003.948425925926</v>
      </c>
      <c r="T3593" s="9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>ROUND(E3594/D3594*100,0)</f>
        <v>127</v>
      </c>
      <c r="P3594">
        <f>IFERROR(ROUND(E3594/L3594,2),0)</f>
        <v>72.709999999999994</v>
      </c>
      <c r="Q3594" s="6" t="s">
        <v>8315</v>
      </c>
      <c r="R3594" t="s">
        <v>8316</v>
      </c>
      <c r="S3594" s="9">
        <f>(((J3594/60)/60)/24)+DATE(1970,1,1)</f>
        <v>41988.829942129625</v>
      </c>
      <c r="T3594" s="9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>ROUND(E3595/D3595*100,0)</f>
        <v>111</v>
      </c>
      <c r="P3595">
        <f>IFERROR(ROUND(E3595/L3595,2),0)</f>
        <v>77.19</v>
      </c>
      <c r="Q3595" s="6" t="s">
        <v>8315</v>
      </c>
      <c r="R3595" t="s">
        <v>8316</v>
      </c>
      <c r="S3595" s="9">
        <f>(((J3595/60)/60)/24)+DATE(1970,1,1)</f>
        <v>41974.898599537039</v>
      </c>
      <c r="T3595" s="9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>ROUND(E3596/D3596*100,0)</f>
        <v>126</v>
      </c>
      <c r="P3596">
        <f>IFERROR(ROUND(E3596/L3596,2),0)</f>
        <v>55.97</v>
      </c>
      <c r="Q3596" s="6" t="s">
        <v>8315</v>
      </c>
      <c r="R3596" t="s">
        <v>8316</v>
      </c>
      <c r="S3596" s="9">
        <f>(((J3596/60)/60)/24)+DATE(1970,1,1)</f>
        <v>42592.066921296297</v>
      </c>
      <c r="T3596" s="9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>ROUND(E3597/D3597*100,0)</f>
        <v>119</v>
      </c>
      <c r="P3597">
        <f>IFERROR(ROUND(E3597/L3597,2),0)</f>
        <v>49.69</v>
      </c>
      <c r="Q3597" s="6" t="s">
        <v>8315</v>
      </c>
      <c r="R3597" t="s">
        <v>8316</v>
      </c>
      <c r="S3597" s="9">
        <f>(((J3597/60)/60)/24)+DATE(1970,1,1)</f>
        <v>42050.008368055554</v>
      </c>
      <c r="T3597" s="9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>ROUND(E3598/D3598*100,0)</f>
        <v>108</v>
      </c>
      <c r="P3598">
        <f>IFERROR(ROUND(E3598/L3598,2),0)</f>
        <v>79</v>
      </c>
      <c r="Q3598" s="6" t="s">
        <v>8315</v>
      </c>
      <c r="R3598" t="s">
        <v>8316</v>
      </c>
      <c r="S3598" s="9">
        <f>(((J3598/60)/60)/24)+DATE(1970,1,1)</f>
        <v>41856.715069444443</v>
      </c>
      <c r="T3598" s="9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>ROUND(E3599/D3599*100,0)</f>
        <v>103</v>
      </c>
      <c r="P3599">
        <f>IFERROR(ROUND(E3599/L3599,2),0)</f>
        <v>77.73</v>
      </c>
      <c r="Q3599" s="6" t="s">
        <v>8315</v>
      </c>
      <c r="R3599" t="s">
        <v>8316</v>
      </c>
      <c r="S3599" s="9">
        <f>(((J3599/60)/60)/24)+DATE(1970,1,1)</f>
        <v>42417.585532407407</v>
      </c>
      <c r="T3599" s="9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>ROUND(E3600/D3600*100,0)</f>
        <v>110</v>
      </c>
      <c r="P3600">
        <f>IFERROR(ROUND(E3600/L3600,2),0)</f>
        <v>40.78</v>
      </c>
      <c r="Q3600" s="6" t="s">
        <v>8315</v>
      </c>
      <c r="R3600" t="s">
        <v>8316</v>
      </c>
      <c r="S3600" s="9">
        <f>(((J3600/60)/60)/24)+DATE(1970,1,1)</f>
        <v>41866.79886574074</v>
      </c>
      <c r="T3600" s="9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>ROUND(E3601/D3601*100,0)</f>
        <v>202</v>
      </c>
      <c r="P3601">
        <f>IFERROR(ROUND(E3601/L3601,2),0)</f>
        <v>59.41</v>
      </c>
      <c r="Q3601" s="6" t="s">
        <v>8315</v>
      </c>
      <c r="R3601" t="s">
        <v>8316</v>
      </c>
      <c r="S3601" s="9">
        <f>(((J3601/60)/60)/24)+DATE(1970,1,1)</f>
        <v>42220.79487268519</v>
      </c>
      <c r="T3601" s="9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>ROUND(E3602/D3602*100,0)</f>
        <v>130</v>
      </c>
      <c r="P3602">
        <f>IFERROR(ROUND(E3602/L3602,2),0)</f>
        <v>3.25</v>
      </c>
      <c r="Q3602" s="6" t="s">
        <v>8315</v>
      </c>
      <c r="R3602" t="s">
        <v>8316</v>
      </c>
      <c r="S3602" s="9">
        <f>(((J3602/60)/60)/24)+DATE(1970,1,1)</f>
        <v>42628.849120370374</v>
      </c>
      <c r="T3602" s="9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>ROUND(E3603/D3603*100,0)</f>
        <v>104</v>
      </c>
      <c r="P3603">
        <f>IFERROR(ROUND(E3603/L3603,2),0)</f>
        <v>39.380000000000003</v>
      </c>
      <c r="Q3603" s="6" t="s">
        <v>8315</v>
      </c>
      <c r="R3603" t="s">
        <v>8316</v>
      </c>
      <c r="S3603" s="9">
        <f>(((J3603/60)/60)/24)+DATE(1970,1,1)</f>
        <v>41990.99863425926</v>
      </c>
      <c r="T3603" s="9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>ROUND(E3604/D3604*100,0)</f>
        <v>100</v>
      </c>
      <c r="P3604">
        <f>IFERROR(ROUND(E3604/L3604,2),0)</f>
        <v>81.67</v>
      </c>
      <c r="Q3604" s="6" t="s">
        <v>8315</v>
      </c>
      <c r="R3604" t="s">
        <v>8316</v>
      </c>
      <c r="S3604" s="9">
        <f>(((J3604/60)/60)/24)+DATE(1970,1,1)</f>
        <v>42447.894432870366</v>
      </c>
      <c r="T3604" s="9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>ROUND(E3605/D3605*100,0)</f>
        <v>171</v>
      </c>
      <c r="P3605">
        <f>IFERROR(ROUND(E3605/L3605,2),0)</f>
        <v>44.91</v>
      </c>
      <c r="Q3605" s="6" t="s">
        <v>8315</v>
      </c>
      <c r="R3605" t="s">
        <v>8316</v>
      </c>
      <c r="S3605" s="9">
        <f>(((J3605/60)/60)/24)+DATE(1970,1,1)</f>
        <v>42283.864351851851</v>
      </c>
      <c r="T3605" s="9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>ROUND(E3606/D3606*100,0)</f>
        <v>113</v>
      </c>
      <c r="P3606">
        <f>IFERROR(ROUND(E3606/L3606,2),0)</f>
        <v>49.06</v>
      </c>
      <c r="Q3606" s="6" t="s">
        <v>8315</v>
      </c>
      <c r="R3606" t="s">
        <v>8316</v>
      </c>
      <c r="S3606" s="9">
        <f>(((J3606/60)/60)/24)+DATE(1970,1,1)</f>
        <v>42483.015694444446</v>
      </c>
      <c r="T3606" s="9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>ROUND(E3607/D3607*100,0)</f>
        <v>184</v>
      </c>
      <c r="P3607">
        <f>IFERROR(ROUND(E3607/L3607,2),0)</f>
        <v>30.67</v>
      </c>
      <c r="Q3607" s="6" t="s">
        <v>8315</v>
      </c>
      <c r="R3607" t="s">
        <v>8316</v>
      </c>
      <c r="S3607" s="9">
        <f>(((J3607/60)/60)/24)+DATE(1970,1,1)</f>
        <v>42383.793124999997</v>
      </c>
      <c r="T3607" s="9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>ROUND(E3608/D3608*100,0)</f>
        <v>130</v>
      </c>
      <c r="P3608">
        <f>IFERROR(ROUND(E3608/L3608,2),0)</f>
        <v>61.06</v>
      </c>
      <c r="Q3608" s="6" t="s">
        <v>8315</v>
      </c>
      <c r="R3608" t="s">
        <v>8316</v>
      </c>
      <c r="S3608" s="9">
        <f>(((J3608/60)/60)/24)+DATE(1970,1,1)</f>
        <v>42566.604826388888</v>
      </c>
      <c r="T3608" s="9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>ROUND(E3609/D3609*100,0)</f>
        <v>105</v>
      </c>
      <c r="P3609">
        <f>IFERROR(ROUND(E3609/L3609,2),0)</f>
        <v>29</v>
      </c>
      <c r="Q3609" s="6" t="s">
        <v>8315</v>
      </c>
      <c r="R3609" t="s">
        <v>8316</v>
      </c>
      <c r="S3609" s="9">
        <f>(((J3609/60)/60)/24)+DATE(1970,1,1)</f>
        <v>42338.963912037041</v>
      </c>
      <c r="T3609" s="9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>ROUND(E3610/D3610*100,0)</f>
        <v>100</v>
      </c>
      <c r="P3610">
        <f>IFERROR(ROUND(E3610/L3610,2),0)</f>
        <v>29.63</v>
      </c>
      <c r="Q3610" s="6" t="s">
        <v>8315</v>
      </c>
      <c r="R3610" t="s">
        <v>8316</v>
      </c>
      <c r="S3610" s="9">
        <f>(((J3610/60)/60)/24)+DATE(1970,1,1)</f>
        <v>42506.709375000006</v>
      </c>
      <c r="T3610" s="9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>ROUND(E3611/D3611*100,0)</f>
        <v>153</v>
      </c>
      <c r="P3611">
        <f>IFERROR(ROUND(E3611/L3611,2),0)</f>
        <v>143.1</v>
      </c>
      <c r="Q3611" s="6" t="s">
        <v>8315</v>
      </c>
      <c r="R3611" t="s">
        <v>8316</v>
      </c>
      <c r="S3611" s="9">
        <f>(((J3611/60)/60)/24)+DATE(1970,1,1)</f>
        <v>42429.991724537031</v>
      </c>
      <c r="T3611" s="9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>ROUND(E3612/D3612*100,0)</f>
        <v>162</v>
      </c>
      <c r="P3612">
        <f>IFERROR(ROUND(E3612/L3612,2),0)</f>
        <v>52.35</v>
      </c>
      <c r="Q3612" s="6" t="s">
        <v>8315</v>
      </c>
      <c r="R3612" t="s">
        <v>8316</v>
      </c>
      <c r="S3612" s="9">
        <f>(((J3612/60)/60)/24)+DATE(1970,1,1)</f>
        <v>42203.432129629626</v>
      </c>
      <c r="T3612" s="9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>ROUND(E3613/D3613*100,0)</f>
        <v>136</v>
      </c>
      <c r="P3613">
        <f>IFERROR(ROUND(E3613/L3613,2),0)</f>
        <v>66.67</v>
      </c>
      <c r="Q3613" s="6" t="s">
        <v>8315</v>
      </c>
      <c r="R3613" t="s">
        <v>8316</v>
      </c>
      <c r="S3613" s="9">
        <f>(((J3613/60)/60)/24)+DATE(1970,1,1)</f>
        <v>42072.370381944449</v>
      </c>
      <c r="T3613" s="9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>ROUND(E3614/D3614*100,0)</f>
        <v>144</v>
      </c>
      <c r="P3614">
        <f>IFERROR(ROUND(E3614/L3614,2),0)</f>
        <v>126.67</v>
      </c>
      <c r="Q3614" s="6" t="s">
        <v>8315</v>
      </c>
      <c r="R3614" t="s">
        <v>8316</v>
      </c>
      <c r="S3614" s="9">
        <f>(((J3614/60)/60)/24)+DATE(1970,1,1)</f>
        <v>41789.726979166669</v>
      </c>
      <c r="T3614" s="9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>ROUND(E3615/D3615*100,0)</f>
        <v>100</v>
      </c>
      <c r="P3615">
        <f>IFERROR(ROUND(E3615/L3615,2),0)</f>
        <v>62.5</v>
      </c>
      <c r="Q3615" s="6" t="s">
        <v>8315</v>
      </c>
      <c r="R3615" t="s">
        <v>8316</v>
      </c>
      <c r="S3615" s="9">
        <f>(((J3615/60)/60)/24)+DATE(1970,1,1)</f>
        <v>41788.58997685185</v>
      </c>
      <c r="T3615" s="9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>ROUND(E3616/D3616*100,0)</f>
        <v>101</v>
      </c>
      <c r="P3616">
        <f>IFERROR(ROUND(E3616/L3616,2),0)</f>
        <v>35.49</v>
      </c>
      <c r="Q3616" s="6" t="s">
        <v>8315</v>
      </c>
      <c r="R3616" t="s">
        <v>8316</v>
      </c>
      <c r="S3616" s="9">
        <f>(((J3616/60)/60)/24)+DATE(1970,1,1)</f>
        <v>42144.041851851856</v>
      </c>
      <c r="T3616" s="9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>ROUND(E3617/D3617*100,0)</f>
        <v>107</v>
      </c>
      <c r="P3617">
        <f>IFERROR(ROUND(E3617/L3617,2),0)</f>
        <v>37.08</v>
      </c>
      <c r="Q3617" s="6" t="s">
        <v>8315</v>
      </c>
      <c r="R3617" t="s">
        <v>8316</v>
      </c>
      <c r="S3617" s="9">
        <f>(((J3617/60)/60)/24)+DATE(1970,1,1)</f>
        <v>42318.593703703707</v>
      </c>
      <c r="T3617" s="9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>ROUND(E3618/D3618*100,0)</f>
        <v>125</v>
      </c>
      <c r="P3618">
        <f>IFERROR(ROUND(E3618/L3618,2),0)</f>
        <v>69.33</v>
      </c>
      <c r="Q3618" s="6" t="s">
        <v>8315</v>
      </c>
      <c r="R3618" t="s">
        <v>8316</v>
      </c>
      <c r="S3618" s="9">
        <f>(((J3618/60)/60)/24)+DATE(1970,1,1)</f>
        <v>42052.949814814812</v>
      </c>
      <c r="T3618" s="9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>ROUND(E3619/D3619*100,0)</f>
        <v>119</v>
      </c>
      <c r="P3619">
        <f>IFERROR(ROUND(E3619/L3619,2),0)</f>
        <v>17.25</v>
      </c>
      <c r="Q3619" s="6" t="s">
        <v>8315</v>
      </c>
      <c r="R3619" t="s">
        <v>8316</v>
      </c>
      <c r="S3619" s="9">
        <f>(((J3619/60)/60)/24)+DATE(1970,1,1)</f>
        <v>42779.610289351855</v>
      </c>
      <c r="T3619" s="9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>ROUND(E3620/D3620*100,0)</f>
        <v>101</v>
      </c>
      <c r="P3620">
        <f>IFERROR(ROUND(E3620/L3620,2),0)</f>
        <v>36.07</v>
      </c>
      <c r="Q3620" s="6" t="s">
        <v>8315</v>
      </c>
      <c r="R3620" t="s">
        <v>8316</v>
      </c>
      <c r="S3620" s="9">
        <f>(((J3620/60)/60)/24)+DATE(1970,1,1)</f>
        <v>42128.627893518518</v>
      </c>
      <c r="T3620" s="9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>ROUND(E3621/D3621*100,0)</f>
        <v>113</v>
      </c>
      <c r="P3621">
        <f>IFERROR(ROUND(E3621/L3621,2),0)</f>
        <v>66.47</v>
      </c>
      <c r="Q3621" s="6" t="s">
        <v>8315</v>
      </c>
      <c r="R3621" t="s">
        <v>8316</v>
      </c>
      <c r="S3621" s="9">
        <f>(((J3621/60)/60)/24)+DATE(1970,1,1)</f>
        <v>42661.132245370376</v>
      </c>
      <c r="T3621" s="9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>ROUND(E3622/D3622*100,0)</f>
        <v>105</v>
      </c>
      <c r="P3622">
        <f>IFERROR(ROUND(E3622/L3622,2),0)</f>
        <v>56.07</v>
      </c>
      <c r="Q3622" s="6" t="s">
        <v>8315</v>
      </c>
      <c r="R3622" t="s">
        <v>8316</v>
      </c>
      <c r="S3622" s="9">
        <f>(((J3622/60)/60)/24)+DATE(1970,1,1)</f>
        <v>42037.938206018516</v>
      </c>
      <c r="T3622" s="9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>ROUND(E3623/D3623*100,0)</f>
        <v>110</v>
      </c>
      <c r="P3623">
        <f>IFERROR(ROUND(E3623/L3623,2),0)</f>
        <v>47.03</v>
      </c>
      <c r="Q3623" s="6" t="s">
        <v>8315</v>
      </c>
      <c r="R3623" t="s">
        <v>8316</v>
      </c>
      <c r="S3623" s="9">
        <f>(((J3623/60)/60)/24)+DATE(1970,1,1)</f>
        <v>42619.935694444444</v>
      </c>
      <c r="T3623" s="9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>ROUND(E3624/D3624*100,0)</f>
        <v>100</v>
      </c>
      <c r="P3624">
        <f>IFERROR(ROUND(E3624/L3624,2),0)</f>
        <v>47.67</v>
      </c>
      <c r="Q3624" s="6" t="s">
        <v>8315</v>
      </c>
      <c r="R3624" t="s">
        <v>8316</v>
      </c>
      <c r="S3624" s="9">
        <f>(((J3624/60)/60)/24)+DATE(1970,1,1)</f>
        <v>41877.221886574072</v>
      </c>
      <c r="T3624" s="9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>ROUND(E3625/D3625*100,0)</f>
        <v>120</v>
      </c>
      <c r="P3625">
        <f>IFERROR(ROUND(E3625/L3625,2),0)</f>
        <v>88.24</v>
      </c>
      <c r="Q3625" s="6" t="s">
        <v>8315</v>
      </c>
      <c r="R3625" t="s">
        <v>8316</v>
      </c>
      <c r="S3625" s="9">
        <f>(((J3625/60)/60)/24)+DATE(1970,1,1)</f>
        <v>41828.736921296295</v>
      </c>
      <c r="T3625" s="9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>ROUND(E3626/D3626*100,0)</f>
        <v>105</v>
      </c>
      <c r="P3626">
        <f>IFERROR(ROUND(E3626/L3626,2),0)</f>
        <v>80.72</v>
      </c>
      <c r="Q3626" s="6" t="s">
        <v>8315</v>
      </c>
      <c r="R3626" t="s">
        <v>8316</v>
      </c>
      <c r="S3626" s="9">
        <f>(((J3626/60)/60)/24)+DATE(1970,1,1)</f>
        <v>42545.774189814809</v>
      </c>
      <c r="T3626" s="9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>ROUND(E3627/D3627*100,0)</f>
        <v>103</v>
      </c>
      <c r="P3627">
        <f>IFERROR(ROUND(E3627/L3627,2),0)</f>
        <v>39.49</v>
      </c>
      <c r="Q3627" s="6" t="s">
        <v>8315</v>
      </c>
      <c r="R3627" t="s">
        <v>8316</v>
      </c>
      <c r="S3627" s="9">
        <f>(((J3627/60)/60)/24)+DATE(1970,1,1)</f>
        <v>42157.652511574073</v>
      </c>
      <c r="T3627" s="9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>ROUND(E3628/D3628*100,0)</f>
        <v>102</v>
      </c>
      <c r="P3628">
        <f>IFERROR(ROUND(E3628/L3628,2),0)</f>
        <v>84.85</v>
      </c>
      <c r="Q3628" s="6" t="s">
        <v>8315</v>
      </c>
      <c r="R3628" t="s">
        <v>8316</v>
      </c>
      <c r="S3628" s="9">
        <f>(((J3628/60)/60)/24)+DATE(1970,1,1)</f>
        <v>41846.667326388888</v>
      </c>
      <c r="T3628" s="9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>ROUND(E3629/D3629*100,0)</f>
        <v>100</v>
      </c>
      <c r="P3629">
        <f>IFERROR(ROUND(E3629/L3629,2),0)</f>
        <v>68.97</v>
      </c>
      <c r="Q3629" s="6" t="s">
        <v>8315</v>
      </c>
      <c r="R3629" t="s">
        <v>8316</v>
      </c>
      <c r="S3629" s="9">
        <f>(((J3629/60)/60)/24)+DATE(1970,1,1)</f>
        <v>42460.741747685184</v>
      </c>
      <c r="T3629" s="9">
        <f>(((I3629/60)/60)/24)+DATE(1970,1,1)</f>
        <v>42511.165972222225</v>
      </c>
      <c r="U3629">
        <f>YEAR(S3629)</f>
        <v>2016</v>
      </c>
    </row>
    <row r="3630" spans="1:21" ht="32" x14ac:dyDescent="0.2">
      <c r="A3630">
        <v>2688</v>
      </c>
      <c r="B3630" s="4" t="s">
        <v>2688</v>
      </c>
      <c r="C3630" s="1" t="s">
        <v>6798</v>
      </c>
      <c r="D3630" s="2">
        <v>50000</v>
      </c>
      <c r="E3630" s="3">
        <v>74</v>
      </c>
      <c r="F3630" t="s">
        <v>8220</v>
      </c>
      <c r="G3630" t="s">
        <v>8223</v>
      </c>
      <c r="H3630" t="s">
        <v>8245</v>
      </c>
      <c r="I3630">
        <v>1424746800</v>
      </c>
      <c r="J3630">
        <v>1422067870</v>
      </c>
      <c r="K3630" t="b">
        <v>0</v>
      </c>
      <c r="L3630">
        <v>14</v>
      </c>
      <c r="M3630" t="b">
        <v>0</v>
      </c>
      <c r="N3630" t="s">
        <v>8282</v>
      </c>
      <c r="O3630" s="5">
        <f>ROUND(E3630/D3630*100,0)</f>
        <v>0</v>
      </c>
      <c r="P3630">
        <f>IFERROR(ROUND(E3630/L3630,2),0)</f>
        <v>5.29</v>
      </c>
      <c r="Q3630" s="6" t="s">
        <v>8334</v>
      </c>
      <c r="R3630" t="s">
        <v>8335</v>
      </c>
      <c r="S3630" s="9">
        <f>(((J3630/60)/60)/24)+DATE(1970,1,1)</f>
        <v>42028.118865740747</v>
      </c>
      <c r="T3630" s="9">
        <f>(((I3630/60)/60)/24)+DATE(1970,1,1)</f>
        <v>42059.125</v>
      </c>
    </row>
    <row r="3631" spans="1:21" ht="48" x14ac:dyDescent="0.2">
      <c r="A3631">
        <v>2689</v>
      </c>
      <c r="B3631" s="4" t="s">
        <v>2689</v>
      </c>
      <c r="C3631" s="1" t="s">
        <v>6799</v>
      </c>
      <c r="D3631" s="2">
        <v>35000</v>
      </c>
      <c r="E3631" s="3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 s="5">
        <f>ROUND(E3631/D3631*100,0)</f>
        <v>0</v>
      </c>
      <c r="P3631">
        <f>IFERROR(ROUND(E3631/L3631,2),0)</f>
        <v>1</v>
      </c>
      <c r="Q3631" s="6" t="s">
        <v>8334</v>
      </c>
      <c r="R3631" t="s">
        <v>8335</v>
      </c>
      <c r="S3631" s="9">
        <f>(((J3631/60)/60)/24)+DATE(1970,1,1)</f>
        <v>42551.961689814809</v>
      </c>
      <c r="T3631" s="9">
        <f>(((I3631/60)/60)/24)+DATE(1970,1,1)</f>
        <v>42581.961689814809</v>
      </c>
    </row>
    <row r="3632" spans="1:21" ht="48" x14ac:dyDescent="0.2">
      <c r="A3632">
        <v>2690</v>
      </c>
      <c r="B3632" s="4" t="s">
        <v>2690</v>
      </c>
      <c r="C3632" s="1" t="s">
        <v>6800</v>
      </c>
      <c r="D3632" s="2">
        <v>80000</v>
      </c>
      <c r="E3632" s="3">
        <v>8586</v>
      </c>
      <c r="F3632" t="s">
        <v>8220</v>
      </c>
      <c r="G3632" t="s">
        <v>8223</v>
      </c>
      <c r="H3632" t="s">
        <v>8245</v>
      </c>
      <c r="I3632">
        <v>1433298676</v>
      </c>
      <c r="J3632">
        <v>1429410676</v>
      </c>
      <c r="K3632" t="b">
        <v>0</v>
      </c>
      <c r="L3632">
        <v>118</v>
      </c>
      <c r="M3632" t="b">
        <v>0</v>
      </c>
      <c r="N3632" t="s">
        <v>8282</v>
      </c>
      <c r="O3632" s="5">
        <f>ROUND(E3632/D3632*100,0)</f>
        <v>11</v>
      </c>
      <c r="P3632">
        <f>IFERROR(ROUND(E3632/L3632,2),0)</f>
        <v>72.760000000000005</v>
      </c>
      <c r="Q3632" s="6" t="s">
        <v>8334</v>
      </c>
      <c r="R3632" t="s">
        <v>8335</v>
      </c>
      <c r="S3632" s="9">
        <f>(((J3632/60)/60)/24)+DATE(1970,1,1)</f>
        <v>42113.105046296296</v>
      </c>
      <c r="T3632" s="9">
        <f>(((I3632/60)/60)/24)+DATE(1970,1,1)</f>
        <v>42158.105046296296</v>
      </c>
    </row>
    <row r="3633" spans="1:20" ht="32" x14ac:dyDescent="0.2">
      <c r="A3633">
        <v>2691</v>
      </c>
      <c r="B3633" s="4" t="s">
        <v>2691</v>
      </c>
      <c r="C3633" s="1" t="s">
        <v>6801</v>
      </c>
      <c r="D3633" s="2">
        <v>65000</v>
      </c>
      <c r="E3633" s="3">
        <v>35</v>
      </c>
      <c r="F3633" t="s">
        <v>8220</v>
      </c>
      <c r="G3633" t="s">
        <v>8228</v>
      </c>
      <c r="H3633" t="s">
        <v>8250</v>
      </c>
      <c r="I3633">
        <v>1431278557</v>
      </c>
      <c r="J3633">
        <v>1427390557</v>
      </c>
      <c r="K3633" t="b">
        <v>0</v>
      </c>
      <c r="L3633">
        <v>2</v>
      </c>
      <c r="M3633" t="b">
        <v>0</v>
      </c>
      <c r="N3633" t="s">
        <v>8282</v>
      </c>
      <c r="O3633" s="5">
        <f>ROUND(E3633/D3633*100,0)</f>
        <v>0</v>
      </c>
      <c r="P3633">
        <f>IFERROR(ROUND(E3633/L3633,2),0)</f>
        <v>17.5</v>
      </c>
      <c r="Q3633" s="6" t="s">
        <v>8334</v>
      </c>
      <c r="R3633" t="s">
        <v>8335</v>
      </c>
      <c r="S3633" s="9">
        <f>(((J3633/60)/60)/24)+DATE(1970,1,1)</f>
        <v>42089.724039351851</v>
      </c>
      <c r="T3633" s="9">
        <f>(((I3633/60)/60)/24)+DATE(1970,1,1)</f>
        <v>42134.724039351851</v>
      </c>
    </row>
    <row r="3634" spans="1:20" ht="48" x14ac:dyDescent="0.2">
      <c r="A3634">
        <v>2692</v>
      </c>
      <c r="B3634" s="4" t="s">
        <v>2692</v>
      </c>
      <c r="C3634" s="1" t="s">
        <v>6802</v>
      </c>
      <c r="D3634" s="2">
        <v>3500</v>
      </c>
      <c r="E3634" s="3">
        <v>25</v>
      </c>
      <c r="F3634" t="s">
        <v>8220</v>
      </c>
      <c r="G3634" t="s">
        <v>8223</v>
      </c>
      <c r="H3634" t="s">
        <v>8245</v>
      </c>
      <c r="I3634">
        <v>1427266860</v>
      </c>
      <c r="J3634">
        <v>1424678460</v>
      </c>
      <c r="K3634" t="b">
        <v>0</v>
      </c>
      <c r="L3634">
        <v>1</v>
      </c>
      <c r="M3634" t="b">
        <v>0</v>
      </c>
      <c r="N3634" t="s">
        <v>8282</v>
      </c>
      <c r="O3634" s="5">
        <f>ROUND(E3634/D3634*100,0)</f>
        <v>1</v>
      </c>
      <c r="P3634">
        <f>IFERROR(ROUND(E3634/L3634,2),0)</f>
        <v>25</v>
      </c>
      <c r="Q3634" s="6" t="s">
        <v>8334</v>
      </c>
      <c r="R3634" t="s">
        <v>8335</v>
      </c>
      <c r="S3634" s="9">
        <f>(((J3634/60)/60)/24)+DATE(1970,1,1)</f>
        <v>42058.334027777775</v>
      </c>
      <c r="T3634" s="9">
        <f>(((I3634/60)/60)/24)+DATE(1970,1,1)</f>
        <v>42088.292361111111</v>
      </c>
    </row>
    <row r="3635" spans="1:20" ht="48" x14ac:dyDescent="0.2">
      <c r="A3635">
        <v>2693</v>
      </c>
      <c r="B3635" s="4" t="s">
        <v>2693</v>
      </c>
      <c r="C3635" s="1" t="s">
        <v>6803</v>
      </c>
      <c r="D3635" s="2">
        <v>5000</v>
      </c>
      <c r="E3635" s="3">
        <v>40</v>
      </c>
      <c r="F3635" t="s">
        <v>8220</v>
      </c>
      <c r="G3635" t="s">
        <v>8223</v>
      </c>
      <c r="H3635" t="s">
        <v>8245</v>
      </c>
      <c r="I3635">
        <v>1407899966</v>
      </c>
      <c r="J3635">
        <v>1405307966</v>
      </c>
      <c r="K3635" t="b">
        <v>0</v>
      </c>
      <c r="L3635">
        <v>3</v>
      </c>
      <c r="M3635" t="b">
        <v>0</v>
      </c>
      <c r="N3635" t="s">
        <v>8282</v>
      </c>
      <c r="O3635" s="5">
        <f>ROUND(E3635/D3635*100,0)</f>
        <v>1</v>
      </c>
      <c r="P3635">
        <f>IFERROR(ROUND(E3635/L3635,2),0)</f>
        <v>13.33</v>
      </c>
      <c r="Q3635" s="6" t="s">
        <v>8334</v>
      </c>
      <c r="R3635" t="s">
        <v>8335</v>
      </c>
      <c r="S3635" s="9">
        <f>(((J3635/60)/60)/24)+DATE(1970,1,1)</f>
        <v>41834.138495370367</v>
      </c>
      <c r="T3635" s="9">
        <f>(((I3635/60)/60)/24)+DATE(1970,1,1)</f>
        <v>41864.138495370367</v>
      </c>
    </row>
    <row r="3636" spans="1:20" ht="48" x14ac:dyDescent="0.2">
      <c r="A3636">
        <v>2694</v>
      </c>
      <c r="B3636" s="4" t="s">
        <v>2694</v>
      </c>
      <c r="C3636" s="1" t="s">
        <v>6804</v>
      </c>
      <c r="D3636" s="2">
        <v>30000</v>
      </c>
      <c r="E3636" s="3">
        <v>1</v>
      </c>
      <c r="F3636" t="s">
        <v>8220</v>
      </c>
      <c r="G3636" t="s">
        <v>8223</v>
      </c>
      <c r="H3636" t="s">
        <v>8245</v>
      </c>
      <c r="I3636">
        <v>1411701739</v>
      </c>
      <c r="J3636">
        <v>1409109739</v>
      </c>
      <c r="K3636" t="b">
        <v>0</v>
      </c>
      <c r="L3636">
        <v>1</v>
      </c>
      <c r="M3636" t="b">
        <v>0</v>
      </c>
      <c r="N3636" t="s">
        <v>8282</v>
      </c>
      <c r="O3636" s="5">
        <f>ROUND(E3636/D3636*100,0)</f>
        <v>0</v>
      </c>
      <c r="P3636">
        <f>IFERROR(ROUND(E3636/L3636,2),0)</f>
        <v>1</v>
      </c>
      <c r="Q3636" s="6" t="s">
        <v>8334</v>
      </c>
      <c r="R3636" t="s">
        <v>8335</v>
      </c>
      <c r="S3636" s="9">
        <f>(((J3636/60)/60)/24)+DATE(1970,1,1)</f>
        <v>41878.140497685185</v>
      </c>
      <c r="T3636" s="9">
        <f>(((I3636/60)/60)/24)+DATE(1970,1,1)</f>
        <v>41908.140497685185</v>
      </c>
    </row>
    <row r="3637" spans="1:20" ht="32" x14ac:dyDescent="0.2">
      <c r="A3637">
        <v>2695</v>
      </c>
      <c r="B3637" s="4" t="s">
        <v>2695</v>
      </c>
      <c r="C3637" s="1" t="s">
        <v>6805</v>
      </c>
      <c r="D3637" s="2">
        <v>15000</v>
      </c>
      <c r="E3637" s="3">
        <v>71</v>
      </c>
      <c r="F3637" t="s">
        <v>8220</v>
      </c>
      <c r="G3637" t="s">
        <v>8223</v>
      </c>
      <c r="H3637" t="s">
        <v>8245</v>
      </c>
      <c r="I3637">
        <v>1428981718</v>
      </c>
      <c r="J3637">
        <v>1423801318</v>
      </c>
      <c r="K3637" t="b">
        <v>0</v>
      </c>
      <c r="L3637">
        <v>3</v>
      </c>
      <c r="M3637" t="b">
        <v>0</v>
      </c>
      <c r="N3637" t="s">
        <v>8282</v>
      </c>
      <c r="O3637" s="5">
        <f>ROUND(E3637/D3637*100,0)</f>
        <v>0</v>
      </c>
      <c r="P3637">
        <f>IFERROR(ROUND(E3637/L3637,2),0)</f>
        <v>23.67</v>
      </c>
      <c r="Q3637" s="6" t="s">
        <v>8334</v>
      </c>
      <c r="R3637" t="s">
        <v>8335</v>
      </c>
      <c r="S3637" s="9">
        <f>(((J3637/60)/60)/24)+DATE(1970,1,1)</f>
        <v>42048.181921296295</v>
      </c>
      <c r="T3637" s="9">
        <f>(((I3637/60)/60)/24)+DATE(1970,1,1)</f>
        <v>42108.14025462963</v>
      </c>
    </row>
    <row r="3638" spans="1:20" ht="48" x14ac:dyDescent="0.2">
      <c r="A3638">
        <v>2696</v>
      </c>
      <c r="B3638" s="4" t="s">
        <v>2696</v>
      </c>
      <c r="C3638" s="1" t="s">
        <v>6806</v>
      </c>
      <c r="D3638" s="2">
        <v>60000</v>
      </c>
      <c r="E3638" s="3">
        <v>3390</v>
      </c>
      <c r="F3638" t="s">
        <v>8220</v>
      </c>
      <c r="G3638" t="s">
        <v>8223</v>
      </c>
      <c r="H3638" t="s">
        <v>8245</v>
      </c>
      <c r="I3638">
        <v>1419538560</v>
      </c>
      <c r="J3638">
        <v>1416600960</v>
      </c>
      <c r="K3638" t="b">
        <v>0</v>
      </c>
      <c r="L3638">
        <v>38</v>
      </c>
      <c r="M3638" t="b">
        <v>0</v>
      </c>
      <c r="N3638" t="s">
        <v>8282</v>
      </c>
      <c r="O3638" s="5">
        <f>ROUND(E3638/D3638*100,0)</f>
        <v>6</v>
      </c>
      <c r="P3638">
        <f>IFERROR(ROUND(E3638/L3638,2),0)</f>
        <v>89.21</v>
      </c>
      <c r="Q3638" s="6" t="s">
        <v>8334</v>
      </c>
      <c r="R3638" t="s">
        <v>8335</v>
      </c>
      <c r="S3638" s="9">
        <f>(((J3638/60)/60)/24)+DATE(1970,1,1)</f>
        <v>41964.844444444447</v>
      </c>
      <c r="T3638" s="9">
        <f>(((I3638/60)/60)/24)+DATE(1970,1,1)</f>
        <v>41998.844444444447</v>
      </c>
    </row>
    <row r="3639" spans="1:20" ht="48" x14ac:dyDescent="0.2">
      <c r="A3639">
        <v>2697</v>
      </c>
      <c r="B3639" s="4" t="s">
        <v>2697</v>
      </c>
      <c r="C3639" s="1" t="s">
        <v>6807</v>
      </c>
      <c r="D3639" s="2">
        <v>23000</v>
      </c>
      <c r="E3639" s="3">
        <v>6061</v>
      </c>
      <c r="F3639" t="s">
        <v>8220</v>
      </c>
      <c r="G3639" t="s">
        <v>8223</v>
      </c>
      <c r="H3639" t="s">
        <v>8245</v>
      </c>
      <c r="I3639">
        <v>1438552800</v>
      </c>
      <c r="J3639">
        <v>1435876423</v>
      </c>
      <c r="K3639" t="b">
        <v>0</v>
      </c>
      <c r="L3639">
        <v>52</v>
      </c>
      <c r="M3639" t="b">
        <v>0</v>
      </c>
      <c r="N3639" t="s">
        <v>8282</v>
      </c>
      <c r="O3639" s="5">
        <f>ROUND(E3639/D3639*100,0)</f>
        <v>26</v>
      </c>
      <c r="P3639">
        <f>IFERROR(ROUND(E3639/L3639,2),0)</f>
        <v>116.56</v>
      </c>
      <c r="Q3639" s="6" t="s">
        <v>8334</v>
      </c>
      <c r="R3639" t="s">
        <v>8335</v>
      </c>
      <c r="S3639" s="9">
        <f>(((J3639/60)/60)/24)+DATE(1970,1,1)</f>
        <v>42187.940081018518</v>
      </c>
      <c r="T3639" s="9">
        <f>(((I3639/60)/60)/24)+DATE(1970,1,1)</f>
        <v>42218.916666666672</v>
      </c>
    </row>
    <row r="3640" spans="1:20" ht="48" x14ac:dyDescent="0.2">
      <c r="A3640">
        <v>2698</v>
      </c>
      <c r="B3640" s="4" t="s">
        <v>2698</v>
      </c>
      <c r="C3640" s="1" t="s">
        <v>6808</v>
      </c>
      <c r="D3640" s="2">
        <v>8000</v>
      </c>
      <c r="E3640" s="3">
        <v>26.01</v>
      </c>
      <c r="F3640" t="s">
        <v>8220</v>
      </c>
      <c r="G3640" t="s">
        <v>8223</v>
      </c>
      <c r="H3640" t="s">
        <v>8245</v>
      </c>
      <c r="I3640">
        <v>1403904808</v>
      </c>
      <c r="J3640">
        <v>1401312808</v>
      </c>
      <c r="K3640" t="b">
        <v>0</v>
      </c>
      <c r="L3640">
        <v>2</v>
      </c>
      <c r="M3640" t="b">
        <v>0</v>
      </c>
      <c r="N3640" t="s">
        <v>8282</v>
      </c>
      <c r="O3640" s="5">
        <f>ROUND(E3640/D3640*100,0)</f>
        <v>0</v>
      </c>
      <c r="P3640">
        <f>IFERROR(ROUND(E3640/L3640,2),0)</f>
        <v>13.01</v>
      </c>
      <c r="Q3640" s="6" t="s">
        <v>8334</v>
      </c>
      <c r="R3640" t="s">
        <v>8335</v>
      </c>
      <c r="S3640" s="9">
        <f>(((J3640/60)/60)/24)+DATE(1970,1,1)</f>
        <v>41787.898240740738</v>
      </c>
      <c r="T3640" s="9">
        <f>(((I3640/60)/60)/24)+DATE(1970,1,1)</f>
        <v>41817.898240740738</v>
      </c>
    </row>
    <row r="3641" spans="1:20" ht="48" x14ac:dyDescent="0.2">
      <c r="A3641">
        <v>2699</v>
      </c>
      <c r="B3641" s="4" t="s">
        <v>2699</v>
      </c>
      <c r="C3641" s="1" t="s">
        <v>6809</v>
      </c>
      <c r="D3641" s="2">
        <v>2</v>
      </c>
      <c r="E3641" s="3">
        <v>0</v>
      </c>
      <c r="F3641" t="s">
        <v>8220</v>
      </c>
      <c r="G3641" t="s">
        <v>8228</v>
      </c>
      <c r="H3641" t="s">
        <v>8250</v>
      </c>
      <c r="I3641">
        <v>1407533463</v>
      </c>
      <c r="J3641">
        <v>1404941463</v>
      </c>
      <c r="K3641" t="b">
        <v>0</v>
      </c>
      <c r="L3641">
        <v>0</v>
      </c>
      <c r="M3641" t="b">
        <v>0</v>
      </c>
      <c r="N3641" t="s">
        <v>8282</v>
      </c>
      <c r="O3641" s="5">
        <f>ROUND(E3641/D3641*100,0)</f>
        <v>0</v>
      </c>
      <c r="P3641">
        <f>IFERROR(ROUND(E3641/L3641,2),0)</f>
        <v>0</v>
      </c>
      <c r="Q3641" s="6" t="s">
        <v>8334</v>
      </c>
      <c r="R3641" t="s">
        <v>8335</v>
      </c>
      <c r="S3641" s="9">
        <f>(((J3641/60)/60)/24)+DATE(1970,1,1)</f>
        <v>41829.896562499998</v>
      </c>
      <c r="T3641" s="9">
        <f>(((I3641/60)/60)/24)+DATE(1970,1,1)</f>
        <v>41859.896562499998</v>
      </c>
    </row>
    <row r="3642" spans="1:20" ht="48" x14ac:dyDescent="0.2">
      <c r="A3642">
        <v>2700</v>
      </c>
      <c r="B3642" s="4" t="s">
        <v>2700</v>
      </c>
      <c r="C3642" s="1" t="s">
        <v>6810</v>
      </c>
      <c r="D3642" s="2">
        <v>9999</v>
      </c>
      <c r="E3642" s="3">
        <v>70</v>
      </c>
      <c r="F3642" t="s">
        <v>8220</v>
      </c>
      <c r="G3642" t="s">
        <v>8223</v>
      </c>
      <c r="H3642" t="s">
        <v>8245</v>
      </c>
      <c r="I3642">
        <v>1411073972</v>
      </c>
      <c r="J3642">
        <v>1408481972</v>
      </c>
      <c r="K3642" t="b">
        <v>0</v>
      </c>
      <c r="L3642">
        <v>4</v>
      </c>
      <c r="M3642" t="b">
        <v>0</v>
      </c>
      <c r="N3642" t="s">
        <v>8282</v>
      </c>
      <c r="O3642" s="5">
        <f>ROUND(E3642/D3642*100,0)</f>
        <v>1</v>
      </c>
      <c r="P3642">
        <f>IFERROR(ROUND(E3642/L3642,2),0)</f>
        <v>17.5</v>
      </c>
      <c r="Q3642" s="6" t="s">
        <v>8334</v>
      </c>
      <c r="R3642" t="s">
        <v>8335</v>
      </c>
      <c r="S3642" s="9">
        <f>(((J3642/60)/60)/24)+DATE(1970,1,1)</f>
        <v>41870.87467592593</v>
      </c>
      <c r="T3642" s="9">
        <f>(((I3642/60)/60)/24)+DATE(1970,1,1)</f>
        <v>41900.87467592593</v>
      </c>
    </row>
    <row r="3643" spans="1:20" ht="48" x14ac:dyDescent="0.2">
      <c r="A3643">
        <v>760</v>
      </c>
      <c r="B3643" s="4" t="s">
        <v>761</v>
      </c>
      <c r="C3643" s="1" t="s">
        <v>4870</v>
      </c>
      <c r="D3643" s="2">
        <v>2200</v>
      </c>
      <c r="E3643" s="3">
        <v>0</v>
      </c>
      <c r="F3643" t="s">
        <v>8220</v>
      </c>
      <c r="G3643" t="s">
        <v>8223</v>
      </c>
      <c r="H3643" t="s">
        <v>8245</v>
      </c>
      <c r="I3643">
        <v>1480188013</v>
      </c>
      <c r="J3643">
        <v>1477592413</v>
      </c>
      <c r="K3643" t="b">
        <v>0</v>
      </c>
      <c r="L3643">
        <v>0</v>
      </c>
      <c r="M3643" t="b">
        <v>0</v>
      </c>
      <c r="N3643" t="s">
        <v>8273</v>
      </c>
      <c r="O3643" s="5">
        <f>ROUND(E3643/D3643*100,0)</f>
        <v>0</v>
      </c>
      <c r="P3643">
        <f>IFERROR(ROUND(E3643/L3643,2),0)</f>
        <v>0</v>
      </c>
      <c r="Q3643" s="6" t="s">
        <v>8320</v>
      </c>
      <c r="R3643" t="s">
        <v>8322</v>
      </c>
      <c r="S3643" s="9">
        <f>(((J3643/60)/60)/24)+DATE(1970,1,1)</f>
        <v>42670.764039351852</v>
      </c>
      <c r="T3643" s="9">
        <f>(((I3643/60)/60)/24)+DATE(1970,1,1)</f>
        <v>42700.805706018517</v>
      </c>
    </row>
    <row r="3644" spans="1:20" ht="48" x14ac:dyDescent="0.2">
      <c r="A3644">
        <v>761</v>
      </c>
      <c r="B3644" s="4" t="s">
        <v>762</v>
      </c>
      <c r="C3644" s="1" t="s">
        <v>4871</v>
      </c>
      <c r="D3644" s="2">
        <v>5000</v>
      </c>
      <c r="E3644" s="3">
        <v>235</v>
      </c>
      <c r="F3644" t="s">
        <v>8220</v>
      </c>
      <c r="G3644" t="s">
        <v>8223</v>
      </c>
      <c r="H3644" t="s">
        <v>8245</v>
      </c>
      <c r="I3644">
        <v>1391364126</v>
      </c>
      <c r="J3644">
        <v>1388772126</v>
      </c>
      <c r="K3644" t="b">
        <v>0</v>
      </c>
      <c r="L3644">
        <v>6</v>
      </c>
      <c r="M3644" t="b">
        <v>0</v>
      </c>
      <c r="N3644" t="s">
        <v>8273</v>
      </c>
      <c r="O3644" s="5">
        <f>ROUND(E3644/D3644*100,0)</f>
        <v>5</v>
      </c>
      <c r="P3644">
        <f>IFERROR(ROUND(E3644/L3644,2),0)</f>
        <v>39.17</v>
      </c>
      <c r="Q3644" s="6" t="s">
        <v>8320</v>
      </c>
      <c r="R3644" t="s">
        <v>8322</v>
      </c>
      <c r="S3644" s="9">
        <f>(((J3644/60)/60)/24)+DATE(1970,1,1)</f>
        <v>41642.751458333332</v>
      </c>
      <c r="T3644" s="9">
        <f>(((I3644/60)/60)/24)+DATE(1970,1,1)</f>
        <v>41672.751458333332</v>
      </c>
    </row>
    <row r="3645" spans="1:20" ht="48" x14ac:dyDescent="0.2">
      <c r="A3645">
        <v>762</v>
      </c>
      <c r="B3645" s="4" t="s">
        <v>763</v>
      </c>
      <c r="C3645" s="1" t="s">
        <v>4872</v>
      </c>
      <c r="D3645" s="2">
        <v>3500</v>
      </c>
      <c r="E3645" s="3">
        <v>0</v>
      </c>
      <c r="F3645" t="s">
        <v>8220</v>
      </c>
      <c r="G3645" t="s">
        <v>8237</v>
      </c>
      <c r="H3645" t="s">
        <v>8255</v>
      </c>
      <c r="I3645">
        <v>1480831200</v>
      </c>
      <c r="J3645">
        <v>1479328570</v>
      </c>
      <c r="K3645" t="b">
        <v>0</v>
      </c>
      <c r="L3645">
        <v>0</v>
      </c>
      <c r="M3645" t="b">
        <v>0</v>
      </c>
      <c r="N3645" t="s">
        <v>8273</v>
      </c>
      <c r="O3645" s="5">
        <f>ROUND(E3645/D3645*100,0)</f>
        <v>0</v>
      </c>
      <c r="P3645">
        <f>IFERROR(ROUND(E3645/L3645,2),0)</f>
        <v>0</v>
      </c>
      <c r="Q3645" s="6" t="s">
        <v>8320</v>
      </c>
      <c r="R3645" t="s">
        <v>8322</v>
      </c>
      <c r="S3645" s="9">
        <f>(((J3645/60)/60)/24)+DATE(1970,1,1)</f>
        <v>42690.858449074076</v>
      </c>
      <c r="T3645" s="9">
        <f>(((I3645/60)/60)/24)+DATE(1970,1,1)</f>
        <v>42708.25</v>
      </c>
    </row>
    <row r="3646" spans="1:20" ht="48" x14ac:dyDescent="0.2">
      <c r="A3646">
        <v>763</v>
      </c>
      <c r="B3646" s="4" t="s">
        <v>764</v>
      </c>
      <c r="C3646" s="1" t="s">
        <v>4873</v>
      </c>
      <c r="D3646" s="2">
        <v>4290</v>
      </c>
      <c r="E3646" s="3">
        <v>5</v>
      </c>
      <c r="F3646" t="s">
        <v>8220</v>
      </c>
      <c r="G3646" t="s">
        <v>8224</v>
      </c>
      <c r="H3646" t="s">
        <v>8246</v>
      </c>
      <c r="I3646">
        <v>1376563408</v>
      </c>
      <c r="J3646">
        <v>1373971408</v>
      </c>
      <c r="K3646" t="b">
        <v>0</v>
      </c>
      <c r="L3646">
        <v>1</v>
      </c>
      <c r="M3646" t="b">
        <v>0</v>
      </c>
      <c r="N3646" t="s">
        <v>8273</v>
      </c>
      <c r="O3646" s="5">
        <f>ROUND(E3646/D3646*100,0)</f>
        <v>0</v>
      </c>
      <c r="P3646">
        <f>IFERROR(ROUND(E3646/L3646,2),0)</f>
        <v>5</v>
      </c>
      <c r="Q3646" s="6" t="s">
        <v>8320</v>
      </c>
      <c r="R3646" t="s">
        <v>8322</v>
      </c>
      <c r="S3646" s="9">
        <f>(((J3646/60)/60)/24)+DATE(1970,1,1)</f>
        <v>41471.446851851848</v>
      </c>
      <c r="T3646" s="9">
        <f>(((I3646/60)/60)/24)+DATE(1970,1,1)</f>
        <v>41501.446851851848</v>
      </c>
    </row>
    <row r="3647" spans="1:20" ht="48" x14ac:dyDescent="0.2">
      <c r="A3647">
        <v>764</v>
      </c>
      <c r="B3647" s="4" t="s">
        <v>765</v>
      </c>
      <c r="C3647" s="1" t="s">
        <v>4874</v>
      </c>
      <c r="D3647" s="2">
        <v>5000</v>
      </c>
      <c r="E3647" s="3">
        <v>0</v>
      </c>
      <c r="F3647" t="s">
        <v>8220</v>
      </c>
      <c r="G3647" t="s">
        <v>8223</v>
      </c>
      <c r="H3647" t="s">
        <v>8245</v>
      </c>
      <c r="I3647">
        <v>1441858161</v>
      </c>
      <c r="J3647">
        <v>1439266161</v>
      </c>
      <c r="K3647" t="b">
        <v>0</v>
      </c>
      <c r="L3647">
        <v>0</v>
      </c>
      <c r="M3647" t="b">
        <v>0</v>
      </c>
      <c r="N3647" t="s">
        <v>8273</v>
      </c>
      <c r="O3647" s="5">
        <f>ROUND(E3647/D3647*100,0)</f>
        <v>0</v>
      </c>
      <c r="P3647">
        <f>IFERROR(ROUND(E3647/L3647,2),0)</f>
        <v>0</v>
      </c>
      <c r="Q3647" s="6" t="s">
        <v>8320</v>
      </c>
      <c r="R3647" t="s">
        <v>8322</v>
      </c>
      <c r="S3647" s="9">
        <f>(((J3647/60)/60)/24)+DATE(1970,1,1)</f>
        <v>42227.173159722224</v>
      </c>
      <c r="T3647" s="9">
        <f>(((I3647/60)/60)/24)+DATE(1970,1,1)</f>
        <v>42257.173159722224</v>
      </c>
    </row>
    <row r="3648" spans="1:20" ht="48" x14ac:dyDescent="0.2">
      <c r="A3648">
        <v>765</v>
      </c>
      <c r="B3648" s="4" t="s">
        <v>766</v>
      </c>
      <c r="C3648" s="1" t="s">
        <v>4875</v>
      </c>
      <c r="D3648" s="2">
        <v>7000</v>
      </c>
      <c r="E3648" s="3">
        <v>2521</v>
      </c>
      <c r="F3648" t="s">
        <v>8220</v>
      </c>
      <c r="G3648" t="s">
        <v>8223</v>
      </c>
      <c r="H3648" t="s">
        <v>8245</v>
      </c>
      <c r="I3648">
        <v>1413723684</v>
      </c>
      <c r="J3648">
        <v>1411131684</v>
      </c>
      <c r="K3648" t="b">
        <v>0</v>
      </c>
      <c r="L3648">
        <v>44</v>
      </c>
      <c r="M3648" t="b">
        <v>0</v>
      </c>
      <c r="N3648" t="s">
        <v>8273</v>
      </c>
      <c r="O3648" s="5">
        <f>ROUND(E3648/D3648*100,0)</f>
        <v>36</v>
      </c>
      <c r="P3648">
        <f>IFERROR(ROUND(E3648/L3648,2),0)</f>
        <v>57.3</v>
      </c>
      <c r="Q3648" s="6" t="s">
        <v>8320</v>
      </c>
      <c r="R3648" t="s">
        <v>8322</v>
      </c>
      <c r="S3648" s="9">
        <f>(((J3648/60)/60)/24)+DATE(1970,1,1)</f>
        <v>41901.542638888888</v>
      </c>
      <c r="T3648" s="9">
        <f>(((I3648/60)/60)/24)+DATE(1970,1,1)</f>
        <v>41931.542638888888</v>
      </c>
    </row>
    <row r="3649" spans="1:21" ht="48" x14ac:dyDescent="0.2">
      <c r="A3649">
        <v>766</v>
      </c>
      <c r="B3649" s="4" t="s">
        <v>767</v>
      </c>
      <c r="C3649" s="1" t="s">
        <v>4876</v>
      </c>
      <c r="D3649" s="2">
        <v>4000</v>
      </c>
      <c r="E3649" s="3">
        <v>0</v>
      </c>
      <c r="F3649" t="s">
        <v>8220</v>
      </c>
      <c r="G3649" t="s">
        <v>8228</v>
      </c>
      <c r="H3649" t="s">
        <v>8250</v>
      </c>
      <c r="I3649">
        <v>1424112483</v>
      </c>
      <c r="J3649">
        <v>1421520483</v>
      </c>
      <c r="K3649" t="b">
        <v>0</v>
      </c>
      <c r="L3649">
        <v>0</v>
      </c>
      <c r="M3649" t="b">
        <v>0</v>
      </c>
      <c r="N3649" t="s">
        <v>8273</v>
      </c>
      <c r="O3649" s="5">
        <f>ROUND(E3649/D3649*100,0)</f>
        <v>0</v>
      </c>
      <c r="P3649">
        <f>IFERROR(ROUND(E3649/L3649,2),0)</f>
        <v>0</v>
      </c>
      <c r="Q3649" s="6" t="s">
        <v>8320</v>
      </c>
      <c r="R3649" t="s">
        <v>8322</v>
      </c>
      <c r="S3649" s="9">
        <f>(((J3649/60)/60)/24)+DATE(1970,1,1)</f>
        <v>42021.783368055556</v>
      </c>
      <c r="T3649" s="9">
        <f>(((I3649/60)/60)/24)+DATE(1970,1,1)</f>
        <v>42051.783368055556</v>
      </c>
    </row>
    <row r="3650" spans="1:21" ht="32" x14ac:dyDescent="0.2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>ROUND(E3650/D3650*100,0)</f>
        <v>100</v>
      </c>
      <c r="P3650">
        <f>IFERROR(ROUND(E3650/L3650,2),0)</f>
        <v>550.04</v>
      </c>
      <c r="Q3650" s="6" t="s">
        <v>8315</v>
      </c>
      <c r="R3650" t="s">
        <v>8316</v>
      </c>
      <c r="S3650" s="9">
        <f>(((J3650/60)/60)/24)+DATE(1970,1,1)</f>
        <v>41887.292187500003</v>
      </c>
      <c r="T3650" s="9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>ROUND(E3651/D3651*100,0)</f>
        <v>104</v>
      </c>
      <c r="P3651">
        <f>IFERROR(ROUND(E3651/L3651,2),0)</f>
        <v>97.5</v>
      </c>
      <c r="Q3651" s="6" t="s">
        <v>8315</v>
      </c>
      <c r="R3651" t="s">
        <v>8316</v>
      </c>
      <c r="S3651" s="9">
        <f>(((J3651/60)/60)/24)+DATE(1970,1,1)</f>
        <v>41780.712893518517</v>
      </c>
      <c r="T3651" s="9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>ROUND(E3652/D3652*100,0)</f>
        <v>100</v>
      </c>
      <c r="P3652">
        <f>IFERROR(ROUND(E3652/L3652,2),0)</f>
        <v>29.41</v>
      </c>
      <c r="Q3652" s="6" t="s">
        <v>8315</v>
      </c>
      <c r="R3652" t="s">
        <v>8316</v>
      </c>
      <c r="S3652" s="9">
        <f>(((J3652/60)/60)/24)+DATE(1970,1,1)</f>
        <v>42381.478981481487</v>
      </c>
      <c r="T3652" s="9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>ROUND(E3653/D3653*100,0)</f>
        <v>104</v>
      </c>
      <c r="P3653">
        <f>IFERROR(ROUND(E3653/L3653,2),0)</f>
        <v>57.78</v>
      </c>
      <c r="Q3653" s="6" t="s">
        <v>8315</v>
      </c>
      <c r="R3653" t="s">
        <v>8316</v>
      </c>
      <c r="S3653" s="9">
        <f>(((J3653/60)/60)/24)+DATE(1970,1,1)</f>
        <v>41828.646319444444</v>
      </c>
      <c r="T3653" s="9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>ROUND(E3654/D3654*100,0)</f>
        <v>251</v>
      </c>
      <c r="P3654">
        <f>IFERROR(ROUND(E3654/L3654,2),0)</f>
        <v>44.24</v>
      </c>
      <c r="Q3654" s="6" t="s">
        <v>8315</v>
      </c>
      <c r="R3654" t="s">
        <v>8316</v>
      </c>
      <c r="S3654" s="9">
        <f>(((J3654/60)/60)/24)+DATE(1970,1,1)</f>
        <v>42596.644699074073</v>
      </c>
      <c r="T3654" s="9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>ROUND(E3655/D3655*100,0)</f>
        <v>101</v>
      </c>
      <c r="P3655">
        <f>IFERROR(ROUND(E3655/L3655,2),0)</f>
        <v>60.91</v>
      </c>
      <c r="Q3655" s="6" t="s">
        <v>8315</v>
      </c>
      <c r="R3655" t="s">
        <v>8316</v>
      </c>
      <c r="S3655" s="9">
        <f>(((J3655/60)/60)/24)+DATE(1970,1,1)</f>
        <v>42191.363506944443</v>
      </c>
      <c r="T3655" s="9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>ROUND(E3656/D3656*100,0)</f>
        <v>174</v>
      </c>
      <c r="P3656">
        <f>IFERROR(ROUND(E3656/L3656,2),0)</f>
        <v>68.84</v>
      </c>
      <c r="Q3656" s="6" t="s">
        <v>8315</v>
      </c>
      <c r="R3656" t="s">
        <v>8316</v>
      </c>
      <c r="S3656" s="9">
        <f>(((J3656/60)/60)/24)+DATE(1970,1,1)</f>
        <v>42440.416504629626</v>
      </c>
      <c r="T3656" s="9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>ROUND(E3657/D3657*100,0)</f>
        <v>116</v>
      </c>
      <c r="P3657">
        <f>IFERROR(ROUND(E3657/L3657,2),0)</f>
        <v>73.58</v>
      </c>
      <c r="Q3657" s="6" t="s">
        <v>8315</v>
      </c>
      <c r="R3657" t="s">
        <v>8316</v>
      </c>
      <c r="S3657" s="9">
        <f>(((J3657/60)/60)/24)+DATE(1970,1,1)</f>
        <v>42173.803217592591</v>
      </c>
      <c r="T3657" s="9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>ROUND(E3658/D3658*100,0)</f>
        <v>106</v>
      </c>
      <c r="P3658">
        <f>IFERROR(ROUND(E3658/L3658,2),0)</f>
        <v>115.02</v>
      </c>
      <c r="Q3658" s="6" t="s">
        <v>8315</v>
      </c>
      <c r="R3658" t="s">
        <v>8316</v>
      </c>
      <c r="S3658" s="9">
        <f>(((J3658/60)/60)/24)+DATE(1970,1,1)</f>
        <v>42737.910138888896</v>
      </c>
      <c r="T3658" s="9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>ROUND(E3659/D3659*100,0)</f>
        <v>111</v>
      </c>
      <c r="P3659">
        <f>IFERROR(ROUND(E3659/L3659,2),0)</f>
        <v>110.75</v>
      </c>
      <c r="Q3659" s="6" t="s">
        <v>8315</v>
      </c>
      <c r="R3659" t="s">
        <v>8316</v>
      </c>
      <c r="S3659" s="9">
        <f>(((J3659/60)/60)/24)+DATE(1970,1,1)</f>
        <v>42499.629849537043</v>
      </c>
      <c r="T3659" s="9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>ROUND(E3660/D3660*100,0)</f>
        <v>101</v>
      </c>
      <c r="P3660">
        <f>IFERROR(ROUND(E3660/L3660,2),0)</f>
        <v>75.5</v>
      </c>
      <c r="Q3660" s="6" t="s">
        <v>8315</v>
      </c>
      <c r="R3660" t="s">
        <v>8316</v>
      </c>
      <c r="S3660" s="9">
        <f>(((J3660/60)/60)/24)+DATE(1970,1,1)</f>
        <v>41775.858564814815</v>
      </c>
      <c r="T3660" s="9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>ROUND(E3661/D3661*100,0)</f>
        <v>102</v>
      </c>
      <c r="P3661">
        <f>IFERROR(ROUND(E3661/L3661,2),0)</f>
        <v>235.46</v>
      </c>
      <c r="Q3661" s="6" t="s">
        <v>8315</v>
      </c>
      <c r="R3661" t="s">
        <v>8316</v>
      </c>
      <c r="S3661" s="9">
        <f>(((J3661/60)/60)/24)+DATE(1970,1,1)</f>
        <v>42055.277199074073</v>
      </c>
      <c r="T3661" s="9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>ROUND(E3662/D3662*100,0)</f>
        <v>100</v>
      </c>
      <c r="P3662">
        <f>IFERROR(ROUND(E3662/L3662,2),0)</f>
        <v>11.36</v>
      </c>
      <c r="Q3662" s="6" t="s">
        <v>8315</v>
      </c>
      <c r="R3662" t="s">
        <v>8316</v>
      </c>
      <c r="S3662" s="9">
        <f>(((J3662/60)/60)/24)+DATE(1970,1,1)</f>
        <v>41971.881076388891</v>
      </c>
      <c r="T3662" s="9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>ROUND(E3663/D3663*100,0)</f>
        <v>111</v>
      </c>
      <c r="P3663">
        <f>IFERROR(ROUND(E3663/L3663,2),0)</f>
        <v>92.5</v>
      </c>
      <c r="Q3663" s="6" t="s">
        <v>8315</v>
      </c>
      <c r="R3663" t="s">
        <v>8316</v>
      </c>
      <c r="S3663" s="9">
        <f>(((J3663/60)/60)/24)+DATE(1970,1,1)</f>
        <v>42447.896666666667</v>
      </c>
      <c r="T3663" s="9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>ROUND(E3664/D3664*100,0)</f>
        <v>101</v>
      </c>
      <c r="P3664">
        <f>IFERROR(ROUND(E3664/L3664,2),0)</f>
        <v>202.85</v>
      </c>
      <c r="Q3664" s="6" t="s">
        <v>8315</v>
      </c>
      <c r="R3664" t="s">
        <v>8316</v>
      </c>
      <c r="S3664" s="9">
        <f>(((J3664/60)/60)/24)+DATE(1970,1,1)</f>
        <v>42064.220069444447</v>
      </c>
      <c r="T3664" s="9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>ROUND(E3665/D3665*100,0)</f>
        <v>104</v>
      </c>
      <c r="P3665">
        <f>IFERROR(ROUND(E3665/L3665,2),0)</f>
        <v>26</v>
      </c>
      <c r="Q3665" s="6" t="s">
        <v>8315</v>
      </c>
      <c r="R3665" t="s">
        <v>8316</v>
      </c>
      <c r="S3665" s="9">
        <f>(((J3665/60)/60)/24)+DATE(1970,1,1)</f>
        <v>42665.451736111107</v>
      </c>
      <c r="T3665" s="9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>ROUND(E3666/D3666*100,0)</f>
        <v>109</v>
      </c>
      <c r="P3666">
        <f>IFERROR(ROUND(E3666/L3666,2),0)</f>
        <v>46.05</v>
      </c>
      <c r="Q3666" s="6" t="s">
        <v>8315</v>
      </c>
      <c r="R3666" t="s">
        <v>8316</v>
      </c>
      <c r="S3666" s="9">
        <f>(((J3666/60)/60)/24)+DATE(1970,1,1)</f>
        <v>42523.248715277776</v>
      </c>
      <c r="T3666" s="9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>ROUND(E3667/D3667*100,0)</f>
        <v>115</v>
      </c>
      <c r="P3667">
        <f>IFERROR(ROUND(E3667/L3667,2),0)</f>
        <v>51</v>
      </c>
      <c r="Q3667" s="6" t="s">
        <v>8315</v>
      </c>
      <c r="R3667" t="s">
        <v>8316</v>
      </c>
      <c r="S3667" s="9">
        <f>(((J3667/60)/60)/24)+DATE(1970,1,1)</f>
        <v>42294.808124999996</v>
      </c>
      <c r="T3667" s="9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>ROUND(E3668/D3668*100,0)</f>
        <v>100</v>
      </c>
      <c r="P3668">
        <f>IFERROR(ROUND(E3668/L3668,2),0)</f>
        <v>31.58</v>
      </c>
      <c r="Q3668" s="6" t="s">
        <v>8315</v>
      </c>
      <c r="R3668" t="s">
        <v>8316</v>
      </c>
      <c r="S3668" s="9">
        <f>(((J3668/60)/60)/24)+DATE(1970,1,1)</f>
        <v>41822.90488425926</v>
      </c>
      <c r="T3668" s="9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>ROUND(E3669/D3669*100,0)</f>
        <v>103</v>
      </c>
      <c r="P3669">
        <f>IFERROR(ROUND(E3669/L3669,2),0)</f>
        <v>53.36</v>
      </c>
      <c r="Q3669" s="6" t="s">
        <v>8315</v>
      </c>
      <c r="R3669" t="s">
        <v>8316</v>
      </c>
      <c r="S3669" s="9">
        <f>(((J3669/60)/60)/24)+DATE(1970,1,1)</f>
        <v>42173.970127314817</v>
      </c>
      <c r="T3669" s="9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>ROUND(E3670/D3670*100,0)</f>
        <v>104</v>
      </c>
      <c r="P3670">
        <f>IFERROR(ROUND(E3670/L3670,2),0)</f>
        <v>36.96</v>
      </c>
      <c r="Q3670" s="6" t="s">
        <v>8315</v>
      </c>
      <c r="R3670" t="s">
        <v>8316</v>
      </c>
      <c r="S3670" s="9">
        <f>(((J3670/60)/60)/24)+DATE(1970,1,1)</f>
        <v>42185.556157407409</v>
      </c>
      <c r="T3670" s="9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>ROUND(E3671/D3671*100,0)</f>
        <v>138</v>
      </c>
      <c r="P3671">
        <f>IFERROR(ROUND(E3671/L3671,2),0)</f>
        <v>81.290000000000006</v>
      </c>
      <c r="Q3671" s="6" t="s">
        <v>8315</v>
      </c>
      <c r="R3671" t="s">
        <v>8316</v>
      </c>
      <c r="S3671" s="9">
        <f>(((J3671/60)/60)/24)+DATE(1970,1,1)</f>
        <v>42136.675196759257</v>
      </c>
      <c r="T3671" s="9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>ROUND(E3672/D3672*100,0)</f>
        <v>110</v>
      </c>
      <c r="P3672">
        <f>IFERROR(ROUND(E3672/L3672,2),0)</f>
        <v>20.079999999999998</v>
      </c>
      <c r="Q3672" s="6" t="s">
        <v>8315</v>
      </c>
      <c r="R3672" t="s">
        <v>8316</v>
      </c>
      <c r="S3672" s="9">
        <f>(((J3672/60)/60)/24)+DATE(1970,1,1)</f>
        <v>42142.514016203699</v>
      </c>
      <c r="T3672" s="9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>ROUND(E3673/D3673*100,0)</f>
        <v>101</v>
      </c>
      <c r="P3673">
        <f>IFERROR(ROUND(E3673/L3673,2),0)</f>
        <v>88.25</v>
      </c>
      <c r="Q3673" s="6" t="s">
        <v>8315</v>
      </c>
      <c r="R3673" t="s">
        <v>8316</v>
      </c>
      <c r="S3673" s="9">
        <f>(((J3673/60)/60)/24)+DATE(1970,1,1)</f>
        <v>41820.62809027778</v>
      </c>
      <c r="T3673" s="9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>ROUND(E3674/D3674*100,0)</f>
        <v>102</v>
      </c>
      <c r="P3674">
        <f>IFERROR(ROUND(E3674/L3674,2),0)</f>
        <v>53.44</v>
      </c>
      <c r="Q3674" s="6" t="s">
        <v>8315</v>
      </c>
      <c r="R3674" t="s">
        <v>8316</v>
      </c>
      <c r="S3674" s="9">
        <f>(((J3674/60)/60)/24)+DATE(1970,1,1)</f>
        <v>41878.946574074071</v>
      </c>
      <c r="T3674" s="9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>ROUND(E3675/D3675*100,0)</f>
        <v>114</v>
      </c>
      <c r="P3675">
        <f>IFERROR(ROUND(E3675/L3675,2),0)</f>
        <v>39.869999999999997</v>
      </c>
      <c r="Q3675" s="6" t="s">
        <v>8315</v>
      </c>
      <c r="R3675" t="s">
        <v>8316</v>
      </c>
      <c r="S3675" s="9">
        <f>(((J3675/60)/60)/24)+DATE(1970,1,1)</f>
        <v>41914.295104166667</v>
      </c>
      <c r="T3675" s="9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>ROUND(E3676/D3676*100,0)</f>
        <v>100</v>
      </c>
      <c r="P3676">
        <f>IFERROR(ROUND(E3676/L3676,2),0)</f>
        <v>145.16</v>
      </c>
      <c r="Q3676" s="6" t="s">
        <v>8315</v>
      </c>
      <c r="R3676" t="s">
        <v>8316</v>
      </c>
      <c r="S3676" s="9">
        <f>(((J3676/60)/60)/24)+DATE(1970,1,1)</f>
        <v>42556.873020833329</v>
      </c>
      <c r="T3676" s="9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>ROUND(E3677/D3677*100,0)</f>
        <v>140</v>
      </c>
      <c r="P3677">
        <f>IFERROR(ROUND(E3677/L3677,2),0)</f>
        <v>23.33</v>
      </c>
      <c r="Q3677" s="6" t="s">
        <v>8315</v>
      </c>
      <c r="R3677" t="s">
        <v>8316</v>
      </c>
      <c r="S3677" s="9">
        <f>(((J3677/60)/60)/24)+DATE(1970,1,1)</f>
        <v>42493.597013888888</v>
      </c>
      <c r="T3677" s="9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>ROUND(E3678/D3678*100,0)</f>
        <v>129</v>
      </c>
      <c r="P3678">
        <f>IFERROR(ROUND(E3678/L3678,2),0)</f>
        <v>64.38</v>
      </c>
      <c r="Q3678" s="6" t="s">
        <v>8315</v>
      </c>
      <c r="R3678" t="s">
        <v>8316</v>
      </c>
      <c r="S3678" s="9">
        <f>(((J3678/60)/60)/24)+DATE(1970,1,1)</f>
        <v>41876.815787037034</v>
      </c>
      <c r="T3678" s="9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>ROUND(E3679/D3679*100,0)</f>
        <v>103</v>
      </c>
      <c r="P3679">
        <f>IFERROR(ROUND(E3679/L3679,2),0)</f>
        <v>62.05</v>
      </c>
      <c r="Q3679" s="6" t="s">
        <v>8315</v>
      </c>
      <c r="R3679" t="s">
        <v>8316</v>
      </c>
      <c r="S3679" s="9">
        <f>(((J3679/60)/60)/24)+DATE(1970,1,1)</f>
        <v>41802.574282407404</v>
      </c>
      <c r="T3679" s="9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>ROUND(E3680/D3680*100,0)</f>
        <v>103</v>
      </c>
      <c r="P3680">
        <f>IFERROR(ROUND(E3680/L3680,2),0)</f>
        <v>66.13</v>
      </c>
      <c r="Q3680" s="6" t="s">
        <v>8315</v>
      </c>
      <c r="R3680" t="s">
        <v>8316</v>
      </c>
      <c r="S3680" s="9">
        <f>(((J3680/60)/60)/24)+DATE(1970,1,1)</f>
        <v>42120.531226851846</v>
      </c>
      <c r="T3680" s="9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>ROUND(E3681/D3681*100,0)</f>
        <v>110</v>
      </c>
      <c r="P3681">
        <f>IFERROR(ROUND(E3681/L3681,2),0)</f>
        <v>73.400000000000006</v>
      </c>
      <c r="Q3681" s="6" t="s">
        <v>8315</v>
      </c>
      <c r="R3681" t="s">
        <v>8316</v>
      </c>
      <c r="S3681" s="9">
        <f>(((J3681/60)/60)/24)+DATE(1970,1,1)</f>
        <v>41786.761354166665</v>
      </c>
      <c r="T3681" s="9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>ROUND(E3682/D3682*100,0)</f>
        <v>113</v>
      </c>
      <c r="P3682">
        <f>IFERROR(ROUND(E3682/L3682,2),0)</f>
        <v>99.5</v>
      </c>
      <c r="Q3682" s="6" t="s">
        <v>8315</v>
      </c>
      <c r="R3682" t="s">
        <v>8316</v>
      </c>
      <c r="S3682" s="9">
        <f>(((J3682/60)/60)/24)+DATE(1970,1,1)</f>
        <v>42627.454097222217</v>
      </c>
      <c r="T3682" s="9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>ROUND(E3683/D3683*100,0)</f>
        <v>112</v>
      </c>
      <c r="P3683">
        <f>IFERROR(ROUND(E3683/L3683,2),0)</f>
        <v>62.17</v>
      </c>
      <c r="Q3683" s="6" t="s">
        <v>8315</v>
      </c>
      <c r="R3683" t="s">
        <v>8316</v>
      </c>
      <c r="S3683" s="9">
        <f>(((J3683/60)/60)/24)+DATE(1970,1,1)</f>
        <v>42374.651504629626</v>
      </c>
      <c r="T3683" s="9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>ROUND(E3684/D3684*100,0)</f>
        <v>139</v>
      </c>
      <c r="P3684">
        <f>IFERROR(ROUND(E3684/L3684,2),0)</f>
        <v>62.33</v>
      </c>
      <c r="Q3684" s="6" t="s">
        <v>8315</v>
      </c>
      <c r="R3684" t="s">
        <v>8316</v>
      </c>
      <c r="S3684" s="9">
        <f>(((J3684/60)/60)/24)+DATE(1970,1,1)</f>
        <v>41772.685393518521</v>
      </c>
      <c r="T3684" s="9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>ROUND(E3685/D3685*100,0)</f>
        <v>111</v>
      </c>
      <c r="P3685">
        <f>IFERROR(ROUND(E3685/L3685,2),0)</f>
        <v>58.79</v>
      </c>
      <c r="Q3685" s="6" t="s">
        <v>8315</v>
      </c>
      <c r="R3685" t="s">
        <v>8316</v>
      </c>
      <c r="S3685" s="9">
        <f>(((J3685/60)/60)/24)+DATE(1970,1,1)</f>
        <v>42633.116851851853</v>
      </c>
      <c r="T3685" s="9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>ROUND(E3686/D3686*100,0)</f>
        <v>139</v>
      </c>
      <c r="P3686">
        <f>IFERROR(ROUND(E3686/L3686,2),0)</f>
        <v>45.35</v>
      </c>
      <c r="Q3686" s="6" t="s">
        <v>8315</v>
      </c>
      <c r="R3686" t="s">
        <v>8316</v>
      </c>
      <c r="S3686" s="9">
        <f>(((J3686/60)/60)/24)+DATE(1970,1,1)</f>
        <v>42219.180393518516</v>
      </c>
      <c r="T3686" s="9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>ROUND(E3687/D3687*100,0)</f>
        <v>106</v>
      </c>
      <c r="P3687">
        <f>IFERROR(ROUND(E3687/L3687,2),0)</f>
        <v>41.94</v>
      </c>
      <c r="Q3687" s="6" t="s">
        <v>8315</v>
      </c>
      <c r="R3687" t="s">
        <v>8316</v>
      </c>
      <c r="S3687" s="9">
        <f>(((J3687/60)/60)/24)+DATE(1970,1,1)</f>
        <v>41753.593275462961</v>
      </c>
      <c r="T3687" s="9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>ROUND(E3688/D3688*100,0)</f>
        <v>101</v>
      </c>
      <c r="P3688">
        <f>IFERROR(ROUND(E3688/L3688,2),0)</f>
        <v>59.17</v>
      </c>
      <c r="Q3688" s="6" t="s">
        <v>8315</v>
      </c>
      <c r="R3688" t="s">
        <v>8316</v>
      </c>
      <c r="S3688" s="9">
        <f>(((J3688/60)/60)/24)+DATE(1970,1,1)</f>
        <v>42230.662731481483</v>
      </c>
      <c r="T3688" s="9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>ROUND(E3689/D3689*100,0)</f>
        <v>100</v>
      </c>
      <c r="P3689">
        <f>IFERROR(ROUND(E3689/L3689,2),0)</f>
        <v>200.49</v>
      </c>
      <c r="Q3689" s="6" t="s">
        <v>8315</v>
      </c>
      <c r="R3689" t="s">
        <v>8316</v>
      </c>
      <c r="S3689" s="9">
        <f>(((J3689/60)/60)/24)+DATE(1970,1,1)</f>
        <v>41787.218229166669</v>
      </c>
      <c r="T3689" s="9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>ROUND(E3690/D3690*100,0)</f>
        <v>109</v>
      </c>
      <c r="P3690">
        <f>IFERROR(ROUND(E3690/L3690,2),0)</f>
        <v>83.97</v>
      </c>
      <c r="Q3690" s="6" t="s">
        <v>8315</v>
      </c>
      <c r="R3690" t="s">
        <v>8316</v>
      </c>
      <c r="S3690" s="9">
        <f>(((J3690/60)/60)/24)+DATE(1970,1,1)</f>
        <v>41829.787083333329</v>
      </c>
      <c r="T3690" s="9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>ROUND(E3691/D3691*100,0)</f>
        <v>118</v>
      </c>
      <c r="P3691">
        <f>IFERROR(ROUND(E3691/L3691,2),0)</f>
        <v>57.26</v>
      </c>
      <c r="Q3691" s="6" t="s">
        <v>8315</v>
      </c>
      <c r="R3691" t="s">
        <v>8316</v>
      </c>
      <c r="S3691" s="9">
        <f>(((J3691/60)/60)/24)+DATE(1970,1,1)</f>
        <v>42147.826840277776</v>
      </c>
      <c r="T3691" s="9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>ROUND(E3692/D3692*100,0)</f>
        <v>120</v>
      </c>
      <c r="P3692">
        <f>IFERROR(ROUND(E3692/L3692,2),0)</f>
        <v>58.06</v>
      </c>
      <c r="Q3692" s="6" t="s">
        <v>8315</v>
      </c>
      <c r="R3692" t="s">
        <v>8316</v>
      </c>
      <c r="S3692" s="9">
        <f>(((J3692/60)/60)/24)+DATE(1970,1,1)</f>
        <v>41940.598182870373</v>
      </c>
      <c r="T3692" s="9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>ROUND(E3693/D3693*100,0)</f>
        <v>128</v>
      </c>
      <c r="P3693">
        <f>IFERROR(ROUND(E3693/L3693,2),0)</f>
        <v>186.8</v>
      </c>
      <c r="Q3693" s="6" t="s">
        <v>8315</v>
      </c>
      <c r="R3693" t="s">
        <v>8316</v>
      </c>
      <c r="S3693" s="9">
        <f>(((J3693/60)/60)/24)+DATE(1970,1,1)</f>
        <v>42020.700567129628</v>
      </c>
      <c r="T3693" s="9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>ROUND(E3694/D3694*100,0)</f>
        <v>126</v>
      </c>
      <c r="P3694">
        <f>IFERROR(ROUND(E3694/L3694,2),0)</f>
        <v>74.12</v>
      </c>
      <c r="Q3694" s="6" t="s">
        <v>8315</v>
      </c>
      <c r="R3694" t="s">
        <v>8316</v>
      </c>
      <c r="S3694" s="9">
        <f>(((J3694/60)/60)/24)+DATE(1970,1,1)</f>
        <v>41891.96503472222</v>
      </c>
      <c r="T3694" s="9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>ROUND(E3695/D3695*100,0)</f>
        <v>129</v>
      </c>
      <c r="P3695">
        <f>IFERROR(ROUND(E3695/L3695,2),0)</f>
        <v>30.71</v>
      </c>
      <c r="Q3695" s="6" t="s">
        <v>8315</v>
      </c>
      <c r="R3695" t="s">
        <v>8316</v>
      </c>
      <c r="S3695" s="9">
        <f>(((J3695/60)/60)/24)+DATE(1970,1,1)</f>
        <v>42309.191307870366</v>
      </c>
      <c r="T3695" s="9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>ROUND(E3696/D3696*100,0)</f>
        <v>107</v>
      </c>
      <c r="P3696">
        <f>IFERROR(ROUND(E3696/L3696,2),0)</f>
        <v>62.67</v>
      </c>
      <c r="Q3696" s="6" t="s">
        <v>8315</v>
      </c>
      <c r="R3696" t="s">
        <v>8316</v>
      </c>
      <c r="S3696" s="9">
        <f>(((J3696/60)/60)/24)+DATE(1970,1,1)</f>
        <v>42490.133877314816</v>
      </c>
      <c r="T3696" s="9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>ROUND(E3697/D3697*100,0)</f>
        <v>100</v>
      </c>
      <c r="P3697">
        <f>IFERROR(ROUND(E3697/L3697,2),0)</f>
        <v>121.36</v>
      </c>
      <c r="Q3697" s="6" t="s">
        <v>8315</v>
      </c>
      <c r="R3697" t="s">
        <v>8316</v>
      </c>
      <c r="S3697" s="9">
        <f>(((J3697/60)/60)/24)+DATE(1970,1,1)</f>
        <v>41995.870486111111</v>
      </c>
      <c r="T3697" s="9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>ROUND(E3698/D3698*100,0)</f>
        <v>155</v>
      </c>
      <c r="P3698">
        <f>IFERROR(ROUND(E3698/L3698,2),0)</f>
        <v>39.74</v>
      </c>
      <c r="Q3698" s="6" t="s">
        <v>8315</v>
      </c>
      <c r="R3698" t="s">
        <v>8316</v>
      </c>
      <c r="S3698" s="9">
        <f>(((J3698/60)/60)/24)+DATE(1970,1,1)</f>
        <v>41988.617083333331</v>
      </c>
      <c r="T3698" s="9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>ROUND(E3699/D3699*100,0)</f>
        <v>108</v>
      </c>
      <c r="P3699">
        <f>IFERROR(ROUND(E3699/L3699,2),0)</f>
        <v>72</v>
      </c>
      <c r="Q3699" s="6" t="s">
        <v>8315</v>
      </c>
      <c r="R3699" t="s">
        <v>8316</v>
      </c>
      <c r="S3699" s="9">
        <f>(((J3699/60)/60)/24)+DATE(1970,1,1)</f>
        <v>42479.465833333335</v>
      </c>
      <c r="T3699" s="9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>ROUND(E3700/D3700*100,0)</f>
        <v>111</v>
      </c>
      <c r="P3700">
        <f>IFERROR(ROUND(E3700/L3700,2),0)</f>
        <v>40.630000000000003</v>
      </c>
      <c r="Q3700" s="6" t="s">
        <v>8315</v>
      </c>
      <c r="R3700" t="s">
        <v>8316</v>
      </c>
      <c r="S3700" s="9">
        <f>(((J3700/60)/60)/24)+DATE(1970,1,1)</f>
        <v>42401.806562500002</v>
      </c>
      <c r="T3700" s="9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>ROUND(E3701/D3701*100,0)</f>
        <v>101</v>
      </c>
      <c r="P3701">
        <f>IFERROR(ROUND(E3701/L3701,2),0)</f>
        <v>63</v>
      </c>
      <c r="Q3701" s="6" t="s">
        <v>8315</v>
      </c>
      <c r="R3701" t="s">
        <v>8316</v>
      </c>
      <c r="S3701" s="9">
        <f>(((J3701/60)/60)/24)+DATE(1970,1,1)</f>
        <v>41897.602037037039</v>
      </c>
      <c r="T3701" s="9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>ROUND(E3702/D3702*100,0)</f>
        <v>121</v>
      </c>
      <c r="P3702">
        <f>IFERROR(ROUND(E3702/L3702,2),0)</f>
        <v>33.67</v>
      </c>
      <c r="Q3702" s="6" t="s">
        <v>8315</v>
      </c>
      <c r="R3702" t="s">
        <v>8316</v>
      </c>
      <c r="S3702" s="9">
        <f>(((J3702/60)/60)/24)+DATE(1970,1,1)</f>
        <v>41882.585648148146</v>
      </c>
      <c r="T3702" s="9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>ROUND(E3703/D3703*100,0)</f>
        <v>100</v>
      </c>
      <c r="P3703">
        <f>IFERROR(ROUND(E3703/L3703,2),0)</f>
        <v>38.590000000000003</v>
      </c>
      <c r="Q3703" s="6" t="s">
        <v>8315</v>
      </c>
      <c r="R3703" t="s">
        <v>8316</v>
      </c>
      <c r="S3703" s="9">
        <f>(((J3703/60)/60)/24)+DATE(1970,1,1)</f>
        <v>42129.541585648149</v>
      </c>
      <c r="T3703" s="9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>ROUND(E3704/D3704*100,0)</f>
        <v>109</v>
      </c>
      <c r="P3704">
        <f>IFERROR(ROUND(E3704/L3704,2),0)</f>
        <v>155.94999999999999</v>
      </c>
      <c r="Q3704" s="6" t="s">
        <v>8315</v>
      </c>
      <c r="R3704" t="s">
        <v>8316</v>
      </c>
      <c r="S3704" s="9">
        <f>(((J3704/60)/60)/24)+DATE(1970,1,1)</f>
        <v>42524.53800925926</v>
      </c>
      <c r="T3704" s="9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>ROUND(E3705/D3705*100,0)</f>
        <v>123</v>
      </c>
      <c r="P3705">
        <f>IFERROR(ROUND(E3705/L3705,2),0)</f>
        <v>43.2</v>
      </c>
      <c r="Q3705" s="6" t="s">
        <v>8315</v>
      </c>
      <c r="R3705" t="s">
        <v>8316</v>
      </c>
      <c r="S3705" s="9">
        <f>(((J3705/60)/60)/24)+DATE(1970,1,1)</f>
        <v>42556.504490740743</v>
      </c>
      <c r="T3705" s="9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>ROUND(E3706/D3706*100,0)</f>
        <v>136</v>
      </c>
      <c r="P3706">
        <f>IFERROR(ROUND(E3706/L3706,2),0)</f>
        <v>15.15</v>
      </c>
      <c r="Q3706" s="6" t="s">
        <v>8315</v>
      </c>
      <c r="R3706" t="s">
        <v>8316</v>
      </c>
      <c r="S3706" s="9">
        <f>(((J3706/60)/60)/24)+DATE(1970,1,1)</f>
        <v>42461.689745370371</v>
      </c>
      <c r="T3706" s="9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>ROUND(E3707/D3707*100,0)</f>
        <v>103</v>
      </c>
      <c r="P3707">
        <f>IFERROR(ROUND(E3707/L3707,2),0)</f>
        <v>83.57</v>
      </c>
      <c r="Q3707" s="6" t="s">
        <v>8315</v>
      </c>
      <c r="R3707" t="s">
        <v>8316</v>
      </c>
      <c r="S3707" s="9">
        <f>(((J3707/60)/60)/24)+DATE(1970,1,1)</f>
        <v>41792.542986111112</v>
      </c>
      <c r="T3707" s="9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>ROUND(E3708/D3708*100,0)</f>
        <v>121</v>
      </c>
      <c r="P3708">
        <f>IFERROR(ROUND(E3708/L3708,2),0)</f>
        <v>140</v>
      </c>
      <c r="Q3708" s="6" t="s">
        <v>8315</v>
      </c>
      <c r="R3708" t="s">
        <v>8316</v>
      </c>
      <c r="S3708" s="9">
        <f>(((J3708/60)/60)/24)+DATE(1970,1,1)</f>
        <v>41879.913761574076</v>
      </c>
      <c r="T3708" s="9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>ROUND(E3709/D3709*100,0)</f>
        <v>186</v>
      </c>
      <c r="P3709">
        <f>IFERROR(ROUND(E3709/L3709,2),0)</f>
        <v>80.87</v>
      </c>
      <c r="Q3709" s="6" t="s">
        <v>8315</v>
      </c>
      <c r="R3709" t="s">
        <v>8316</v>
      </c>
      <c r="S3709" s="9">
        <f>(((J3709/60)/60)/24)+DATE(1970,1,1)</f>
        <v>42552.048356481479</v>
      </c>
      <c r="T3709" s="9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>ROUND(E3710/D3710*100,0)</f>
        <v>300</v>
      </c>
      <c r="P3710">
        <f>IFERROR(ROUND(E3710/L3710,2),0)</f>
        <v>53.85</v>
      </c>
      <c r="Q3710" s="6" t="s">
        <v>8315</v>
      </c>
      <c r="R3710" t="s">
        <v>8316</v>
      </c>
      <c r="S3710" s="9">
        <f>(((J3710/60)/60)/24)+DATE(1970,1,1)</f>
        <v>41810.142199074071</v>
      </c>
      <c r="T3710" s="9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>ROUND(E3711/D3711*100,0)</f>
        <v>108</v>
      </c>
      <c r="P3711">
        <f>IFERROR(ROUND(E3711/L3711,2),0)</f>
        <v>30.93</v>
      </c>
      <c r="Q3711" s="6" t="s">
        <v>8315</v>
      </c>
      <c r="R3711" t="s">
        <v>8316</v>
      </c>
      <c r="S3711" s="9">
        <f>(((J3711/60)/60)/24)+DATE(1970,1,1)</f>
        <v>41785.707708333335</v>
      </c>
      <c r="T3711" s="9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>ROUND(E3712/D3712*100,0)</f>
        <v>141</v>
      </c>
      <c r="P3712">
        <f>IFERROR(ROUND(E3712/L3712,2),0)</f>
        <v>67.959999999999994</v>
      </c>
      <c r="Q3712" s="6" t="s">
        <v>8315</v>
      </c>
      <c r="R3712" t="s">
        <v>8316</v>
      </c>
      <c r="S3712" s="9">
        <f>(((J3712/60)/60)/24)+DATE(1970,1,1)</f>
        <v>42072.576249999998</v>
      </c>
      <c r="T3712" s="9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>ROUND(E3713/D3713*100,0)</f>
        <v>114</v>
      </c>
      <c r="P3713">
        <f>IFERROR(ROUND(E3713/L3713,2),0)</f>
        <v>27.14</v>
      </c>
      <c r="Q3713" s="6" t="s">
        <v>8315</v>
      </c>
      <c r="R3713" t="s">
        <v>8316</v>
      </c>
      <c r="S3713" s="9">
        <f>(((J3713/60)/60)/24)+DATE(1970,1,1)</f>
        <v>41779.724224537036</v>
      </c>
      <c r="T3713" s="9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>ROUND(E3714/D3714*100,0)</f>
        <v>154</v>
      </c>
      <c r="P3714">
        <f>IFERROR(ROUND(E3714/L3714,2),0)</f>
        <v>110.87</v>
      </c>
      <c r="Q3714" s="6" t="s">
        <v>8315</v>
      </c>
      <c r="R3714" t="s">
        <v>8316</v>
      </c>
      <c r="S3714" s="9">
        <f>(((J3714/60)/60)/24)+DATE(1970,1,1)</f>
        <v>42134.172071759262</v>
      </c>
      <c r="T3714" s="9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>ROUND(E3715/D3715*100,0)</f>
        <v>102</v>
      </c>
      <c r="P3715">
        <f>IFERROR(ROUND(E3715/L3715,2),0)</f>
        <v>106.84</v>
      </c>
      <c r="Q3715" s="6" t="s">
        <v>8315</v>
      </c>
      <c r="R3715" t="s">
        <v>8316</v>
      </c>
      <c r="S3715" s="9">
        <f>(((J3715/60)/60)/24)+DATE(1970,1,1)</f>
        <v>42505.738032407404</v>
      </c>
      <c r="T3715" s="9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>ROUND(E3716/D3716*100,0)</f>
        <v>102</v>
      </c>
      <c r="P3716">
        <f>IFERROR(ROUND(E3716/L3716,2),0)</f>
        <v>105.52</v>
      </c>
      <c r="Q3716" s="6" t="s">
        <v>8315</v>
      </c>
      <c r="R3716" t="s">
        <v>8316</v>
      </c>
      <c r="S3716" s="9">
        <f>(((J3716/60)/60)/24)+DATE(1970,1,1)</f>
        <v>42118.556331018524</v>
      </c>
      <c r="T3716" s="9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>ROUND(E3717/D3717*100,0)</f>
        <v>103</v>
      </c>
      <c r="P3717">
        <f>IFERROR(ROUND(E3717/L3717,2),0)</f>
        <v>132.96</v>
      </c>
      <c r="Q3717" s="6" t="s">
        <v>8315</v>
      </c>
      <c r="R3717" t="s">
        <v>8316</v>
      </c>
      <c r="S3717" s="9">
        <f>(((J3717/60)/60)/24)+DATE(1970,1,1)</f>
        <v>42036.995590277773</v>
      </c>
      <c r="T3717" s="9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>ROUND(E3718/D3718*100,0)</f>
        <v>156</v>
      </c>
      <c r="P3718">
        <f>IFERROR(ROUND(E3718/L3718,2),0)</f>
        <v>51.92</v>
      </c>
      <c r="Q3718" s="6" t="s">
        <v>8315</v>
      </c>
      <c r="R3718" t="s">
        <v>8316</v>
      </c>
      <c r="S3718" s="9">
        <f>(((J3718/60)/60)/24)+DATE(1970,1,1)</f>
        <v>42360.887835648144</v>
      </c>
      <c r="T3718" s="9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>ROUND(E3719/D3719*100,0)</f>
        <v>101</v>
      </c>
      <c r="P3719">
        <f>IFERROR(ROUND(E3719/L3719,2),0)</f>
        <v>310</v>
      </c>
      <c r="Q3719" s="6" t="s">
        <v>8315</v>
      </c>
      <c r="R3719" t="s">
        <v>8316</v>
      </c>
      <c r="S3719" s="9">
        <f>(((J3719/60)/60)/24)+DATE(1970,1,1)</f>
        <v>42102.866307870368</v>
      </c>
      <c r="T3719" s="9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>ROUND(E3720/D3720*100,0)</f>
        <v>239</v>
      </c>
      <c r="P3720">
        <f>IFERROR(ROUND(E3720/L3720,2),0)</f>
        <v>26.02</v>
      </c>
      <c r="Q3720" s="6" t="s">
        <v>8315</v>
      </c>
      <c r="R3720" t="s">
        <v>8316</v>
      </c>
      <c r="S3720" s="9">
        <f>(((J3720/60)/60)/24)+DATE(1970,1,1)</f>
        <v>42032.716145833328</v>
      </c>
      <c r="T3720" s="9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>ROUND(E3721/D3721*100,0)</f>
        <v>210</v>
      </c>
      <c r="P3721">
        <f>IFERROR(ROUND(E3721/L3721,2),0)</f>
        <v>105</v>
      </c>
      <c r="Q3721" s="6" t="s">
        <v>8315</v>
      </c>
      <c r="R3721" t="s">
        <v>8316</v>
      </c>
      <c r="S3721" s="9">
        <f>(((J3721/60)/60)/24)+DATE(1970,1,1)</f>
        <v>42147.729930555557</v>
      </c>
      <c r="T3721" s="9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>ROUND(E3722/D3722*100,0)</f>
        <v>105</v>
      </c>
      <c r="P3722">
        <f>IFERROR(ROUND(E3722/L3722,2),0)</f>
        <v>86.23</v>
      </c>
      <c r="Q3722" s="6" t="s">
        <v>8315</v>
      </c>
      <c r="R3722" t="s">
        <v>8316</v>
      </c>
      <c r="S3722" s="9">
        <f>(((J3722/60)/60)/24)+DATE(1970,1,1)</f>
        <v>42165.993125000001</v>
      </c>
      <c r="T3722" s="9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>ROUND(E3723/D3723*100,0)</f>
        <v>101</v>
      </c>
      <c r="P3723">
        <f>IFERROR(ROUND(E3723/L3723,2),0)</f>
        <v>114.55</v>
      </c>
      <c r="Q3723" s="6" t="s">
        <v>8315</v>
      </c>
      <c r="R3723" t="s">
        <v>8316</v>
      </c>
      <c r="S3723" s="9">
        <f>(((J3723/60)/60)/24)+DATE(1970,1,1)</f>
        <v>41927.936157407406</v>
      </c>
      <c r="T3723" s="9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>ROUND(E3724/D3724*100,0)</f>
        <v>111</v>
      </c>
      <c r="P3724">
        <f>IFERROR(ROUND(E3724/L3724,2),0)</f>
        <v>47.66</v>
      </c>
      <c r="Q3724" s="6" t="s">
        <v>8315</v>
      </c>
      <c r="R3724" t="s">
        <v>8316</v>
      </c>
      <c r="S3724" s="9">
        <f>(((J3724/60)/60)/24)+DATE(1970,1,1)</f>
        <v>42381.671840277777</v>
      </c>
      <c r="T3724" s="9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>ROUND(E3725/D3725*100,0)</f>
        <v>102</v>
      </c>
      <c r="P3725">
        <f>IFERROR(ROUND(E3725/L3725,2),0)</f>
        <v>72.89</v>
      </c>
      <c r="Q3725" s="6" t="s">
        <v>8315</v>
      </c>
      <c r="R3725" t="s">
        <v>8316</v>
      </c>
      <c r="S3725" s="9">
        <f>(((J3725/60)/60)/24)+DATE(1970,1,1)</f>
        <v>41943.753032407411</v>
      </c>
      <c r="T3725" s="9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>ROUND(E3726/D3726*100,0)</f>
        <v>103</v>
      </c>
      <c r="P3726">
        <f>IFERROR(ROUND(E3726/L3726,2),0)</f>
        <v>49.55</v>
      </c>
      <c r="Q3726" s="6" t="s">
        <v>8315</v>
      </c>
      <c r="R3726" t="s">
        <v>8316</v>
      </c>
      <c r="S3726" s="9">
        <f>(((J3726/60)/60)/24)+DATE(1970,1,1)</f>
        <v>42465.491435185191</v>
      </c>
      <c r="T3726" s="9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>ROUND(E3727/D3727*100,0)</f>
        <v>127</v>
      </c>
      <c r="P3727">
        <f>IFERROR(ROUND(E3727/L3727,2),0)</f>
        <v>25.4</v>
      </c>
      <c r="Q3727" s="6" t="s">
        <v>8315</v>
      </c>
      <c r="R3727" t="s">
        <v>8316</v>
      </c>
      <c r="S3727" s="9">
        <f>(((J3727/60)/60)/24)+DATE(1970,1,1)</f>
        <v>42401.945219907408</v>
      </c>
      <c r="T3727" s="9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>ROUND(E3728/D3728*100,0)</f>
        <v>339</v>
      </c>
      <c r="P3728">
        <f>IFERROR(ROUND(E3728/L3728,2),0)</f>
        <v>62.59</v>
      </c>
      <c r="Q3728" s="6" t="s">
        <v>8315</v>
      </c>
      <c r="R3728" t="s">
        <v>8316</v>
      </c>
      <c r="S3728" s="9">
        <f>(((J3728/60)/60)/24)+DATE(1970,1,1)</f>
        <v>42462.140868055561</v>
      </c>
      <c r="T3728" s="9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>ROUND(E3729/D3729*100,0)</f>
        <v>101</v>
      </c>
      <c r="P3729">
        <f>IFERROR(ROUND(E3729/L3729,2),0)</f>
        <v>61.06</v>
      </c>
      <c r="Q3729" s="6" t="s">
        <v>8315</v>
      </c>
      <c r="R3729" t="s">
        <v>8316</v>
      </c>
      <c r="S3729" s="9">
        <f>(((J3729/60)/60)/24)+DATE(1970,1,1)</f>
        <v>42632.348310185189</v>
      </c>
      <c r="T3729" s="9">
        <f>(((I3729/60)/60)/24)+DATE(1970,1,1)</f>
        <v>42663.204861111109</v>
      </c>
      <c r="U3729">
        <f>YEAR(S3729)</f>
        <v>2016</v>
      </c>
    </row>
    <row r="3730" spans="1:21" ht="64" x14ac:dyDescent="0.2">
      <c r="A3730">
        <v>767</v>
      </c>
      <c r="B3730" s="4" t="s">
        <v>768</v>
      </c>
      <c r="C3730" s="1" t="s">
        <v>4877</v>
      </c>
      <c r="D3730" s="2">
        <v>5000</v>
      </c>
      <c r="E3730" s="3">
        <v>177</v>
      </c>
      <c r="F3730" t="s">
        <v>8220</v>
      </c>
      <c r="G3730" t="s">
        <v>8223</v>
      </c>
      <c r="H3730" t="s">
        <v>8245</v>
      </c>
      <c r="I3730">
        <v>1432178810</v>
      </c>
      <c r="J3730">
        <v>1429586810</v>
      </c>
      <c r="K3730" t="b">
        <v>0</v>
      </c>
      <c r="L3730">
        <v>3</v>
      </c>
      <c r="M3730" t="b">
        <v>0</v>
      </c>
      <c r="N3730" t="s">
        <v>8273</v>
      </c>
      <c r="O3730" s="5">
        <f>ROUND(E3730/D3730*100,0)</f>
        <v>4</v>
      </c>
      <c r="P3730">
        <f>IFERROR(ROUND(E3730/L3730,2),0)</f>
        <v>59</v>
      </c>
      <c r="Q3730" s="6" t="s">
        <v>8320</v>
      </c>
      <c r="R3730" t="s">
        <v>8322</v>
      </c>
      <c r="S3730" s="9">
        <f>(((J3730/60)/60)/24)+DATE(1970,1,1)</f>
        <v>42115.143634259264</v>
      </c>
      <c r="T3730" s="9">
        <f>(((I3730/60)/60)/24)+DATE(1970,1,1)</f>
        <v>42145.143634259264</v>
      </c>
    </row>
    <row r="3731" spans="1:21" ht="48" x14ac:dyDescent="0.2">
      <c r="A3731">
        <v>768</v>
      </c>
      <c r="B3731" s="4" t="s">
        <v>769</v>
      </c>
      <c r="C3731" s="1" t="s">
        <v>4878</v>
      </c>
      <c r="D3731" s="2">
        <v>2500</v>
      </c>
      <c r="E3731" s="3">
        <v>0</v>
      </c>
      <c r="F3731" t="s">
        <v>8220</v>
      </c>
      <c r="G3731" t="s">
        <v>8223</v>
      </c>
      <c r="H3731" t="s">
        <v>8245</v>
      </c>
      <c r="I3731">
        <v>1387169890</v>
      </c>
      <c r="J3731">
        <v>1384577890</v>
      </c>
      <c r="K3731" t="b">
        <v>0</v>
      </c>
      <c r="L3731">
        <v>0</v>
      </c>
      <c r="M3731" t="b">
        <v>0</v>
      </c>
      <c r="N3731" t="s">
        <v>8273</v>
      </c>
      <c r="O3731" s="5">
        <f>ROUND(E3731/D3731*100,0)</f>
        <v>0</v>
      </c>
      <c r="P3731">
        <f>IFERROR(ROUND(E3731/L3731,2),0)</f>
        <v>0</v>
      </c>
      <c r="Q3731" s="6" t="s">
        <v>8320</v>
      </c>
      <c r="R3731" t="s">
        <v>8322</v>
      </c>
      <c r="S3731" s="9">
        <f>(((J3731/60)/60)/24)+DATE(1970,1,1)</f>
        <v>41594.207060185188</v>
      </c>
      <c r="T3731" s="9">
        <f>(((I3731/60)/60)/24)+DATE(1970,1,1)</f>
        <v>41624.207060185188</v>
      </c>
    </row>
    <row r="3732" spans="1:21" ht="48" x14ac:dyDescent="0.2">
      <c r="A3732">
        <v>769</v>
      </c>
      <c r="B3732" s="4" t="s">
        <v>770</v>
      </c>
      <c r="C3732" s="1" t="s">
        <v>4879</v>
      </c>
      <c r="D3732" s="2">
        <v>4000</v>
      </c>
      <c r="E3732" s="3">
        <v>1656</v>
      </c>
      <c r="F3732" t="s">
        <v>8220</v>
      </c>
      <c r="G3732" t="s">
        <v>8223</v>
      </c>
      <c r="H3732" t="s">
        <v>8245</v>
      </c>
      <c r="I3732">
        <v>1388102094</v>
      </c>
      <c r="J3732">
        <v>1385510094</v>
      </c>
      <c r="K3732" t="b">
        <v>0</v>
      </c>
      <c r="L3732">
        <v>52</v>
      </c>
      <c r="M3732" t="b">
        <v>0</v>
      </c>
      <c r="N3732" t="s">
        <v>8273</v>
      </c>
      <c r="O3732" s="5">
        <f>ROUND(E3732/D3732*100,0)</f>
        <v>41</v>
      </c>
      <c r="P3732">
        <f>IFERROR(ROUND(E3732/L3732,2),0)</f>
        <v>31.85</v>
      </c>
      <c r="Q3732" s="6" t="s">
        <v>8320</v>
      </c>
      <c r="R3732" t="s">
        <v>8322</v>
      </c>
      <c r="S3732" s="9">
        <f>(((J3732/60)/60)/24)+DATE(1970,1,1)</f>
        <v>41604.996458333335</v>
      </c>
      <c r="T3732" s="9">
        <f>(((I3732/60)/60)/24)+DATE(1970,1,1)</f>
        <v>41634.996458333335</v>
      </c>
    </row>
    <row r="3733" spans="1:21" ht="48" x14ac:dyDescent="0.2">
      <c r="A3733">
        <v>770</v>
      </c>
      <c r="B3733" s="4" t="s">
        <v>771</v>
      </c>
      <c r="C3733" s="1" t="s">
        <v>4880</v>
      </c>
      <c r="D3733" s="2">
        <v>17500</v>
      </c>
      <c r="E3733" s="3">
        <v>0</v>
      </c>
      <c r="F3733" t="s">
        <v>8220</v>
      </c>
      <c r="G3733" t="s">
        <v>8223</v>
      </c>
      <c r="H3733" t="s">
        <v>8245</v>
      </c>
      <c r="I3733">
        <v>1361750369</v>
      </c>
      <c r="J3733">
        <v>1358294369</v>
      </c>
      <c r="K3733" t="b">
        <v>0</v>
      </c>
      <c r="L3733">
        <v>0</v>
      </c>
      <c r="M3733" t="b">
        <v>0</v>
      </c>
      <c r="N3733" t="s">
        <v>8273</v>
      </c>
      <c r="O3733" s="5">
        <f>ROUND(E3733/D3733*100,0)</f>
        <v>0</v>
      </c>
      <c r="P3733">
        <f>IFERROR(ROUND(E3733/L3733,2),0)</f>
        <v>0</v>
      </c>
      <c r="Q3733" s="6" t="s">
        <v>8320</v>
      </c>
      <c r="R3733" t="s">
        <v>8322</v>
      </c>
      <c r="S3733" s="9">
        <f>(((J3733/60)/60)/24)+DATE(1970,1,1)</f>
        <v>41289.999641203707</v>
      </c>
      <c r="T3733" s="9">
        <f>(((I3733/60)/60)/24)+DATE(1970,1,1)</f>
        <v>41329.999641203707</v>
      </c>
    </row>
    <row r="3734" spans="1:21" ht="48" x14ac:dyDescent="0.2">
      <c r="A3734">
        <v>771</v>
      </c>
      <c r="B3734" s="4" t="s">
        <v>772</v>
      </c>
      <c r="C3734" s="1" t="s">
        <v>4881</v>
      </c>
      <c r="D3734" s="2">
        <v>38000</v>
      </c>
      <c r="E3734" s="3">
        <v>10</v>
      </c>
      <c r="F3734" t="s">
        <v>8220</v>
      </c>
      <c r="G3734" t="s">
        <v>8223</v>
      </c>
      <c r="H3734" t="s">
        <v>8245</v>
      </c>
      <c r="I3734">
        <v>1454183202</v>
      </c>
      <c r="J3734">
        <v>1449863202</v>
      </c>
      <c r="K3734" t="b">
        <v>0</v>
      </c>
      <c r="L3734">
        <v>1</v>
      </c>
      <c r="M3734" t="b">
        <v>0</v>
      </c>
      <c r="N3734" t="s">
        <v>8273</v>
      </c>
      <c r="O3734" s="5">
        <f>ROUND(E3734/D3734*100,0)</f>
        <v>0</v>
      </c>
      <c r="P3734">
        <f>IFERROR(ROUND(E3734/L3734,2),0)</f>
        <v>10</v>
      </c>
      <c r="Q3734" s="6" t="s">
        <v>8320</v>
      </c>
      <c r="R3734" t="s">
        <v>8322</v>
      </c>
      <c r="S3734" s="9">
        <f>(((J3734/60)/60)/24)+DATE(1970,1,1)</f>
        <v>42349.824097222227</v>
      </c>
      <c r="T3734" s="9">
        <f>(((I3734/60)/60)/24)+DATE(1970,1,1)</f>
        <v>42399.824097222227</v>
      </c>
    </row>
    <row r="3735" spans="1:21" ht="64" x14ac:dyDescent="0.2">
      <c r="A3735">
        <v>772</v>
      </c>
      <c r="B3735" s="4" t="s">
        <v>773</v>
      </c>
      <c r="C3735" s="1" t="s">
        <v>4882</v>
      </c>
      <c r="D3735" s="2">
        <v>1500</v>
      </c>
      <c r="E3735" s="3">
        <v>50</v>
      </c>
      <c r="F3735" t="s">
        <v>8220</v>
      </c>
      <c r="G3735" t="s">
        <v>8223</v>
      </c>
      <c r="H3735" t="s">
        <v>8245</v>
      </c>
      <c r="I3735">
        <v>1257047940</v>
      </c>
      <c r="J3735">
        <v>1252718519</v>
      </c>
      <c r="K3735" t="b">
        <v>0</v>
      </c>
      <c r="L3735">
        <v>1</v>
      </c>
      <c r="M3735" t="b">
        <v>0</v>
      </c>
      <c r="N3735" t="s">
        <v>8273</v>
      </c>
      <c r="O3735" s="5">
        <f>ROUND(E3735/D3735*100,0)</f>
        <v>3</v>
      </c>
      <c r="P3735">
        <f>IFERROR(ROUND(E3735/L3735,2),0)</f>
        <v>50</v>
      </c>
      <c r="Q3735" s="6" t="s">
        <v>8320</v>
      </c>
      <c r="R3735" t="s">
        <v>8322</v>
      </c>
      <c r="S3735" s="9">
        <f>(((J3735/60)/60)/24)+DATE(1970,1,1)</f>
        <v>40068.056932870371</v>
      </c>
      <c r="T3735" s="9">
        <f>(((I3735/60)/60)/24)+DATE(1970,1,1)</f>
        <v>40118.165972222225</v>
      </c>
    </row>
    <row r="3736" spans="1:21" ht="48" x14ac:dyDescent="0.2">
      <c r="A3736">
        <v>773</v>
      </c>
      <c r="B3736" s="4" t="s">
        <v>774</v>
      </c>
      <c r="C3736" s="1" t="s">
        <v>4883</v>
      </c>
      <c r="D3736" s="2">
        <v>3759</v>
      </c>
      <c r="E3736" s="3">
        <v>32</v>
      </c>
      <c r="F3736" t="s">
        <v>8220</v>
      </c>
      <c r="G3736" t="s">
        <v>8224</v>
      </c>
      <c r="H3736" t="s">
        <v>8246</v>
      </c>
      <c r="I3736">
        <v>1431298860</v>
      </c>
      <c r="J3736">
        <v>1428341985</v>
      </c>
      <c r="K3736" t="b">
        <v>0</v>
      </c>
      <c r="L3736">
        <v>2</v>
      </c>
      <c r="M3736" t="b">
        <v>0</v>
      </c>
      <c r="N3736" t="s">
        <v>8273</v>
      </c>
      <c r="O3736" s="5">
        <f>ROUND(E3736/D3736*100,0)</f>
        <v>1</v>
      </c>
      <c r="P3736">
        <f>IFERROR(ROUND(E3736/L3736,2),0)</f>
        <v>16</v>
      </c>
      <c r="Q3736" s="6" t="s">
        <v>8320</v>
      </c>
      <c r="R3736" t="s">
        <v>8322</v>
      </c>
      <c r="S3736" s="9">
        <f>(((J3736/60)/60)/24)+DATE(1970,1,1)</f>
        <v>42100.735937499994</v>
      </c>
      <c r="T3736" s="9">
        <f>(((I3736/60)/60)/24)+DATE(1970,1,1)</f>
        <v>42134.959027777775</v>
      </c>
    </row>
    <row r="3737" spans="1:21" ht="48" x14ac:dyDescent="0.2">
      <c r="A3737">
        <v>774</v>
      </c>
      <c r="B3737" s="4" t="s">
        <v>775</v>
      </c>
      <c r="C3737" s="1" t="s">
        <v>4884</v>
      </c>
      <c r="D3737" s="2">
        <v>500</v>
      </c>
      <c r="E3737" s="3">
        <v>351</v>
      </c>
      <c r="F3737" t="s">
        <v>8220</v>
      </c>
      <c r="G3737" t="s">
        <v>8223</v>
      </c>
      <c r="H3737" t="s">
        <v>8245</v>
      </c>
      <c r="I3737">
        <v>1393181018</v>
      </c>
      <c r="J3737">
        <v>1390589018</v>
      </c>
      <c r="K3737" t="b">
        <v>0</v>
      </c>
      <c r="L3737">
        <v>9</v>
      </c>
      <c r="M3737" t="b">
        <v>0</v>
      </c>
      <c r="N3737" t="s">
        <v>8273</v>
      </c>
      <c r="O3737" s="5">
        <f>ROUND(E3737/D3737*100,0)</f>
        <v>70</v>
      </c>
      <c r="P3737">
        <f>IFERROR(ROUND(E3737/L3737,2),0)</f>
        <v>39</v>
      </c>
      <c r="Q3737" s="6" t="s">
        <v>8320</v>
      </c>
      <c r="R3737" t="s">
        <v>8322</v>
      </c>
      <c r="S3737" s="9">
        <f>(((J3737/60)/60)/24)+DATE(1970,1,1)</f>
        <v>41663.780300925922</v>
      </c>
      <c r="T3737" s="9">
        <f>(((I3737/60)/60)/24)+DATE(1970,1,1)</f>
        <v>41693.780300925922</v>
      </c>
    </row>
    <row r="3738" spans="1:21" ht="48" x14ac:dyDescent="0.2">
      <c r="A3738">
        <v>775</v>
      </c>
      <c r="B3738" s="4" t="s">
        <v>776</v>
      </c>
      <c r="C3738" s="1" t="s">
        <v>4885</v>
      </c>
      <c r="D3738" s="2">
        <v>10000</v>
      </c>
      <c r="E3738" s="3">
        <v>170</v>
      </c>
      <c r="F3738" t="s">
        <v>8220</v>
      </c>
      <c r="G3738" t="s">
        <v>8223</v>
      </c>
      <c r="H3738" t="s">
        <v>8245</v>
      </c>
      <c r="I3738">
        <v>1323998795</v>
      </c>
      <c r="J3738">
        <v>1321406795</v>
      </c>
      <c r="K3738" t="b">
        <v>0</v>
      </c>
      <c r="L3738">
        <v>5</v>
      </c>
      <c r="M3738" t="b">
        <v>0</v>
      </c>
      <c r="N3738" t="s">
        <v>8273</v>
      </c>
      <c r="O3738" s="5">
        <f>ROUND(E3738/D3738*100,0)</f>
        <v>2</v>
      </c>
      <c r="P3738">
        <f>IFERROR(ROUND(E3738/L3738,2),0)</f>
        <v>34</v>
      </c>
      <c r="Q3738" s="6" t="s">
        <v>8320</v>
      </c>
      <c r="R3738" t="s">
        <v>8322</v>
      </c>
      <c r="S3738" s="9">
        <f>(((J3738/60)/60)/24)+DATE(1970,1,1)</f>
        <v>40863.060127314813</v>
      </c>
      <c r="T3738" s="9">
        <f>(((I3738/60)/60)/24)+DATE(1970,1,1)</f>
        <v>40893.060127314813</v>
      </c>
    </row>
    <row r="3739" spans="1:21" ht="48" x14ac:dyDescent="0.2">
      <c r="A3739">
        <v>776</v>
      </c>
      <c r="B3739" s="4" t="s">
        <v>777</v>
      </c>
      <c r="C3739" s="1" t="s">
        <v>4886</v>
      </c>
      <c r="D3739" s="2">
        <v>7000</v>
      </c>
      <c r="E3739" s="3">
        <v>3598</v>
      </c>
      <c r="F3739" t="s">
        <v>8220</v>
      </c>
      <c r="G3739" t="s">
        <v>8223</v>
      </c>
      <c r="H3739" t="s">
        <v>8245</v>
      </c>
      <c r="I3739">
        <v>1444539600</v>
      </c>
      <c r="J3739">
        <v>1441297645</v>
      </c>
      <c r="K3739" t="b">
        <v>0</v>
      </c>
      <c r="L3739">
        <v>57</v>
      </c>
      <c r="M3739" t="b">
        <v>0</v>
      </c>
      <c r="N3739" t="s">
        <v>8273</v>
      </c>
      <c r="O3739" s="5">
        <f>ROUND(E3739/D3739*100,0)</f>
        <v>51</v>
      </c>
      <c r="P3739">
        <f>IFERROR(ROUND(E3739/L3739,2),0)</f>
        <v>63.12</v>
      </c>
      <c r="Q3739" s="6" t="s">
        <v>8320</v>
      </c>
      <c r="R3739" t="s">
        <v>8322</v>
      </c>
      <c r="S3739" s="9">
        <f>(((J3739/60)/60)/24)+DATE(1970,1,1)</f>
        <v>42250.685706018514</v>
      </c>
      <c r="T3739" s="9">
        <f>(((I3739/60)/60)/24)+DATE(1970,1,1)</f>
        <v>42288.208333333328</v>
      </c>
    </row>
    <row r="3740" spans="1:21" ht="48" x14ac:dyDescent="0.2">
      <c r="A3740">
        <v>777</v>
      </c>
      <c r="B3740" s="4" t="s">
        <v>778</v>
      </c>
      <c r="C3740" s="1" t="s">
        <v>4887</v>
      </c>
      <c r="D3740" s="2">
        <v>3000</v>
      </c>
      <c r="E3740" s="3">
        <v>21</v>
      </c>
      <c r="F3740" t="s">
        <v>8220</v>
      </c>
      <c r="G3740" t="s">
        <v>8223</v>
      </c>
      <c r="H3740" t="s">
        <v>8245</v>
      </c>
      <c r="I3740">
        <v>1375313577</v>
      </c>
      <c r="J3740">
        <v>1372721577</v>
      </c>
      <c r="K3740" t="b">
        <v>0</v>
      </c>
      <c r="L3740">
        <v>3</v>
      </c>
      <c r="M3740" t="b">
        <v>0</v>
      </c>
      <c r="N3740" t="s">
        <v>8273</v>
      </c>
      <c r="O3740" s="5">
        <f>ROUND(E3740/D3740*100,0)</f>
        <v>1</v>
      </c>
      <c r="P3740">
        <f>IFERROR(ROUND(E3740/L3740,2),0)</f>
        <v>7</v>
      </c>
      <c r="Q3740" s="6" t="s">
        <v>8320</v>
      </c>
      <c r="R3740" t="s">
        <v>8322</v>
      </c>
      <c r="S3740" s="9">
        <f>(((J3740/60)/60)/24)+DATE(1970,1,1)</f>
        <v>41456.981215277774</v>
      </c>
      <c r="T3740" s="9">
        <f>(((I3740/60)/60)/24)+DATE(1970,1,1)</f>
        <v>41486.981215277774</v>
      </c>
    </row>
    <row r="3741" spans="1:21" ht="48" x14ac:dyDescent="0.2">
      <c r="A3741">
        <v>778</v>
      </c>
      <c r="B3741" s="4" t="s">
        <v>779</v>
      </c>
      <c r="C3741" s="1" t="s">
        <v>4888</v>
      </c>
      <c r="D3741" s="2">
        <v>500</v>
      </c>
      <c r="E3741" s="3">
        <v>2</v>
      </c>
      <c r="F3741" t="s">
        <v>8220</v>
      </c>
      <c r="G3741" t="s">
        <v>8223</v>
      </c>
      <c r="H3741" t="s">
        <v>8245</v>
      </c>
      <c r="I3741">
        <v>1398876680</v>
      </c>
      <c r="J3741">
        <v>1396284680</v>
      </c>
      <c r="K3741" t="b">
        <v>0</v>
      </c>
      <c r="L3741">
        <v>1</v>
      </c>
      <c r="M3741" t="b">
        <v>0</v>
      </c>
      <c r="N3741" t="s">
        <v>8273</v>
      </c>
      <c r="O3741" s="5">
        <f>ROUND(E3741/D3741*100,0)</f>
        <v>0</v>
      </c>
      <c r="P3741">
        <f>IFERROR(ROUND(E3741/L3741,2),0)</f>
        <v>2</v>
      </c>
      <c r="Q3741" s="6" t="s">
        <v>8320</v>
      </c>
      <c r="R3741" t="s">
        <v>8322</v>
      </c>
      <c r="S3741" s="9">
        <f>(((J3741/60)/60)/24)+DATE(1970,1,1)</f>
        <v>41729.702314814815</v>
      </c>
      <c r="T3741" s="9">
        <f>(((I3741/60)/60)/24)+DATE(1970,1,1)</f>
        <v>41759.702314814815</v>
      </c>
    </row>
    <row r="3742" spans="1:21" ht="48" x14ac:dyDescent="0.2">
      <c r="A3742">
        <v>779</v>
      </c>
      <c r="B3742" s="4" t="s">
        <v>780</v>
      </c>
      <c r="C3742" s="1" t="s">
        <v>4889</v>
      </c>
      <c r="D3742" s="2">
        <v>15000</v>
      </c>
      <c r="E3742" s="3">
        <v>400</v>
      </c>
      <c r="F3742" t="s">
        <v>8220</v>
      </c>
      <c r="G3742" t="s">
        <v>8223</v>
      </c>
      <c r="H3742" t="s">
        <v>8245</v>
      </c>
      <c r="I3742">
        <v>1287115200</v>
      </c>
      <c r="J3742">
        <v>1284567905</v>
      </c>
      <c r="K3742" t="b">
        <v>0</v>
      </c>
      <c r="L3742">
        <v>6</v>
      </c>
      <c r="M3742" t="b">
        <v>0</v>
      </c>
      <c r="N3742" t="s">
        <v>8273</v>
      </c>
      <c r="O3742" s="5">
        <f>ROUND(E3742/D3742*100,0)</f>
        <v>3</v>
      </c>
      <c r="P3742">
        <f>IFERROR(ROUND(E3742/L3742,2),0)</f>
        <v>66.67</v>
      </c>
      <c r="Q3742" s="6" t="s">
        <v>8320</v>
      </c>
      <c r="R3742" t="s">
        <v>8322</v>
      </c>
      <c r="S3742" s="9">
        <f>(((J3742/60)/60)/24)+DATE(1970,1,1)</f>
        <v>40436.68408564815</v>
      </c>
      <c r="T3742" s="9">
        <f>(((I3742/60)/60)/24)+DATE(1970,1,1)</f>
        <v>40466.166666666664</v>
      </c>
    </row>
    <row r="3743" spans="1:21" ht="48" x14ac:dyDescent="0.2">
      <c r="A3743">
        <v>1481</v>
      </c>
      <c r="B3743" s="4" t="s">
        <v>1482</v>
      </c>
      <c r="C3743" s="1" t="s">
        <v>5591</v>
      </c>
      <c r="D3743" s="2">
        <v>5000</v>
      </c>
      <c r="E3743" s="3">
        <v>105</v>
      </c>
      <c r="F3743" t="s">
        <v>8220</v>
      </c>
      <c r="G3743" t="s">
        <v>8228</v>
      </c>
      <c r="H3743" t="s">
        <v>8250</v>
      </c>
      <c r="I3743">
        <v>1383430145</v>
      </c>
      <c r="J3743">
        <v>1380838145</v>
      </c>
      <c r="K3743" t="b">
        <v>0</v>
      </c>
      <c r="L3743">
        <v>6</v>
      </c>
      <c r="M3743" t="b">
        <v>0</v>
      </c>
      <c r="N3743" t="s">
        <v>8273</v>
      </c>
      <c r="O3743" s="5">
        <f>ROUND(E3743/D3743*100,0)</f>
        <v>2</v>
      </c>
      <c r="P3743">
        <f>IFERROR(ROUND(E3743/L3743,2),0)</f>
        <v>17.5</v>
      </c>
      <c r="Q3743" s="6" t="s">
        <v>8320</v>
      </c>
      <c r="R3743" t="s">
        <v>8322</v>
      </c>
      <c r="S3743" s="9">
        <f>(((J3743/60)/60)/24)+DATE(1970,1,1)</f>
        <v>41550.922974537039</v>
      </c>
      <c r="T3743" s="9">
        <f>(((I3743/60)/60)/24)+DATE(1970,1,1)</f>
        <v>41580.922974537039</v>
      </c>
    </row>
    <row r="3744" spans="1:21" ht="48" x14ac:dyDescent="0.2">
      <c r="A3744">
        <v>1482</v>
      </c>
      <c r="B3744" s="4" t="s">
        <v>1483</v>
      </c>
      <c r="C3744" s="1" t="s">
        <v>5592</v>
      </c>
      <c r="D3744" s="2">
        <v>5000</v>
      </c>
      <c r="E3744" s="3">
        <v>5</v>
      </c>
      <c r="F3744" t="s">
        <v>8220</v>
      </c>
      <c r="G3744" t="s">
        <v>8223</v>
      </c>
      <c r="H3744" t="s">
        <v>8245</v>
      </c>
      <c r="I3744">
        <v>1347004260</v>
      </c>
      <c r="J3744">
        <v>1345062936</v>
      </c>
      <c r="K3744" t="b">
        <v>0</v>
      </c>
      <c r="L3744">
        <v>1</v>
      </c>
      <c r="M3744" t="b">
        <v>0</v>
      </c>
      <c r="N3744" t="s">
        <v>8273</v>
      </c>
      <c r="O3744" s="5">
        <f>ROUND(E3744/D3744*100,0)</f>
        <v>0</v>
      </c>
      <c r="P3744">
        <f>IFERROR(ROUND(E3744/L3744,2),0)</f>
        <v>5</v>
      </c>
      <c r="Q3744" s="6" t="s">
        <v>8320</v>
      </c>
      <c r="R3744" t="s">
        <v>8322</v>
      </c>
      <c r="S3744" s="9">
        <f>(((J3744/60)/60)/24)+DATE(1970,1,1)</f>
        <v>41136.85805555556</v>
      </c>
      <c r="T3744" s="9">
        <f>(((I3744/60)/60)/24)+DATE(1970,1,1)</f>
        <v>41159.32708333333</v>
      </c>
    </row>
    <row r="3745" spans="1:20" ht="48" x14ac:dyDescent="0.2">
      <c r="A3745">
        <v>1483</v>
      </c>
      <c r="B3745" s="4" t="s">
        <v>1484</v>
      </c>
      <c r="C3745" s="1" t="s">
        <v>5593</v>
      </c>
      <c r="D3745" s="2">
        <v>7000</v>
      </c>
      <c r="E3745" s="3">
        <v>50</v>
      </c>
      <c r="F3745" t="s">
        <v>8220</v>
      </c>
      <c r="G3745" t="s">
        <v>8223</v>
      </c>
      <c r="H3745" t="s">
        <v>8245</v>
      </c>
      <c r="I3745">
        <v>1469162275</v>
      </c>
      <c r="J3745">
        <v>1467002275</v>
      </c>
      <c r="K3745" t="b">
        <v>0</v>
      </c>
      <c r="L3745">
        <v>2</v>
      </c>
      <c r="M3745" t="b">
        <v>0</v>
      </c>
      <c r="N3745" t="s">
        <v>8273</v>
      </c>
      <c r="O3745" s="5">
        <f>ROUND(E3745/D3745*100,0)</f>
        <v>1</v>
      </c>
      <c r="P3745">
        <f>IFERROR(ROUND(E3745/L3745,2),0)</f>
        <v>25</v>
      </c>
      <c r="Q3745" s="6" t="s">
        <v>8320</v>
      </c>
      <c r="R3745" t="s">
        <v>8322</v>
      </c>
      <c r="S3745" s="9">
        <f>(((J3745/60)/60)/24)+DATE(1970,1,1)</f>
        <v>42548.192997685182</v>
      </c>
      <c r="T3745" s="9">
        <f>(((I3745/60)/60)/24)+DATE(1970,1,1)</f>
        <v>42573.192997685182</v>
      </c>
    </row>
    <row r="3746" spans="1:20" ht="16" x14ac:dyDescent="0.2">
      <c r="A3746">
        <v>1484</v>
      </c>
      <c r="B3746" s="4" t="s">
        <v>1485</v>
      </c>
      <c r="C3746" s="1" t="s">
        <v>5594</v>
      </c>
      <c r="D3746" s="2">
        <v>2000</v>
      </c>
      <c r="E3746" s="3">
        <v>0</v>
      </c>
      <c r="F3746" t="s">
        <v>8220</v>
      </c>
      <c r="G3746" t="s">
        <v>8223</v>
      </c>
      <c r="H3746" t="s">
        <v>8245</v>
      </c>
      <c r="I3746">
        <v>1342882260</v>
      </c>
      <c r="J3746">
        <v>1337834963</v>
      </c>
      <c r="K3746" t="b">
        <v>0</v>
      </c>
      <c r="L3746">
        <v>0</v>
      </c>
      <c r="M3746" t="b">
        <v>0</v>
      </c>
      <c r="N3746" t="s">
        <v>8273</v>
      </c>
      <c r="O3746" s="5">
        <f>ROUND(E3746/D3746*100,0)</f>
        <v>0</v>
      </c>
      <c r="P3746">
        <f>IFERROR(ROUND(E3746/L3746,2),0)</f>
        <v>0</v>
      </c>
      <c r="Q3746" s="6" t="s">
        <v>8320</v>
      </c>
      <c r="R3746" t="s">
        <v>8322</v>
      </c>
      <c r="S3746" s="9">
        <f>(((J3746/60)/60)/24)+DATE(1970,1,1)</f>
        <v>41053.200960648144</v>
      </c>
      <c r="T3746" s="9">
        <f>(((I3746/60)/60)/24)+DATE(1970,1,1)</f>
        <v>41111.618750000001</v>
      </c>
    </row>
    <row r="3747" spans="1:20" ht="48" x14ac:dyDescent="0.2">
      <c r="A3747">
        <v>1485</v>
      </c>
      <c r="B3747" s="4" t="s">
        <v>1486</v>
      </c>
      <c r="C3747" s="1" t="s">
        <v>5595</v>
      </c>
      <c r="D3747" s="2">
        <v>6700</v>
      </c>
      <c r="E3747" s="3">
        <v>150</v>
      </c>
      <c r="F3747" t="s">
        <v>8220</v>
      </c>
      <c r="G3747" t="s">
        <v>8223</v>
      </c>
      <c r="H3747" t="s">
        <v>8245</v>
      </c>
      <c r="I3747">
        <v>1434827173</v>
      </c>
      <c r="J3747">
        <v>1430939173</v>
      </c>
      <c r="K3747" t="b">
        <v>0</v>
      </c>
      <c r="L3747">
        <v>3</v>
      </c>
      <c r="M3747" t="b">
        <v>0</v>
      </c>
      <c r="N3747" t="s">
        <v>8273</v>
      </c>
      <c r="O3747" s="5">
        <f>ROUND(E3747/D3747*100,0)</f>
        <v>2</v>
      </c>
      <c r="P3747">
        <f>IFERROR(ROUND(E3747/L3747,2),0)</f>
        <v>50</v>
      </c>
      <c r="Q3747" s="6" t="s">
        <v>8320</v>
      </c>
      <c r="R3747" t="s">
        <v>8322</v>
      </c>
      <c r="S3747" s="9">
        <f>(((J3747/60)/60)/24)+DATE(1970,1,1)</f>
        <v>42130.795983796299</v>
      </c>
      <c r="T3747" s="9">
        <f>(((I3747/60)/60)/24)+DATE(1970,1,1)</f>
        <v>42175.795983796299</v>
      </c>
    </row>
    <row r="3748" spans="1:20" ht="48" x14ac:dyDescent="0.2">
      <c r="A3748">
        <v>1486</v>
      </c>
      <c r="B3748" s="4" t="s">
        <v>1487</v>
      </c>
      <c r="C3748" s="1" t="s">
        <v>5596</v>
      </c>
      <c r="D3748" s="2">
        <v>20000</v>
      </c>
      <c r="E3748" s="3">
        <v>48</v>
      </c>
      <c r="F3748" t="s">
        <v>8220</v>
      </c>
      <c r="G3748" t="s">
        <v>8223</v>
      </c>
      <c r="H3748" t="s">
        <v>8245</v>
      </c>
      <c r="I3748">
        <v>1425009761</v>
      </c>
      <c r="J3748">
        <v>1422417761</v>
      </c>
      <c r="K3748" t="b">
        <v>0</v>
      </c>
      <c r="L3748">
        <v>3</v>
      </c>
      <c r="M3748" t="b">
        <v>0</v>
      </c>
      <c r="N3748" t="s">
        <v>8273</v>
      </c>
      <c r="O3748" s="5">
        <f>ROUND(E3748/D3748*100,0)</f>
        <v>0</v>
      </c>
      <c r="P3748">
        <f>IFERROR(ROUND(E3748/L3748,2),0)</f>
        <v>16</v>
      </c>
      <c r="Q3748" s="6" t="s">
        <v>8320</v>
      </c>
      <c r="R3748" t="s">
        <v>8322</v>
      </c>
      <c r="S3748" s="9">
        <f>(((J3748/60)/60)/24)+DATE(1970,1,1)</f>
        <v>42032.168530092589</v>
      </c>
      <c r="T3748" s="9">
        <f>(((I3748/60)/60)/24)+DATE(1970,1,1)</f>
        <v>42062.168530092589</v>
      </c>
    </row>
    <row r="3749" spans="1:20" ht="48" x14ac:dyDescent="0.2">
      <c r="A3749">
        <v>1487</v>
      </c>
      <c r="B3749" s="4" t="s">
        <v>1488</v>
      </c>
      <c r="C3749" s="1" t="s">
        <v>5597</v>
      </c>
      <c r="D3749" s="2">
        <v>10000</v>
      </c>
      <c r="E3749" s="3">
        <v>0</v>
      </c>
      <c r="F3749" t="s">
        <v>8220</v>
      </c>
      <c r="G3749" t="s">
        <v>8223</v>
      </c>
      <c r="H3749" t="s">
        <v>8245</v>
      </c>
      <c r="I3749">
        <v>1470175271</v>
      </c>
      <c r="J3749">
        <v>1467583271</v>
      </c>
      <c r="K3749" t="b">
        <v>0</v>
      </c>
      <c r="L3749">
        <v>0</v>
      </c>
      <c r="M3749" t="b">
        <v>0</v>
      </c>
      <c r="N3749" t="s">
        <v>8273</v>
      </c>
      <c r="O3749" s="5">
        <f>ROUND(E3749/D3749*100,0)</f>
        <v>0</v>
      </c>
      <c r="P3749">
        <f>IFERROR(ROUND(E3749/L3749,2),0)</f>
        <v>0</v>
      </c>
      <c r="Q3749" s="6" t="s">
        <v>8320</v>
      </c>
      <c r="R3749" t="s">
        <v>8322</v>
      </c>
      <c r="S3749" s="9">
        <f>(((J3749/60)/60)/24)+DATE(1970,1,1)</f>
        <v>42554.917488425926</v>
      </c>
      <c r="T3749" s="9">
        <f>(((I3749/60)/60)/24)+DATE(1970,1,1)</f>
        <v>42584.917488425926</v>
      </c>
    </row>
    <row r="3750" spans="1:20" ht="48" x14ac:dyDescent="0.2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>ROUND(E3750/D3750*100,0)</f>
        <v>104</v>
      </c>
      <c r="P3750">
        <f>IFERROR(ROUND(E3750/L3750,2),0)</f>
        <v>99.54</v>
      </c>
      <c r="Q3750" s="6" t="s">
        <v>8315</v>
      </c>
      <c r="R3750" t="s">
        <v>8357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48" x14ac:dyDescent="0.2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>ROUND(E3751/D3751*100,0)</f>
        <v>105</v>
      </c>
      <c r="P3751">
        <f>IFERROR(ROUND(E3751/L3751,2),0)</f>
        <v>75</v>
      </c>
      <c r="Q3751" s="6" t="s">
        <v>8315</v>
      </c>
      <c r="R3751" t="s">
        <v>8357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96" x14ac:dyDescent="0.2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>ROUND(E3752/D3752*100,0)</f>
        <v>100</v>
      </c>
      <c r="P3752">
        <f>IFERROR(ROUND(E3752/L3752,2),0)</f>
        <v>215.25</v>
      </c>
      <c r="Q3752" s="6" t="s">
        <v>8315</v>
      </c>
      <c r="R3752" t="s">
        <v>8357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48" x14ac:dyDescent="0.2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>ROUND(E3753/D3753*100,0)</f>
        <v>133</v>
      </c>
      <c r="P3753">
        <f>IFERROR(ROUND(E3753/L3753,2),0)</f>
        <v>120.55</v>
      </c>
      <c r="Q3753" s="6" t="s">
        <v>8315</v>
      </c>
      <c r="R3753" t="s">
        <v>8357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64" x14ac:dyDescent="0.2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>ROUND(E3754/D3754*100,0)</f>
        <v>113</v>
      </c>
      <c r="P3754">
        <f>IFERROR(ROUND(E3754/L3754,2),0)</f>
        <v>37.67</v>
      </c>
      <c r="Q3754" s="6" t="s">
        <v>8315</v>
      </c>
      <c r="R3754" t="s">
        <v>8357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8" x14ac:dyDescent="0.2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>ROUND(E3755/D3755*100,0)</f>
        <v>103</v>
      </c>
      <c r="P3755">
        <f>IFERROR(ROUND(E3755/L3755,2),0)</f>
        <v>172.23</v>
      </c>
      <c r="Q3755" s="6" t="s">
        <v>8315</v>
      </c>
      <c r="R3755" t="s">
        <v>8357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48" x14ac:dyDescent="0.2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>ROUND(E3756/D3756*100,0)</f>
        <v>120</v>
      </c>
      <c r="P3756">
        <f>IFERROR(ROUND(E3756/L3756,2),0)</f>
        <v>111.11</v>
      </c>
      <c r="Q3756" s="6" t="s">
        <v>8315</v>
      </c>
      <c r="R3756" t="s">
        <v>8357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8" x14ac:dyDescent="0.2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>ROUND(E3757/D3757*100,0)</f>
        <v>130</v>
      </c>
      <c r="P3757">
        <f>IFERROR(ROUND(E3757/L3757,2),0)</f>
        <v>25.46</v>
      </c>
      <c r="Q3757" s="6" t="s">
        <v>8315</v>
      </c>
      <c r="R3757" t="s">
        <v>8357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8" x14ac:dyDescent="0.2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>ROUND(E3758/D3758*100,0)</f>
        <v>101</v>
      </c>
      <c r="P3758">
        <f>IFERROR(ROUND(E3758/L3758,2),0)</f>
        <v>267.64999999999998</v>
      </c>
      <c r="Q3758" s="6" t="s">
        <v>8315</v>
      </c>
      <c r="R3758" t="s">
        <v>8357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48" x14ac:dyDescent="0.2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>ROUND(E3759/D3759*100,0)</f>
        <v>109</v>
      </c>
      <c r="P3759">
        <f>IFERROR(ROUND(E3759/L3759,2),0)</f>
        <v>75.959999999999994</v>
      </c>
      <c r="Q3759" s="6" t="s">
        <v>8315</v>
      </c>
      <c r="R3759" t="s">
        <v>8357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ht="32" x14ac:dyDescent="0.2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>ROUND(E3760/D3760*100,0)</f>
        <v>102</v>
      </c>
      <c r="P3760">
        <f>IFERROR(ROUND(E3760/L3760,2),0)</f>
        <v>59.04</v>
      </c>
      <c r="Q3760" s="6" t="s">
        <v>8315</v>
      </c>
      <c r="R3760" t="s">
        <v>8357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32" x14ac:dyDescent="0.2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>ROUND(E3761/D3761*100,0)</f>
        <v>110</v>
      </c>
      <c r="P3761">
        <f>IFERROR(ROUND(E3761/L3761,2),0)</f>
        <v>50.11</v>
      </c>
      <c r="Q3761" s="6" t="s">
        <v>8315</v>
      </c>
      <c r="R3761" t="s">
        <v>8357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8" x14ac:dyDescent="0.2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>ROUND(E3762/D3762*100,0)</f>
        <v>101</v>
      </c>
      <c r="P3762">
        <f>IFERROR(ROUND(E3762/L3762,2),0)</f>
        <v>55.5</v>
      </c>
      <c r="Q3762" s="6" t="s">
        <v>8315</v>
      </c>
      <c r="R3762" t="s">
        <v>8357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48" x14ac:dyDescent="0.2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>ROUND(E3763/D3763*100,0)</f>
        <v>100</v>
      </c>
      <c r="P3763">
        <f>IFERROR(ROUND(E3763/L3763,2),0)</f>
        <v>166.67</v>
      </c>
      <c r="Q3763" s="6" t="s">
        <v>8315</v>
      </c>
      <c r="R3763" t="s">
        <v>8357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48" x14ac:dyDescent="0.2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>ROUND(E3764/D3764*100,0)</f>
        <v>106</v>
      </c>
      <c r="P3764">
        <f>IFERROR(ROUND(E3764/L3764,2),0)</f>
        <v>47.43</v>
      </c>
      <c r="Q3764" s="6" t="s">
        <v>8315</v>
      </c>
      <c r="R3764" t="s">
        <v>8357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32" x14ac:dyDescent="0.2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>ROUND(E3765/D3765*100,0)</f>
        <v>100</v>
      </c>
      <c r="P3765">
        <f>IFERROR(ROUND(E3765/L3765,2),0)</f>
        <v>64.94</v>
      </c>
      <c r="Q3765" s="6" t="s">
        <v>8315</v>
      </c>
      <c r="R3765" t="s">
        <v>8357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48" x14ac:dyDescent="0.2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>ROUND(E3766/D3766*100,0)</f>
        <v>100</v>
      </c>
      <c r="P3766">
        <f>IFERROR(ROUND(E3766/L3766,2),0)</f>
        <v>55.56</v>
      </c>
      <c r="Q3766" s="6" t="s">
        <v>8315</v>
      </c>
      <c r="R3766" t="s">
        <v>8357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8" x14ac:dyDescent="0.2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>ROUND(E3767/D3767*100,0)</f>
        <v>113</v>
      </c>
      <c r="P3767">
        <f>IFERROR(ROUND(E3767/L3767,2),0)</f>
        <v>74.22</v>
      </c>
      <c r="Q3767" s="6" t="s">
        <v>8315</v>
      </c>
      <c r="R3767" t="s">
        <v>8357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32" x14ac:dyDescent="0.2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>ROUND(E3768/D3768*100,0)</f>
        <v>103</v>
      </c>
      <c r="P3768">
        <f>IFERROR(ROUND(E3768/L3768,2),0)</f>
        <v>106.93</v>
      </c>
      <c r="Q3768" s="6" t="s">
        <v>8315</v>
      </c>
      <c r="R3768" t="s">
        <v>8357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48" x14ac:dyDescent="0.2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>ROUND(E3769/D3769*100,0)</f>
        <v>117</v>
      </c>
      <c r="P3769">
        <f>IFERROR(ROUND(E3769/L3769,2),0)</f>
        <v>41.7</v>
      </c>
      <c r="Q3769" s="6" t="s">
        <v>8315</v>
      </c>
      <c r="R3769" t="s">
        <v>8357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8" x14ac:dyDescent="0.2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>ROUND(E3770/D3770*100,0)</f>
        <v>108</v>
      </c>
      <c r="P3770">
        <f>IFERROR(ROUND(E3770/L3770,2),0)</f>
        <v>74.239999999999995</v>
      </c>
      <c r="Q3770" s="6" t="s">
        <v>8315</v>
      </c>
      <c r="R3770" t="s">
        <v>8357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8" x14ac:dyDescent="0.2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>ROUND(E3771/D3771*100,0)</f>
        <v>100</v>
      </c>
      <c r="P3771">
        <f>IFERROR(ROUND(E3771/L3771,2),0)</f>
        <v>73.33</v>
      </c>
      <c r="Q3771" s="6" t="s">
        <v>8315</v>
      </c>
      <c r="R3771" t="s">
        <v>8357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8" x14ac:dyDescent="0.2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>ROUND(E3772/D3772*100,0)</f>
        <v>100</v>
      </c>
      <c r="P3772">
        <f>IFERROR(ROUND(E3772/L3772,2),0)</f>
        <v>100</v>
      </c>
      <c r="Q3772" s="6" t="s">
        <v>8315</v>
      </c>
      <c r="R3772" t="s">
        <v>8357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32" x14ac:dyDescent="0.2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>ROUND(E3773/D3773*100,0)</f>
        <v>146</v>
      </c>
      <c r="P3773">
        <f>IFERROR(ROUND(E3773/L3773,2),0)</f>
        <v>38.42</v>
      </c>
      <c r="Q3773" s="6" t="s">
        <v>8315</v>
      </c>
      <c r="R3773" t="s">
        <v>8357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48" x14ac:dyDescent="0.2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>ROUND(E3774/D3774*100,0)</f>
        <v>110</v>
      </c>
      <c r="P3774">
        <f>IFERROR(ROUND(E3774/L3774,2),0)</f>
        <v>166.97</v>
      </c>
      <c r="Q3774" s="6" t="s">
        <v>8315</v>
      </c>
      <c r="R3774" t="s">
        <v>8357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32" x14ac:dyDescent="0.2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>ROUND(E3775/D3775*100,0)</f>
        <v>108</v>
      </c>
      <c r="P3775">
        <f>IFERROR(ROUND(E3775/L3775,2),0)</f>
        <v>94.91</v>
      </c>
      <c r="Q3775" s="6" t="s">
        <v>8315</v>
      </c>
      <c r="R3775" t="s">
        <v>8357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48" x14ac:dyDescent="0.2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>ROUND(E3776/D3776*100,0)</f>
        <v>100</v>
      </c>
      <c r="P3776">
        <f>IFERROR(ROUND(E3776/L3776,2),0)</f>
        <v>100</v>
      </c>
      <c r="Q3776" s="6" t="s">
        <v>8315</v>
      </c>
      <c r="R3776" t="s">
        <v>8357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8" x14ac:dyDescent="0.2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>ROUND(E3777/D3777*100,0)</f>
        <v>100</v>
      </c>
      <c r="P3777">
        <f>IFERROR(ROUND(E3777/L3777,2),0)</f>
        <v>143.21</v>
      </c>
      <c r="Q3777" s="6" t="s">
        <v>8315</v>
      </c>
      <c r="R3777" t="s">
        <v>8357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64" x14ac:dyDescent="0.2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>ROUND(E3778/D3778*100,0)</f>
        <v>107</v>
      </c>
      <c r="P3778">
        <f>IFERROR(ROUND(E3778/L3778,2),0)</f>
        <v>90.82</v>
      </c>
      <c r="Q3778" s="6" t="s">
        <v>8315</v>
      </c>
      <c r="R3778" t="s">
        <v>8357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48" x14ac:dyDescent="0.2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>ROUND(E3779/D3779*100,0)</f>
        <v>143</v>
      </c>
      <c r="P3779">
        <f>IFERROR(ROUND(E3779/L3779,2),0)</f>
        <v>48.54</v>
      </c>
      <c r="Q3779" s="6" t="s">
        <v>8315</v>
      </c>
      <c r="R3779" t="s">
        <v>8357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32" x14ac:dyDescent="0.2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>ROUND(E3780/D3780*100,0)</f>
        <v>105</v>
      </c>
      <c r="P3780">
        <f>IFERROR(ROUND(E3780/L3780,2),0)</f>
        <v>70.03</v>
      </c>
      <c r="Q3780" s="6" t="s">
        <v>8315</v>
      </c>
      <c r="R3780" t="s">
        <v>8357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32" x14ac:dyDescent="0.2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>ROUND(E3781/D3781*100,0)</f>
        <v>104</v>
      </c>
      <c r="P3781">
        <f>IFERROR(ROUND(E3781/L3781,2),0)</f>
        <v>135.63</v>
      </c>
      <c r="Q3781" s="6" t="s">
        <v>8315</v>
      </c>
      <c r="R3781" t="s">
        <v>8357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48" x14ac:dyDescent="0.2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>ROUND(E3782/D3782*100,0)</f>
        <v>120</v>
      </c>
      <c r="P3782">
        <f>IFERROR(ROUND(E3782/L3782,2),0)</f>
        <v>100</v>
      </c>
      <c r="Q3782" s="6" t="s">
        <v>8315</v>
      </c>
      <c r="R3782" t="s">
        <v>8357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48" x14ac:dyDescent="0.2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>ROUND(E3783/D3783*100,0)</f>
        <v>110</v>
      </c>
      <c r="P3783">
        <f>IFERROR(ROUND(E3783/L3783,2),0)</f>
        <v>94.9</v>
      </c>
      <c r="Q3783" s="6" t="s">
        <v>8315</v>
      </c>
      <c r="R3783" t="s">
        <v>8357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8" x14ac:dyDescent="0.2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>ROUND(E3784/D3784*100,0)</f>
        <v>102</v>
      </c>
      <c r="P3784">
        <f>IFERROR(ROUND(E3784/L3784,2),0)</f>
        <v>75.37</v>
      </c>
      <c r="Q3784" s="6" t="s">
        <v>8315</v>
      </c>
      <c r="R3784" t="s">
        <v>8357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48" x14ac:dyDescent="0.2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>ROUND(E3785/D3785*100,0)</f>
        <v>129</v>
      </c>
      <c r="P3785">
        <f>IFERROR(ROUND(E3785/L3785,2),0)</f>
        <v>64.459999999999994</v>
      </c>
      <c r="Q3785" s="6" t="s">
        <v>8315</v>
      </c>
      <c r="R3785" t="s">
        <v>8357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8" x14ac:dyDescent="0.2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>ROUND(E3786/D3786*100,0)</f>
        <v>115</v>
      </c>
      <c r="P3786">
        <f>IFERROR(ROUND(E3786/L3786,2),0)</f>
        <v>115</v>
      </c>
      <c r="Q3786" s="6" t="s">
        <v>8315</v>
      </c>
      <c r="R3786" t="s">
        <v>8357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8" x14ac:dyDescent="0.2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>ROUND(E3787/D3787*100,0)</f>
        <v>151</v>
      </c>
      <c r="P3787">
        <f>IFERROR(ROUND(E3787/L3787,2),0)</f>
        <v>100.5</v>
      </c>
      <c r="Q3787" s="6" t="s">
        <v>8315</v>
      </c>
      <c r="R3787" t="s">
        <v>8357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48" x14ac:dyDescent="0.2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>ROUND(E3788/D3788*100,0)</f>
        <v>111</v>
      </c>
      <c r="P3788">
        <f>IFERROR(ROUND(E3788/L3788,2),0)</f>
        <v>93.77</v>
      </c>
      <c r="Q3788" s="6" t="s">
        <v>8315</v>
      </c>
      <c r="R3788" t="s">
        <v>8357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8" x14ac:dyDescent="0.2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>ROUND(E3789/D3789*100,0)</f>
        <v>100</v>
      </c>
      <c r="P3789">
        <f>IFERROR(ROUND(E3789/L3789,2),0)</f>
        <v>35.1</v>
      </c>
      <c r="Q3789" s="6" t="s">
        <v>8315</v>
      </c>
      <c r="R3789" t="s">
        <v>8357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48" x14ac:dyDescent="0.2">
      <c r="A3790">
        <v>1488</v>
      </c>
      <c r="B3790" s="4" t="s">
        <v>1489</v>
      </c>
      <c r="C3790" s="1" t="s">
        <v>5598</v>
      </c>
      <c r="D3790" s="2">
        <v>15000</v>
      </c>
      <c r="E3790" s="3">
        <v>360</v>
      </c>
      <c r="F3790" t="s">
        <v>8220</v>
      </c>
      <c r="G3790" t="s">
        <v>8225</v>
      </c>
      <c r="H3790" t="s">
        <v>8247</v>
      </c>
      <c r="I3790">
        <v>1388928660</v>
      </c>
      <c r="J3790">
        <v>1386336660</v>
      </c>
      <c r="K3790" t="b">
        <v>0</v>
      </c>
      <c r="L3790">
        <v>6</v>
      </c>
      <c r="M3790" t="b">
        <v>0</v>
      </c>
      <c r="N3790" t="s">
        <v>8273</v>
      </c>
      <c r="O3790" s="5">
        <f>ROUND(E3790/D3790*100,0)</f>
        <v>2</v>
      </c>
      <c r="P3790">
        <f>IFERROR(ROUND(E3790/L3790,2),0)</f>
        <v>60</v>
      </c>
      <c r="Q3790" s="6" t="s">
        <v>8320</v>
      </c>
      <c r="R3790" t="s">
        <v>8322</v>
      </c>
      <c r="S3790" s="9">
        <f>(((J3790/60)/60)/24)+DATE(1970,1,1)</f>
        <v>41614.563194444447</v>
      </c>
      <c r="T3790" s="9">
        <f>(((I3790/60)/60)/24)+DATE(1970,1,1)</f>
        <v>41644.563194444447</v>
      </c>
    </row>
    <row r="3791" spans="1:20" ht="48" x14ac:dyDescent="0.2">
      <c r="A3791">
        <v>1489</v>
      </c>
      <c r="B3791" s="4" t="s">
        <v>1490</v>
      </c>
      <c r="C3791" s="1" t="s">
        <v>5599</v>
      </c>
      <c r="D3791" s="2">
        <v>5000</v>
      </c>
      <c r="E3791" s="3">
        <v>0</v>
      </c>
      <c r="F3791" t="s">
        <v>8220</v>
      </c>
      <c r="G3791" t="s">
        <v>8223</v>
      </c>
      <c r="H3791" t="s">
        <v>8245</v>
      </c>
      <c r="I3791">
        <v>1352994052</v>
      </c>
      <c r="J3791">
        <v>1350398452</v>
      </c>
      <c r="K3791" t="b">
        <v>0</v>
      </c>
      <c r="L3791">
        <v>0</v>
      </c>
      <c r="M3791" t="b">
        <v>0</v>
      </c>
      <c r="N3791" t="s">
        <v>8273</v>
      </c>
      <c r="O3791" s="5">
        <f>ROUND(E3791/D3791*100,0)</f>
        <v>0</v>
      </c>
      <c r="P3791">
        <f>IFERROR(ROUND(E3791/L3791,2),0)</f>
        <v>0</v>
      </c>
      <c r="Q3791" s="6" t="s">
        <v>8320</v>
      </c>
      <c r="R3791" t="s">
        <v>8322</v>
      </c>
      <c r="S3791" s="9">
        <f>(((J3791/60)/60)/24)+DATE(1970,1,1)</f>
        <v>41198.611712962964</v>
      </c>
      <c r="T3791" s="9">
        <f>(((I3791/60)/60)/24)+DATE(1970,1,1)</f>
        <v>41228.653379629628</v>
      </c>
    </row>
    <row r="3792" spans="1:20" ht="48" x14ac:dyDescent="0.2">
      <c r="A3792">
        <v>1490</v>
      </c>
      <c r="B3792" s="4" t="s">
        <v>1491</v>
      </c>
      <c r="C3792" s="1" t="s">
        <v>5600</v>
      </c>
      <c r="D3792" s="2">
        <v>2900</v>
      </c>
      <c r="E3792" s="3">
        <v>895</v>
      </c>
      <c r="F3792" t="s">
        <v>8220</v>
      </c>
      <c r="G3792" t="s">
        <v>8223</v>
      </c>
      <c r="H3792" t="s">
        <v>8245</v>
      </c>
      <c r="I3792">
        <v>1380720474</v>
      </c>
      <c r="J3792">
        <v>1378214874</v>
      </c>
      <c r="K3792" t="b">
        <v>0</v>
      </c>
      <c r="L3792">
        <v>19</v>
      </c>
      <c r="M3792" t="b">
        <v>0</v>
      </c>
      <c r="N3792" t="s">
        <v>8273</v>
      </c>
      <c r="O3792" s="5">
        <f>ROUND(E3792/D3792*100,0)</f>
        <v>31</v>
      </c>
      <c r="P3792">
        <f>IFERROR(ROUND(E3792/L3792,2),0)</f>
        <v>47.11</v>
      </c>
      <c r="Q3792" s="6" t="s">
        <v>8320</v>
      </c>
      <c r="R3792" t="s">
        <v>8322</v>
      </c>
      <c r="S3792" s="9">
        <f>(((J3792/60)/60)/24)+DATE(1970,1,1)</f>
        <v>41520.561041666668</v>
      </c>
      <c r="T3792" s="9">
        <f>(((I3792/60)/60)/24)+DATE(1970,1,1)</f>
        <v>41549.561041666668</v>
      </c>
    </row>
    <row r="3793" spans="1:20" ht="32" x14ac:dyDescent="0.2">
      <c r="A3793">
        <v>1491</v>
      </c>
      <c r="B3793" s="4" t="s">
        <v>1492</v>
      </c>
      <c r="C3793" s="1" t="s">
        <v>5601</v>
      </c>
      <c r="D3793" s="2">
        <v>1200</v>
      </c>
      <c r="E3793" s="3">
        <v>100</v>
      </c>
      <c r="F3793" t="s">
        <v>8220</v>
      </c>
      <c r="G3793" t="s">
        <v>8223</v>
      </c>
      <c r="H3793" t="s">
        <v>8245</v>
      </c>
      <c r="I3793">
        <v>1424014680</v>
      </c>
      <c r="J3793">
        <v>1418922443</v>
      </c>
      <c r="K3793" t="b">
        <v>0</v>
      </c>
      <c r="L3793">
        <v>1</v>
      </c>
      <c r="M3793" t="b">
        <v>0</v>
      </c>
      <c r="N3793" t="s">
        <v>8273</v>
      </c>
      <c r="O3793" s="5">
        <f>ROUND(E3793/D3793*100,0)</f>
        <v>8</v>
      </c>
      <c r="P3793">
        <f>IFERROR(ROUND(E3793/L3793,2),0)</f>
        <v>100</v>
      </c>
      <c r="Q3793" s="6" t="s">
        <v>8320</v>
      </c>
      <c r="R3793" t="s">
        <v>8322</v>
      </c>
      <c r="S3793" s="9">
        <f>(((J3793/60)/60)/24)+DATE(1970,1,1)</f>
        <v>41991.713460648149</v>
      </c>
      <c r="T3793" s="9">
        <f>(((I3793/60)/60)/24)+DATE(1970,1,1)</f>
        <v>42050.651388888888</v>
      </c>
    </row>
    <row r="3794" spans="1:20" ht="48" x14ac:dyDescent="0.2">
      <c r="A3794">
        <v>1492</v>
      </c>
      <c r="B3794" s="4" t="s">
        <v>1493</v>
      </c>
      <c r="C3794" s="1" t="s">
        <v>5602</v>
      </c>
      <c r="D3794" s="2">
        <v>4000</v>
      </c>
      <c r="E3794" s="3">
        <v>30</v>
      </c>
      <c r="F3794" t="s">
        <v>8220</v>
      </c>
      <c r="G3794" t="s">
        <v>8223</v>
      </c>
      <c r="H3794" t="s">
        <v>8245</v>
      </c>
      <c r="I3794">
        <v>1308431646</v>
      </c>
      <c r="J3794">
        <v>1305839646</v>
      </c>
      <c r="K3794" t="b">
        <v>0</v>
      </c>
      <c r="L3794">
        <v>2</v>
      </c>
      <c r="M3794" t="b">
        <v>0</v>
      </c>
      <c r="N3794" t="s">
        <v>8273</v>
      </c>
      <c r="O3794" s="5">
        <f>ROUND(E3794/D3794*100,0)</f>
        <v>1</v>
      </c>
      <c r="P3794">
        <f>IFERROR(ROUND(E3794/L3794,2),0)</f>
        <v>15</v>
      </c>
      <c r="Q3794" s="6" t="s">
        <v>8320</v>
      </c>
      <c r="R3794" t="s">
        <v>8322</v>
      </c>
      <c r="S3794" s="9">
        <f>(((J3794/60)/60)/24)+DATE(1970,1,1)</f>
        <v>40682.884791666671</v>
      </c>
      <c r="T3794" s="9">
        <f>(((I3794/60)/60)/24)+DATE(1970,1,1)</f>
        <v>40712.884791666671</v>
      </c>
    </row>
    <row r="3795" spans="1:20" ht="32" x14ac:dyDescent="0.2">
      <c r="A3795">
        <v>1493</v>
      </c>
      <c r="B3795" s="4" t="s">
        <v>1494</v>
      </c>
      <c r="C3795" s="1" t="s">
        <v>5603</v>
      </c>
      <c r="D3795" s="2">
        <v>2400</v>
      </c>
      <c r="E3795" s="3">
        <v>0</v>
      </c>
      <c r="F3795" t="s">
        <v>8220</v>
      </c>
      <c r="G3795" t="s">
        <v>8223</v>
      </c>
      <c r="H3795" t="s">
        <v>8245</v>
      </c>
      <c r="I3795">
        <v>1371415675</v>
      </c>
      <c r="J3795">
        <v>1368823675</v>
      </c>
      <c r="K3795" t="b">
        <v>0</v>
      </c>
      <c r="L3795">
        <v>0</v>
      </c>
      <c r="M3795" t="b">
        <v>0</v>
      </c>
      <c r="N3795" t="s">
        <v>8273</v>
      </c>
      <c r="O3795" s="5">
        <f>ROUND(E3795/D3795*100,0)</f>
        <v>0</v>
      </c>
      <c r="P3795">
        <f>IFERROR(ROUND(E3795/L3795,2),0)</f>
        <v>0</v>
      </c>
      <c r="Q3795" s="6" t="s">
        <v>8320</v>
      </c>
      <c r="R3795" t="s">
        <v>8322</v>
      </c>
      <c r="S3795" s="9">
        <f>(((J3795/60)/60)/24)+DATE(1970,1,1)</f>
        <v>41411.866608796299</v>
      </c>
      <c r="T3795" s="9">
        <f>(((I3795/60)/60)/24)+DATE(1970,1,1)</f>
        <v>41441.866608796299</v>
      </c>
    </row>
    <row r="3796" spans="1:20" ht="48" x14ac:dyDescent="0.2">
      <c r="A3796">
        <v>1494</v>
      </c>
      <c r="B3796" s="4" t="s">
        <v>1495</v>
      </c>
      <c r="C3796" s="1" t="s">
        <v>5604</v>
      </c>
      <c r="D3796" s="2">
        <v>5000</v>
      </c>
      <c r="E3796" s="3">
        <v>445</v>
      </c>
      <c r="F3796" t="s">
        <v>8220</v>
      </c>
      <c r="G3796" t="s">
        <v>8223</v>
      </c>
      <c r="H3796" t="s">
        <v>8245</v>
      </c>
      <c r="I3796">
        <v>1428075480</v>
      </c>
      <c r="J3796">
        <v>1425489613</v>
      </c>
      <c r="K3796" t="b">
        <v>0</v>
      </c>
      <c r="L3796">
        <v>11</v>
      </c>
      <c r="M3796" t="b">
        <v>0</v>
      </c>
      <c r="N3796" t="s">
        <v>8273</v>
      </c>
      <c r="O3796" s="5">
        <f>ROUND(E3796/D3796*100,0)</f>
        <v>9</v>
      </c>
      <c r="P3796">
        <f>IFERROR(ROUND(E3796/L3796,2),0)</f>
        <v>40.450000000000003</v>
      </c>
      <c r="Q3796" s="6" t="s">
        <v>8320</v>
      </c>
      <c r="R3796" t="s">
        <v>8322</v>
      </c>
      <c r="S3796" s="9">
        <f>(((J3796/60)/60)/24)+DATE(1970,1,1)</f>
        <v>42067.722372685181</v>
      </c>
      <c r="T3796" s="9">
        <f>(((I3796/60)/60)/24)+DATE(1970,1,1)</f>
        <v>42097.651388888888</v>
      </c>
    </row>
    <row r="3797" spans="1:20" ht="32" x14ac:dyDescent="0.2">
      <c r="A3797">
        <v>1495</v>
      </c>
      <c r="B3797" s="4" t="s">
        <v>1496</v>
      </c>
      <c r="C3797" s="1" t="s">
        <v>5605</v>
      </c>
      <c r="D3797" s="2">
        <v>2000</v>
      </c>
      <c r="E3797" s="3">
        <v>0</v>
      </c>
      <c r="F3797" t="s">
        <v>8220</v>
      </c>
      <c r="G3797" t="s">
        <v>8223</v>
      </c>
      <c r="H3797" t="s">
        <v>8245</v>
      </c>
      <c r="I3797">
        <v>1314471431</v>
      </c>
      <c r="J3797">
        <v>1311879431</v>
      </c>
      <c r="K3797" t="b">
        <v>0</v>
      </c>
      <c r="L3797">
        <v>0</v>
      </c>
      <c r="M3797" t="b">
        <v>0</v>
      </c>
      <c r="N3797" t="s">
        <v>8273</v>
      </c>
      <c r="O3797" s="5">
        <f>ROUND(E3797/D3797*100,0)</f>
        <v>0</v>
      </c>
      <c r="P3797">
        <f>IFERROR(ROUND(E3797/L3797,2),0)</f>
        <v>0</v>
      </c>
      <c r="Q3797" s="6" t="s">
        <v>8320</v>
      </c>
      <c r="R3797" t="s">
        <v>8322</v>
      </c>
      <c r="S3797" s="9">
        <f>(((J3797/60)/60)/24)+DATE(1970,1,1)</f>
        <v>40752.789710648147</v>
      </c>
      <c r="T3797" s="9">
        <f>(((I3797/60)/60)/24)+DATE(1970,1,1)</f>
        <v>40782.789710648147</v>
      </c>
    </row>
    <row r="3798" spans="1:20" ht="48" x14ac:dyDescent="0.2">
      <c r="A3798">
        <v>1496</v>
      </c>
      <c r="B3798" s="4" t="s">
        <v>1497</v>
      </c>
      <c r="C3798" s="1" t="s">
        <v>5606</v>
      </c>
      <c r="D3798" s="2">
        <v>1500</v>
      </c>
      <c r="E3798" s="3">
        <v>0</v>
      </c>
      <c r="F3798" t="s">
        <v>8220</v>
      </c>
      <c r="G3798" t="s">
        <v>8223</v>
      </c>
      <c r="H3798" t="s">
        <v>8245</v>
      </c>
      <c r="I3798">
        <v>1410866659</v>
      </c>
      <c r="J3798">
        <v>1405682659</v>
      </c>
      <c r="K3798" t="b">
        <v>0</v>
      </c>
      <c r="L3798">
        <v>0</v>
      </c>
      <c r="M3798" t="b">
        <v>0</v>
      </c>
      <c r="N3798" t="s">
        <v>8273</v>
      </c>
      <c r="O3798" s="5">
        <f>ROUND(E3798/D3798*100,0)</f>
        <v>0</v>
      </c>
      <c r="P3798">
        <f>IFERROR(ROUND(E3798/L3798,2),0)</f>
        <v>0</v>
      </c>
      <c r="Q3798" s="6" t="s">
        <v>8320</v>
      </c>
      <c r="R3798" t="s">
        <v>8322</v>
      </c>
      <c r="S3798" s="9">
        <f>(((J3798/60)/60)/24)+DATE(1970,1,1)</f>
        <v>41838.475219907406</v>
      </c>
      <c r="T3798" s="9">
        <f>(((I3798/60)/60)/24)+DATE(1970,1,1)</f>
        <v>41898.475219907406</v>
      </c>
    </row>
    <row r="3799" spans="1:20" ht="48" x14ac:dyDescent="0.2">
      <c r="A3799">
        <v>1497</v>
      </c>
      <c r="B3799" s="4" t="s">
        <v>1498</v>
      </c>
      <c r="C3799" s="1" t="s">
        <v>5607</v>
      </c>
      <c r="D3799" s="2">
        <v>15000</v>
      </c>
      <c r="E3799" s="3">
        <v>1</v>
      </c>
      <c r="F3799" t="s">
        <v>8220</v>
      </c>
      <c r="G3799" t="s">
        <v>8223</v>
      </c>
      <c r="H3799" t="s">
        <v>8245</v>
      </c>
      <c r="I3799">
        <v>1375299780</v>
      </c>
      <c r="J3799">
        <v>1371655522</v>
      </c>
      <c r="K3799" t="b">
        <v>0</v>
      </c>
      <c r="L3799">
        <v>1</v>
      </c>
      <c r="M3799" t="b">
        <v>0</v>
      </c>
      <c r="N3799" t="s">
        <v>8273</v>
      </c>
      <c r="O3799" s="5">
        <f>ROUND(E3799/D3799*100,0)</f>
        <v>0</v>
      </c>
      <c r="P3799">
        <f>IFERROR(ROUND(E3799/L3799,2),0)</f>
        <v>1</v>
      </c>
      <c r="Q3799" s="6" t="s">
        <v>8320</v>
      </c>
      <c r="R3799" t="s">
        <v>8322</v>
      </c>
      <c r="S3799" s="9">
        <f>(((J3799/60)/60)/24)+DATE(1970,1,1)</f>
        <v>41444.64261574074</v>
      </c>
      <c r="T3799" s="9">
        <f>(((I3799/60)/60)/24)+DATE(1970,1,1)</f>
        <v>41486.821527777778</v>
      </c>
    </row>
    <row r="3800" spans="1:20" ht="48" x14ac:dyDescent="0.2">
      <c r="A3800">
        <v>1498</v>
      </c>
      <c r="B3800" s="4" t="s">
        <v>1499</v>
      </c>
      <c r="C3800" s="1" t="s">
        <v>5608</v>
      </c>
      <c r="D3800" s="2">
        <v>3000</v>
      </c>
      <c r="E3800" s="3">
        <v>57</v>
      </c>
      <c r="F3800" t="s">
        <v>8220</v>
      </c>
      <c r="G3800" t="s">
        <v>8223</v>
      </c>
      <c r="H3800" t="s">
        <v>8245</v>
      </c>
      <c r="I3800">
        <v>1409787378</v>
      </c>
      <c r="J3800">
        <v>1405899378</v>
      </c>
      <c r="K3800" t="b">
        <v>0</v>
      </c>
      <c r="L3800">
        <v>3</v>
      </c>
      <c r="M3800" t="b">
        <v>0</v>
      </c>
      <c r="N3800" t="s">
        <v>8273</v>
      </c>
      <c r="O3800" s="5">
        <f>ROUND(E3800/D3800*100,0)</f>
        <v>2</v>
      </c>
      <c r="P3800">
        <f>IFERROR(ROUND(E3800/L3800,2),0)</f>
        <v>19</v>
      </c>
      <c r="Q3800" s="6" t="s">
        <v>8320</v>
      </c>
      <c r="R3800" t="s">
        <v>8322</v>
      </c>
      <c r="S3800" s="9">
        <f>(((J3800/60)/60)/24)+DATE(1970,1,1)</f>
        <v>41840.983541666668</v>
      </c>
      <c r="T3800" s="9">
        <f>(((I3800/60)/60)/24)+DATE(1970,1,1)</f>
        <v>41885.983541666668</v>
      </c>
    </row>
    <row r="3801" spans="1:20" ht="48" x14ac:dyDescent="0.2">
      <c r="A3801">
        <v>1499</v>
      </c>
      <c r="B3801" s="4" t="s">
        <v>1500</v>
      </c>
      <c r="C3801" s="1" t="s">
        <v>5609</v>
      </c>
      <c r="D3801" s="2">
        <v>2000</v>
      </c>
      <c r="E3801" s="3">
        <v>5</v>
      </c>
      <c r="F3801" t="s">
        <v>8220</v>
      </c>
      <c r="G3801" t="s">
        <v>8223</v>
      </c>
      <c r="H3801" t="s">
        <v>8245</v>
      </c>
      <c r="I3801">
        <v>1470355833</v>
      </c>
      <c r="J3801">
        <v>1465171833</v>
      </c>
      <c r="K3801" t="b">
        <v>0</v>
      </c>
      <c r="L3801">
        <v>1</v>
      </c>
      <c r="M3801" t="b">
        <v>0</v>
      </c>
      <c r="N3801" t="s">
        <v>8273</v>
      </c>
      <c r="O3801" s="5">
        <f>ROUND(E3801/D3801*100,0)</f>
        <v>0</v>
      </c>
      <c r="P3801">
        <f>IFERROR(ROUND(E3801/L3801,2),0)</f>
        <v>5</v>
      </c>
      <c r="Q3801" s="6" t="s">
        <v>8320</v>
      </c>
      <c r="R3801" t="s">
        <v>8322</v>
      </c>
      <c r="S3801" s="9">
        <f>(((J3801/60)/60)/24)+DATE(1970,1,1)</f>
        <v>42527.007326388892</v>
      </c>
      <c r="T3801" s="9">
        <f>(((I3801/60)/60)/24)+DATE(1970,1,1)</f>
        <v>42587.007326388892</v>
      </c>
    </row>
    <row r="3802" spans="1:20" ht="48" x14ac:dyDescent="0.2">
      <c r="A3802">
        <v>1500</v>
      </c>
      <c r="B3802" s="4" t="s">
        <v>1501</v>
      </c>
      <c r="C3802" s="1" t="s">
        <v>5610</v>
      </c>
      <c r="D3802" s="2">
        <v>2800</v>
      </c>
      <c r="E3802" s="3">
        <v>701</v>
      </c>
      <c r="F3802" t="s">
        <v>8220</v>
      </c>
      <c r="G3802" t="s">
        <v>8223</v>
      </c>
      <c r="H3802" t="s">
        <v>8245</v>
      </c>
      <c r="I3802">
        <v>1367444557</v>
      </c>
      <c r="J3802">
        <v>1364852557</v>
      </c>
      <c r="K3802" t="b">
        <v>0</v>
      </c>
      <c r="L3802">
        <v>15</v>
      </c>
      <c r="M3802" t="b">
        <v>0</v>
      </c>
      <c r="N3802" t="s">
        <v>8273</v>
      </c>
      <c r="O3802" s="5">
        <f>ROUND(E3802/D3802*100,0)</f>
        <v>25</v>
      </c>
      <c r="P3802">
        <f>IFERROR(ROUND(E3802/L3802,2),0)</f>
        <v>46.73</v>
      </c>
      <c r="Q3802" s="6" t="s">
        <v>8320</v>
      </c>
      <c r="R3802" t="s">
        <v>8322</v>
      </c>
      <c r="S3802" s="9">
        <f>(((J3802/60)/60)/24)+DATE(1970,1,1)</f>
        <v>41365.904594907406</v>
      </c>
      <c r="T3802" s="9">
        <f>(((I3802/60)/60)/24)+DATE(1970,1,1)</f>
        <v>41395.904594907406</v>
      </c>
    </row>
    <row r="3803" spans="1:20" ht="48" x14ac:dyDescent="0.2">
      <c r="A3803">
        <v>1701</v>
      </c>
      <c r="B3803" s="4" t="s">
        <v>1702</v>
      </c>
      <c r="C3803" s="1" t="s">
        <v>5811</v>
      </c>
      <c r="D3803" s="2">
        <v>5050</v>
      </c>
      <c r="E3803" s="3">
        <v>10</v>
      </c>
      <c r="F3803" t="s">
        <v>8220</v>
      </c>
      <c r="G3803" t="s">
        <v>8223</v>
      </c>
      <c r="H3803" t="s">
        <v>8245</v>
      </c>
      <c r="I3803">
        <v>1421337405</v>
      </c>
      <c r="J3803">
        <v>1418745405</v>
      </c>
      <c r="K3803" t="b">
        <v>0</v>
      </c>
      <c r="L3803">
        <v>2</v>
      </c>
      <c r="M3803" t="b">
        <v>0</v>
      </c>
      <c r="N3803" t="s">
        <v>8291</v>
      </c>
      <c r="O3803" s="5">
        <f>ROUND(E3803/D3803*100,0)</f>
        <v>0</v>
      </c>
      <c r="P3803">
        <f>IFERROR(ROUND(E3803/L3803,2),0)</f>
        <v>5</v>
      </c>
      <c r="Q3803" s="6" t="s">
        <v>8323</v>
      </c>
      <c r="R3803" t="s">
        <v>8345</v>
      </c>
      <c r="S3803" s="9">
        <f>(((J3803/60)/60)/24)+DATE(1970,1,1)</f>
        <v>41989.664409722223</v>
      </c>
      <c r="T3803" s="9">
        <f>(((I3803/60)/60)/24)+DATE(1970,1,1)</f>
        <v>42019.664409722223</v>
      </c>
    </row>
    <row r="3804" spans="1:20" ht="16" x14ac:dyDescent="0.2">
      <c r="A3804">
        <v>1702</v>
      </c>
      <c r="B3804" s="4" t="s">
        <v>1703</v>
      </c>
      <c r="C3804" s="1" t="s">
        <v>5812</v>
      </c>
      <c r="D3804" s="2">
        <v>16500</v>
      </c>
      <c r="E3804" s="3">
        <v>1</v>
      </c>
      <c r="F3804" t="s">
        <v>8220</v>
      </c>
      <c r="G3804" t="s">
        <v>8223</v>
      </c>
      <c r="H3804" t="s">
        <v>8245</v>
      </c>
      <c r="I3804">
        <v>1427745150</v>
      </c>
      <c r="J3804">
        <v>1425156750</v>
      </c>
      <c r="K3804" t="b">
        <v>0</v>
      </c>
      <c r="L3804">
        <v>1</v>
      </c>
      <c r="M3804" t="b">
        <v>0</v>
      </c>
      <c r="N3804" t="s">
        <v>8291</v>
      </c>
      <c r="O3804" s="5">
        <f>ROUND(E3804/D3804*100,0)</f>
        <v>0</v>
      </c>
      <c r="P3804">
        <f>IFERROR(ROUND(E3804/L3804,2),0)</f>
        <v>1</v>
      </c>
      <c r="Q3804" s="6" t="s">
        <v>8323</v>
      </c>
      <c r="R3804" t="s">
        <v>8345</v>
      </c>
      <c r="S3804" s="9">
        <f>(((J3804/60)/60)/24)+DATE(1970,1,1)</f>
        <v>42063.869791666672</v>
      </c>
      <c r="T3804" s="9">
        <f>(((I3804/60)/60)/24)+DATE(1970,1,1)</f>
        <v>42093.828125</v>
      </c>
    </row>
    <row r="3805" spans="1:20" ht="48" x14ac:dyDescent="0.2">
      <c r="A3805">
        <v>1703</v>
      </c>
      <c r="B3805" s="4" t="s">
        <v>1704</v>
      </c>
      <c r="C3805" s="1" t="s">
        <v>5813</v>
      </c>
      <c r="D3805" s="2">
        <v>5000</v>
      </c>
      <c r="E3805" s="3">
        <v>51</v>
      </c>
      <c r="F3805" t="s">
        <v>8220</v>
      </c>
      <c r="G3805" t="s">
        <v>8223</v>
      </c>
      <c r="H3805" t="s">
        <v>8245</v>
      </c>
      <c r="I3805">
        <v>1441003537</v>
      </c>
      <c r="J3805">
        <v>1435819537</v>
      </c>
      <c r="K3805" t="b">
        <v>0</v>
      </c>
      <c r="L3805">
        <v>2</v>
      </c>
      <c r="M3805" t="b">
        <v>0</v>
      </c>
      <c r="N3805" t="s">
        <v>8291</v>
      </c>
      <c r="O3805" s="5">
        <f>ROUND(E3805/D3805*100,0)</f>
        <v>1</v>
      </c>
      <c r="P3805">
        <f>IFERROR(ROUND(E3805/L3805,2),0)</f>
        <v>25.5</v>
      </c>
      <c r="Q3805" s="6" t="s">
        <v>8323</v>
      </c>
      <c r="R3805" t="s">
        <v>8345</v>
      </c>
      <c r="S3805" s="9">
        <f>(((J3805/60)/60)/24)+DATE(1970,1,1)</f>
        <v>42187.281678240746</v>
      </c>
      <c r="T3805" s="9">
        <f>(((I3805/60)/60)/24)+DATE(1970,1,1)</f>
        <v>42247.281678240746</v>
      </c>
    </row>
    <row r="3806" spans="1:20" ht="32" x14ac:dyDescent="0.2">
      <c r="A3806">
        <v>1704</v>
      </c>
      <c r="B3806" s="4" t="s">
        <v>1705</v>
      </c>
      <c r="C3806" s="1" t="s">
        <v>5814</v>
      </c>
      <c r="D3806" s="2">
        <v>2000</v>
      </c>
      <c r="E3806" s="3">
        <v>1302</v>
      </c>
      <c r="F3806" t="s">
        <v>8220</v>
      </c>
      <c r="G3806" t="s">
        <v>8223</v>
      </c>
      <c r="H3806" t="s">
        <v>8245</v>
      </c>
      <c r="I3806">
        <v>1424056873</v>
      </c>
      <c r="J3806">
        <v>1421464873</v>
      </c>
      <c r="K3806" t="b">
        <v>0</v>
      </c>
      <c r="L3806">
        <v>11</v>
      </c>
      <c r="M3806" t="b">
        <v>0</v>
      </c>
      <c r="N3806" t="s">
        <v>8291</v>
      </c>
      <c r="O3806" s="5">
        <f>ROUND(E3806/D3806*100,0)</f>
        <v>65</v>
      </c>
      <c r="P3806">
        <f>IFERROR(ROUND(E3806/L3806,2),0)</f>
        <v>118.36</v>
      </c>
      <c r="Q3806" s="6" t="s">
        <v>8323</v>
      </c>
      <c r="R3806" t="s">
        <v>8345</v>
      </c>
      <c r="S3806" s="9">
        <f>(((J3806/60)/60)/24)+DATE(1970,1,1)</f>
        <v>42021.139733796299</v>
      </c>
      <c r="T3806" s="9">
        <f>(((I3806/60)/60)/24)+DATE(1970,1,1)</f>
        <v>42051.139733796299</v>
      </c>
    </row>
    <row r="3807" spans="1:20" ht="48" x14ac:dyDescent="0.2">
      <c r="A3807">
        <v>1705</v>
      </c>
      <c r="B3807" s="4" t="s">
        <v>1706</v>
      </c>
      <c r="C3807" s="1" t="s">
        <v>5815</v>
      </c>
      <c r="D3807" s="2">
        <v>2000</v>
      </c>
      <c r="E3807" s="3">
        <v>0</v>
      </c>
      <c r="F3807" t="s">
        <v>8220</v>
      </c>
      <c r="G3807" t="s">
        <v>8223</v>
      </c>
      <c r="H3807" t="s">
        <v>8245</v>
      </c>
      <c r="I3807">
        <v>1441814400</v>
      </c>
      <c r="J3807">
        <v>1440807846</v>
      </c>
      <c r="K3807" t="b">
        <v>0</v>
      </c>
      <c r="L3807">
        <v>0</v>
      </c>
      <c r="M3807" t="b">
        <v>0</v>
      </c>
      <c r="N3807" t="s">
        <v>8291</v>
      </c>
      <c r="O3807" s="5">
        <f>ROUND(E3807/D3807*100,0)</f>
        <v>0</v>
      </c>
      <c r="P3807">
        <f>IFERROR(ROUND(E3807/L3807,2),0)</f>
        <v>0</v>
      </c>
      <c r="Q3807" s="6" t="s">
        <v>8323</v>
      </c>
      <c r="R3807" t="s">
        <v>8345</v>
      </c>
      <c r="S3807" s="9">
        <f>(((J3807/60)/60)/24)+DATE(1970,1,1)</f>
        <v>42245.016736111109</v>
      </c>
      <c r="T3807" s="9">
        <f>(((I3807/60)/60)/24)+DATE(1970,1,1)</f>
        <v>42256.666666666672</v>
      </c>
    </row>
    <row r="3808" spans="1:20" ht="48" x14ac:dyDescent="0.2">
      <c r="A3808">
        <v>1706</v>
      </c>
      <c r="B3808" s="4" t="s">
        <v>1707</v>
      </c>
      <c r="C3808" s="1" t="s">
        <v>5816</v>
      </c>
      <c r="D3808" s="2">
        <v>5500</v>
      </c>
      <c r="E3808" s="3">
        <v>0</v>
      </c>
      <c r="F3808" t="s">
        <v>8220</v>
      </c>
      <c r="G3808" t="s">
        <v>8235</v>
      </c>
      <c r="H3808" t="s">
        <v>8248</v>
      </c>
      <c r="I3808">
        <v>1440314472</v>
      </c>
      <c r="J3808">
        <v>1435130472</v>
      </c>
      <c r="K3808" t="b">
        <v>0</v>
      </c>
      <c r="L3808">
        <v>0</v>
      </c>
      <c r="M3808" t="b">
        <v>0</v>
      </c>
      <c r="N3808" t="s">
        <v>8291</v>
      </c>
      <c r="O3808" s="5">
        <f>ROUND(E3808/D3808*100,0)</f>
        <v>0</v>
      </c>
      <c r="P3808">
        <f>IFERROR(ROUND(E3808/L3808,2),0)</f>
        <v>0</v>
      </c>
      <c r="Q3808" s="6" t="s">
        <v>8323</v>
      </c>
      <c r="R3808" t="s">
        <v>8345</v>
      </c>
      <c r="S3808" s="9">
        <f>(((J3808/60)/60)/24)+DATE(1970,1,1)</f>
        <v>42179.306388888886</v>
      </c>
      <c r="T3808" s="9">
        <f>(((I3808/60)/60)/24)+DATE(1970,1,1)</f>
        <v>42239.306388888886</v>
      </c>
    </row>
    <row r="3809" spans="1:21" ht="48" x14ac:dyDescent="0.2">
      <c r="A3809">
        <v>1707</v>
      </c>
      <c r="B3809" s="4" t="s">
        <v>1708</v>
      </c>
      <c r="C3809" s="1" t="s">
        <v>5817</v>
      </c>
      <c r="D3809" s="2">
        <v>5000</v>
      </c>
      <c r="E3809" s="3">
        <v>487</v>
      </c>
      <c r="F3809" t="s">
        <v>8220</v>
      </c>
      <c r="G3809" t="s">
        <v>8223</v>
      </c>
      <c r="H3809" t="s">
        <v>8245</v>
      </c>
      <c r="I3809">
        <v>1459181895</v>
      </c>
      <c r="J3809">
        <v>1456593495</v>
      </c>
      <c r="K3809" t="b">
        <v>0</v>
      </c>
      <c r="L3809">
        <v>9</v>
      </c>
      <c r="M3809" t="b">
        <v>0</v>
      </c>
      <c r="N3809" t="s">
        <v>8291</v>
      </c>
      <c r="O3809" s="5">
        <f>ROUND(E3809/D3809*100,0)</f>
        <v>10</v>
      </c>
      <c r="P3809">
        <f>IFERROR(ROUND(E3809/L3809,2),0)</f>
        <v>54.11</v>
      </c>
      <c r="Q3809" s="6" t="s">
        <v>8323</v>
      </c>
      <c r="R3809" t="s">
        <v>8345</v>
      </c>
      <c r="S3809" s="9">
        <f>(((J3809/60)/60)/24)+DATE(1970,1,1)</f>
        <v>42427.721006944441</v>
      </c>
      <c r="T3809" s="9">
        <f>(((I3809/60)/60)/24)+DATE(1970,1,1)</f>
        <v>42457.679340277777</v>
      </c>
    </row>
    <row r="3810" spans="1:21" ht="48" x14ac:dyDescent="0.2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>ROUND(E3810/D3810*100,0)</f>
        <v>100</v>
      </c>
      <c r="P3810">
        <f>IFERROR(ROUND(E3810/L3810,2),0)</f>
        <v>41.67</v>
      </c>
      <c r="Q3810" s="6" t="s">
        <v>8315</v>
      </c>
      <c r="R3810" t="s">
        <v>8316</v>
      </c>
      <c r="S3810" s="9">
        <f>(((J3810/60)/60)/24)+DATE(1970,1,1)</f>
        <v>42059.453923611116</v>
      </c>
      <c r="T3810" s="9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>ROUND(E3811/D3811*100,0)</f>
        <v>101</v>
      </c>
      <c r="P3811">
        <f>IFERROR(ROUND(E3811/L3811,2),0)</f>
        <v>53.29</v>
      </c>
      <c r="Q3811" s="6" t="s">
        <v>8315</v>
      </c>
      <c r="R3811" t="s">
        <v>8316</v>
      </c>
      <c r="S3811" s="9">
        <f>(((J3811/60)/60)/24)+DATE(1970,1,1)</f>
        <v>41800.526701388888</v>
      </c>
      <c r="T3811" s="9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>ROUND(E3812/D3812*100,0)</f>
        <v>122</v>
      </c>
      <c r="P3812">
        <f>IFERROR(ROUND(E3812/L3812,2),0)</f>
        <v>70.23</v>
      </c>
      <c r="Q3812" s="6" t="s">
        <v>8315</v>
      </c>
      <c r="R3812" t="s">
        <v>8316</v>
      </c>
      <c r="S3812" s="9">
        <f>(((J3812/60)/60)/24)+DATE(1970,1,1)</f>
        <v>42054.849050925928</v>
      </c>
      <c r="T3812" s="9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>ROUND(E3813/D3813*100,0)</f>
        <v>330</v>
      </c>
      <c r="P3813">
        <f>IFERROR(ROUND(E3813/L3813,2),0)</f>
        <v>43.42</v>
      </c>
      <c r="Q3813" s="6" t="s">
        <v>8315</v>
      </c>
      <c r="R3813" t="s">
        <v>8316</v>
      </c>
      <c r="S3813" s="9">
        <f>(((J3813/60)/60)/24)+DATE(1970,1,1)</f>
        <v>42487.62700231481</v>
      </c>
      <c r="T3813" s="9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>ROUND(E3814/D3814*100,0)</f>
        <v>110</v>
      </c>
      <c r="P3814">
        <f>IFERROR(ROUND(E3814/L3814,2),0)</f>
        <v>199.18</v>
      </c>
      <c r="Q3814" s="6" t="s">
        <v>8315</v>
      </c>
      <c r="R3814" t="s">
        <v>8316</v>
      </c>
      <c r="S3814" s="9">
        <f>(((J3814/60)/60)/24)+DATE(1970,1,1)</f>
        <v>42109.751250000001</v>
      </c>
      <c r="T3814" s="9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>ROUND(E3815/D3815*100,0)</f>
        <v>101</v>
      </c>
      <c r="P3815">
        <f>IFERROR(ROUND(E3815/L3815,2),0)</f>
        <v>78.52</v>
      </c>
      <c r="Q3815" s="6" t="s">
        <v>8315</v>
      </c>
      <c r="R3815" t="s">
        <v>8316</v>
      </c>
      <c r="S3815" s="9">
        <f>(((J3815/60)/60)/24)+DATE(1970,1,1)</f>
        <v>42497.275706018518</v>
      </c>
      <c r="T3815" s="9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>ROUND(E3816/D3816*100,0)</f>
        <v>140</v>
      </c>
      <c r="P3816">
        <f>IFERROR(ROUND(E3816/L3816,2),0)</f>
        <v>61.82</v>
      </c>
      <c r="Q3816" s="6" t="s">
        <v>8315</v>
      </c>
      <c r="R3816" t="s">
        <v>8316</v>
      </c>
      <c r="S3816" s="9">
        <f>(((J3816/60)/60)/24)+DATE(1970,1,1)</f>
        <v>42058.904074074075</v>
      </c>
      <c r="T3816" s="9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>ROUND(E3817/D3817*100,0)</f>
        <v>100</v>
      </c>
      <c r="P3817">
        <f>IFERROR(ROUND(E3817/L3817,2),0)</f>
        <v>50</v>
      </c>
      <c r="Q3817" s="6" t="s">
        <v>8315</v>
      </c>
      <c r="R3817" t="s">
        <v>8316</v>
      </c>
      <c r="S3817" s="9">
        <f>(((J3817/60)/60)/24)+DATE(1970,1,1)</f>
        <v>42207.259918981479</v>
      </c>
      <c r="T3817" s="9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>ROUND(E3818/D3818*100,0)</f>
        <v>119</v>
      </c>
      <c r="P3818">
        <f>IFERROR(ROUND(E3818/L3818,2),0)</f>
        <v>48.34</v>
      </c>
      <c r="Q3818" s="6" t="s">
        <v>8315</v>
      </c>
      <c r="R3818" t="s">
        <v>8316</v>
      </c>
      <c r="S3818" s="9">
        <f>(((J3818/60)/60)/24)+DATE(1970,1,1)</f>
        <v>41807.690081018518</v>
      </c>
      <c r="T3818" s="9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>ROUND(E3819/D3819*100,0)</f>
        <v>107</v>
      </c>
      <c r="P3819">
        <f>IFERROR(ROUND(E3819/L3819,2),0)</f>
        <v>107.25</v>
      </c>
      <c r="Q3819" s="6" t="s">
        <v>8315</v>
      </c>
      <c r="R3819" t="s">
        <v>8316</v>
      </c>
      <c r="S3819" s="9">
        <f>(((J3819/60)/60)/24)+DATE(1970,1,1)</f>
        <v>42284.69694444444</v>
      </c>
      <c r="T3819" s="9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>ROUND(E3820/D3820*100,0)</f>
        <v>228</v>
      </c>
      <c r="P3820">
        <f>IFERROR(ROUND(E3820/L3820,2),0)</f>
        <v>57</v>
      </c>
      <c r="Q3820" s="6" t="s">
        <v>8315</v>
      </c>
      <c r="R3820" t="s">
        <v>8316</v>
      </c>
      <c r="S3820" s="9">
        <f>(((J3820/60)/60)/24)+DATE(1970,1,1)</f>
        <v>42045.84238425926</v>
      </c>
      <c r="T3820" s="9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>ROUND(E3821/D3821*100,0)</f>
        <v>106</v>
      </c>
      <c r="P3821">
        <f>IFERROR(ROUND(E3821/L3821,2),0)</f>
        <v>40.92</v>
      </c>
      <c r="Q3821" s="6" t="s">
        <v>8315</v>
      </c>
      <c r="R3821" t="s">
        <v>8316</v>
      </c>
      <c r="S3821" s="9">
        <f>(((J3821/60)/60)/24)+DATE(1970,1,1)</f>
        <v>42184.209537037037</v>
      </c>
      <c r="T3821" s="9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>ROUND(E3822/D3822*100,0)</f>
        <v>143</v>
      </c>
      <c r="P3822">
        <f>IFERROR(ROUND(E3822/L3822,2),0)</f>
        <v>21.5</v>
      </c>
      <c r="Q3822" s="6" t="s">
        <v>8315</v>
      </c>
      <c r="R3822" t="s">
        <v>8316</v>
      </c>
      <c r="S3822" s="9">
        <f>(((J3822/60)/60)/24)+DATE(1970,1,1)</f>
        <v>42160.651817129634</v>
      </c>
      <c r="T3822" s="9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>ROUND(E3823/D3823*100,0)</f>
        <v>105</v>
      </c>
      <c r="P3823">
        <f>IFERROR(ROUND(E3823/L3823,2),0)</f>
        <v>79.540000000000006</v>
      </c>
      <c r="Q3823" s="6" t="s">
        <v>8315</v>
      </c>
      <c r="R3823" t="s">
        <v>8316</v>
      </c>
      <c r="S3823" s="9">
        <f>(((J3823/60)/60)/24)+DATE(1970,1,1)</f>
        <v>42341.180636574078</v>
      </c>
      <c r="T3823" s="9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>ROUND(E3824/D3824*100,0)</f>
        <v>110</v>
      </c>
      <c r="P3824">
        <f>IFERROR(ROUND(E3824/L3824,2),0)</f>
        <v>72.38</v>
      </c>
      <c r="Q3824" s="6" t="s">
        <v>8315</v>
      </c>
      <c r="R3824" t="s">
        <v>8316</v>
      </c>
      <c r="S3824" s="9">
        <f>(((J3824/60)/60)/24)+DATE(1970,1,1)</f>
        <v>42329.838159722218</v>
      </c>
      <c r="T3824" s="9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>ROUND(E3825/D3825*100,0)</f>
        <v>106</v>
      </c>
      <c r="P3825">
        <f>IFERROR(ROUND(E3825/L3825,2),0)</f>
        <v>64.63</v>
      </c>
      <c r="Q3825" s="6" t="s">
        <v>8315</v>
      </c>
      <c r="R3825" t="s">
        <v>8316</v>
      </c>
      <c r="S3825" s="9">
        <f>(((J3825/60)/60)/24)+DATE(1970,1,1)</f>
        <v>42170.910231481481</v>
      </c>
      <c r="T3825" s="9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>ROUND(E3826/D3826*100,0)</f>
        <v>108</v>
      </c>
      <c r="P3826">
        <f>IFERROR(ROUND(E3826/L3826,2),0)</f>
        <v>38.57</v>
      </c>
      <c r="Q3826" s="6" t="s">
        <v>8315</v>
      </c>
      <c r="R3826" t="s">
        <v>8316</v>
      </c>
      <c r="S3826" s="9">
        <f>(((J3826/60)/60)/24)+DATE(1970,1,1)</f>
        <v>42571.626192129625</v>
      </c>
      <c r="T3826" s="9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>ROUND(E3827/D3827*100,0)</f>
        <v>105</v>
      </c>
      <c r="P3827">
        <f>IFERROR(ROUND(E3827/L3827,2),0)</f>
        <v>107.57</v>
      </c>
      <c r="Q3827" s="6" t="s">
        <v>8315</v>
      </c>
      <c r="R3827" t="s">
        <v>8316</v>
      </c>
      <c r="S3827" s="9">
        <f>(((J3827/60)/60)/24)+DATE(1970,1,1)</f>
        <v>42151.069606481484</v>
      </c>
      <c r="T3827" s="9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>ROUND(E3828/D3828*100,0)</f>
        <v>119</v>
      </c>
      <c r="P3828">
        <f>IFERROR(ROUND(E3828/L3828,2),0)</f>
        <v>27.5</v>
      </c>
      <c r="Q3828" s="6" t="s">
        <v>8315</v>
      </c>
      <c r="R3828" t="s">
        <v>8316</v>
      </c>
      <c r="S3828" s="9">
        <f>(((J3828/60)/60)/24)+DATE(1970,1,1)</f>
        <v>42101.423541666663</v>
      </c>
      <c r="T3828" s="9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>ROUND(E3829/D3829*100,0)</f>
        <v>153</v>
      </c>
      <c r="P3829">
        <f>IFERROR(ROUND(E3829/L3829,2),0)</f>
        <v>70.459999999999994</v>
      </c>
      <c r="Q3829" s="6" t="s">
        <v>8315</v>
      </c>
      <c r="R3829" t="s">
        <v>8316</v>
      </c>
      <c r="S3829" s="9">
        <f>(((J3829/60)/60)/24)+DATE(1970,1,1)</f>
        <v>42034.928252314814</v>
      </c>
      <c r="T3829" s="9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>ROUND(E3830/D3830*100,0)</f>
        <v>100</v>
      </c>
      <c r="P3830">
        <f>IFERROR(ROUND(E3830/L3830,2),0)</f>
        <v>178.57</v>
      </c>
      <c r="Q3830" s="6" t="s">
        <v>8315</v>
      </c>
      <c r="R3830" t="s">
        <v>8316</v>
      </c>
      <c r="S3830" s="9">
        <f>(((J3830/60)/60)/24)+DATE(1970,1,1)</f>
        <v>41944.527627314819</v>
      </c>
      <c r="T3830" s="9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>ROUND(E3831/D3831*100,0)</f>
        <v>100</v>
      </c>
      <c r="P3831">
        <f>IFERROR(ROUND(E3831/L3831,2),0)</f>
        <v>62.63</v>
      </c>
      <c r="Q3831" s="6" t="s">
        <v>8315</v>
      </c>
      <c r="R3831" t="s">
        <v>8316</v>
      </c>
      <c r="S3831" s="9">
        <f>(((J3831/60)/60)/24)+DATE(1970,1,1)</f>
        <v>42593.865405092598</v>
      </c>
      <c r="T3831" s="9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>ROUND(E3832/D3832*100,0)</f>
        <v>225</v>
      </c>
      <c r="P3832">
        <f>IFERROR(ROUND(E3832/L3832,2),0)</f>
        <v>75</v>
      </c>
      <c r="Q3832" s="6" t="s">
        <v>8315</v>
      </c>
      <c r="R3832" t="s">
        <v>8316</v>
      </c>
      <c r="S3832" s="9">
        <f>(((J3832/60)/60)/24)+DATE(1970,1,1)</f>
        <v>42503.740868055553</v>
      </c>
      <c r="T3832" s="9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>ROUND(E3833/D3833*100,0)</f>
        <v>106</v>
      </c>
      <c r="P3833">
        <f>IFERROR(ROUND(E3833/L3833,2),0)</f>
        <v>58.9</v>
      </c>
      <c r="Q3833" s="6" t="s">
        <v>8315</v>
      </c>
      <c r="R3833" t="s">
        <v>8316</v>
      </c>
      <c r="S3833" s="9">
        <f>(((J3833/60)/60)/24)+DATE(1970,1,1)</f>
        <v>41927.848900462966</v>
      </c>
      <c r="T3833" s="9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>ROUND(E3834/D3834*100,0)</f>
        <v>105</v>
      </c>
      <c r="P3834">
        <f>IFERROR(ROUND(E3834/L3834,2),0)</f>
        <v>139.56</v>
      </c>
      <c r="Q3834" s="6" t="s">
        <v>8315</v>
      </c>
      <c r="R3834" t="s">
        <v>8316</v>
      </c>
      <c r="S3834" s="9">
        <f>(((J3834/60)/60)/24)+DATE(1970,1,1)</f>
        <v>42375.114988425921</v>
      </c>
      <c r="T3834" s="9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>ROUND(E3835/D3835*100,0)</f>
        <v>117</v>
      </c>
      <c r="P3835">
        <f>IFERROR(ROUND(E3835/L3835,2),0)</f>
        <v>70</v>
      </c>
      <c r="Q3835" s="6" t="s">
        <v>8315</v>
      </c>
      <c r="R3835" t="s">
        <v>8316</v>
      </c>
      <c r="S3835" s="9">
        <f>(((J3835/60)/60)/24)+DATE(1970,1,1)</f>
        <v>41963.872361111105</v>
      </c>
      <c r="T3835" s="9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>ROUND(E3836/D3836*100,0)</f>
        <v>109</v>
      </c>
      <c r="P3836">
        <f>IFERROR(ROUND(E3836/L3836,2),0)</f>
        <v>57.39</v>
      </c>
      <c r="Q3836" s="6" t="s">
        <v>8315</v>
      </c>
      <c r="R3836" t="s">
        <v>8316</v>
      </c>
      <c r="S3836" s="9">
        <f>(((J3836/60)/60)/24)+DATE(1970,1,1)</f>
        <v>42143.445219907408</v>
      </c>
      <c r="T3836" s="9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>ROUND(E3837/D3837*100,0)</f>
        <v>160</v>
      </c>
      <c r="P3837">
        <f>IFERROR(ROUND(E3837/L3837,2),0)</f>
        <v>40</v>
      </c>
      <c r="Q3837" s="6" t="s">
        <v>8315</v>
      </c>
      <c r="R3837" t="s">
        <v>8316</v>
      </c>
      <c r="S3837" s="9">
        <f>(((J3837/60)/60)/24)+DATE(1970,1,1)</f>
        <v>42460.94222222222</v>
      </c>
      <c r="T3837" s="9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>ROUND(E3838/D3838*100,0)</f>
        <v>113</v>
      </c>
      <c r="P3838">
        <f>IFERROR(ROUND(E3838/L3838,2),0)</f>
        <v>64.290000000000006</v>
      </c>
      <c r="Q3838" s="6" t="s">
        <v>8315</v>
      </c>
      <c r="R3838" t="s">
        <v>8316</v>
      </c>
      <c r="S3838" s="9">
        <f>(((J3838/60)/60)/24)+DATE(1970,1,1)</f>
        <v>42553.926527777774</v>
      </c>
      <c r="T3838" s="9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>ROUND(E3839/D3839*100,0)</f>
        <v>102</v>
      </c>
      <c r="P3839">
        <f>IFERROR(ROUND(E3839/L3839,2),0)</f>
        <v>120.12</v>
      </c>
      <c r="Q3839" s="6" t="s">
        <v>8315</v>
      </c>
      <c r="R3839" t="s">
        <v>8316</v>
      </c>
      <c r="S3839" s="9">
        <f>(((J3839/60)/60)/24)+DATE(1970,1,1)</f>
        <v>42152.765717592592</v>
      </c>
      <c r="T3839" s="9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>ROUND(E3840/D3840*100,0)</f>
        <v>101</v>
      </c>
      <c r="P3840">
        <f>IFERROR(ROUND(E3840/L3840,2),0)</f>
        <v>1008.24</v>
      </c>
      <c r="Q3840" s="6" t="s">
        <v>8315</v>
      </c>
      <c r="R3840" t="s">
        <v>8316</v>
      </c>
      <c r="S3840" s="9">
        <f>(((J3840/60)/60)/24)+DATE(1970,1,1)</f>
        <v>42116.710752314815</v>
      </c>
      <c r="T3840" s="9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>ROUND(E3841/D3841*100,0)</f>
        <v>101</v>
      </c>
      <c r="P3841">
        <f>IFERROR(ROUND(E3841/L3841,2),0)</f>
        <v>63.28</v>
      </c>
      <c r="Q3841" s="6" t="s">
        <v>8315</v>
      </c>
      <c r="R3841" t="s">
        <v>8316</v>
      </c>
      <c r="S3841" s="9">
        <f>(((J3841/60)/60)/24)+DATE(1970,1,1)</f>
        <v>42155.142638888887</v>
      </c>
      <c r="T3841" s="9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>ROUND(E3842/D3842*100,0)</f>
        <v>6500</v>
      </c>
      <c r="P3842">
        <f>IFERROR(ROUND(E3842/L3842,2),0)</f>
        <v>21.67</v>
      </c>
      <c r="Q3842" s="6" t="s">
        <v>8315</v>
      </c>
      <c r="R3842" t="s">
        <v>8316</v>
      </c>
      <c r="S3842" s="9">
        <f>(((J3842/60)/60)/24)+DATE(1970,1,1)</f>
        <v>42432.701724537037</v>
      </c>
      <c r="T3842" s="9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1708</v>
      </c>
      <c r="B3843" s="4" t="s">
        <v>1709</v>
      </c>
      <c r="C3843" s="1" t="s">
        <v>5818</v>
      </c>
      <c r="D3843" s="2">
        <v>7000</v>
      </c>
      <c r="E3843" s="3">
        <v>0</v>
      </c>
      <c r="F3843" t="s">
        <v>8220</v>
      </c>
      <c r="G3843" t="s">
        <v>8223</v>
      </c>
      <c r="H3843" t="s">
        <v>8245</v>
      </c>
      <c r="I3843">
        <v>1462135706</v>
      </c>
      <c r="J3843">
        <v>1458679706</v>
      </c>
      <c r="K3843" t="b">
        <v>0</v>
      </c>
      <c r="L3843">
        <v>0</v>
      </c>
      <c r="M3843" t="b">
        <v>0</v>
      </c>
      <c r="N3843" t="s">
        <v>8291</v>
      </c>
      <c r="O3843" s="5">
        <f>ROUND(E3843/D3843*100,0)</f>
        <v>0</v>
      </c>
      <c r="P3843">
        <f>IFERROR(ROUND(E3843/L3843,2),0)</f>
        <v>0</v>
      </c>
      <c r="Q3843" s="6" t="s">
        <v>8323</v>
      </c>
      <c r="R3843" t="s">
        <v>8345</v>
      </c>
      <c r="S3843" s="9">
        <f>(((J3843/60)/60)/24)+DATE(1970,1,1)</f>
        <v>42451.866967592592</v>
      </c>
      <c r="T3843" s="9">
        <f>(((I3843/60)/60)/24)+DATE(1970,1,1)</f>
        <v>42491.866967592592</v>
      </c>
    </row>
    <row r="3844" spans="1:21" ht="48" x14ac:dyDescent="0.2">
      <c r="A3844">
        <v>1709</v>
      </c>
      <c r="B3844" s="4" t="s">
        <v>1710</v>
      </c>
      <c r="C3844" s="1" t="s">
        <v>5819</v>
      </c>
      <c r="D3844" s="2">
        <v>1750</v>
      </c>
      <c r="E3844" s="3">
        <v>85</v>
      </c>
      <c r="F3844" t="s">
        <v>8220</v>
      </c>
      <c r="G3844" t="s">
        <v>8223</v>
      </c>
      <c r="H3844" t="s">
        <v>8245</v>
      </c>
      <c r="I3844">
        <v>1409513940</v>
      </c>
      <c r="J3844">
        <v>1405949514</v>
      </c>
      <c r="K3844" t="b">
        <v>0</v>
      </c>
      <c r="L3844">
        <v>4</v>
      </c>
      <c r="M3844" t="b">
        <v>0</v>
      </c>
      <c r="N3844" t="s">
        <v>8291</v>
      </c>
      <c r="O3844" s="5">
        <f>ROUND(E3844/D3844*100,0)</f>
        <v>5</v>
      </c>
      <c r="P3844">
        <f>IFERROR(ROUND(E3844/L3844,2),0)</f>
        <v>21.25</v>
      </c>
      <c r="Q3844" s="6" t="s">
        <v>8323</v>
      </c>
      <c r="R3844" t="s">
        <v>8345</v>
      </c>
      <c r="S3844" s="9">
        <f>(((J3844/60)/60)/24)+DATE(1970,1,1)</f>
        <v>41841.56381944444</v>
      </c>
      <c r="T3844" s="9">
        <f>(((I3844/60)/60)/24)+DATE(1970,1,1)</f>
        <v>41882.818749999999</v>
      </c>
    </row>
    <row r="3845" spans="1:21" ht="32" x14ac:dyDescent="0.2">
      <c r="A3845">
        <v>1710</v>
      </c>
      <c r="B3845" s="4" t="s">
        <v>1711</v>
      </c>
      <c r="C3845" s="1" t="s">
        <v>5820</v>
      </c>
      <c r="D3845" s="2">
        <v>5000</v>
      </c>
      <c r="E3845" s="3">
        <v>34</v>
      </c>
      <c r="F3845" t="s">
        <v>8220</v>
      </c>
      <c r="G3845" t="s">
        <v>8235</v>
      </c>
      <c r="H3845" t="s">
        <v>8248</v>
      </c>
      <c r="I3845">
        <v>1453122000</v>
      </c>
      <c r="J3845">
        <v>1449151888</v>
      </c>
      <c r="K3845" t="b">
        <v>0</v>
      </c>
      <c r="L3845">
        <v>1</v>
      </c>
      <c r="M3845" t="b">
        <v>0</v>
      </c>
      <c r="N3845" t="s">
        <v>8291</v>
      </c>
      <c r="O3845" s="5">
        <f>ROUND(E3845/D3845*100,0)</f>
        <v>1</v>
      </c>
      <c r="P3845">
        <f>IFERROR(ROUND(E3845/L3845,2),0)</f>
        <v>34</v>
      </c>
      <c r="Q3845" s="6" t="s">
        <v>8323</v>
      </c>
      <c r="R3845" t="s">
        <v>8345</v>
      </c>
      <c r="S3845" s="9">
        <f>(((J3845/60)/60)/24)+DATE(1970,1,1)</f>
        <v>42341.59129629629</v>
      </c>
      <c r="T3845" s="9">
        <f>(((I3845/60)/60)/24)+DATE(1970,1,1)</f>
        <v>42387.541666666672</v>
      </c>
    </row>
    <row r="3846" spans="1:21" ht="48" x14ac:dyDescent="0.2">
      <c r="A3846">
        <v>1711</v>
      </c>
      <c r="B3846" s="4" t="s">
        <v>1712</v>
      </c>
      <c r="C3846" s="1" t="s">
        <v>5821</v>
      </c>
      <c r="D3846" s="2">
        <v>10000</v>
      </c>
      <c r="E3846" s="3">
        <v>1050</v>
      </c>
      <c r="F3846" t="s">
        <v>8220</v>
      </c>
      <c r="G3846" t="s">
        <v>8223</v>
      </c>
      <c r="H3846" t="s">
        <v>8245</v>
      </c>
      <c r="I3846">
        <v>1409585434</v>
      </c>
      <c r="J3846">
        <v>1406907034</v>
      </c>
      <c r="K3846" t="b">
        <v>0</v>
      </c>
      <c r="L3846">
        <v>2</v>
      </c>
      <c r="M3846" t="b">
        <v>0</v>
      </c>
      <c r="N3846" t="s">
        <v>8291</v>
      </c>
      <c r="O3846" s="5">
        <f>ROUND(E3846/D3846*100,0)</f>
        <v>11</v>
      </c>
      <c r="P3846">
        <f>IFERROR(ROUND(E3846/L3846,2),0)</f>
        <v>525</v>
      </c>
      <c r="Q3846" s="6" t="s">
        <v>8323</v>
      </c>
      <c r="R3846" t="s">
        <v>8345</v>
      </c>
      <c r="S3846" s="9">
        <f>(((J3846/60)/60)/24)+DATE(1970,1,1)</f>
        <v>41852.646226851852</v>
      </c>
      <c r="T3846" s="9">
        <f>(((I3846/60)/60)/24)+DATE(1970,1,1)</f>
        <v>41883.646226851852</v>
      </c>
    </row>
    <row r="3847" spans="1:21" ht="48" x14ac:dyDescent="0.2">
      <c r="A3847">
        <v>1712</v>
      </c>
      <c r="B3847" s="4" t="s">
        <v>1713</v>
      </c>
      <c r="C3847" s="1" t="s">
        <v>5822</v>
      </c>
      <c r="D3847" s="2">
        <v>5000</v>
      </c>
      <c r="E3847" s="3">
        <v>0</v>
      </c>
      <c r="F3847" t="s">
        <v>8220</v>
      </c>
      <c r="G3847" t="s">
        <v>8223</v>
      </c>
      <c r="H3847" t="s">
        <v>8245</v>
      </c>
      <c r="I3847">
        <v>1435701353</v>
      </c>
      <c r="J3847">
        <v>1430517353</v>
      </c>
      <c r="K3847" t="b">
        <v>0</v>
      </c>
      <c r="L3847">
        <v>0</v>
      </c>
      <c r="M3847" t="b">
        <v>0</v>
      </c>
      <c r="N3847" t="s">
        <v>8291</v>
      </c>
      <c r="O3847" s="5">
        <f>ROUND(E3847/D3847*100,0)</f>
        <v>0</v>
      </c>
      <c r="P3847">
        <f>IFERROR(ROUND(E3847/L3847,2),0)</f>
        <v>0</v>
      </c>
      <c r="Q3847" s="6" t="s">
        <v>8323</v>
      </c>
      <c r="R3847" t="s">
        <v>8345</v>
      </c>
      <c r="S3847" s="9">
        <f>(((J3847/60)/60)/24)+DATE(1970,1,1)</f>
        <v>42125.913807870369</v>
      </c>
      <c r="T3847" s="9">
        <f>(((I3847/60)/60)/24)+DATE(1970,1,1)</f>
        <v>42185.913807870369</v>
      </c>
    </row>
    <row r="3848" spans="1:21" ht="48" x14ac:dyDescent="0.2">
      <c r="A3848">
        <v>1713</v>
      </c>
      <c r="B3848" s="4" t="s">
        <v>1714</v>
      </c>
      <c r="C3848" s="1" t="s">
        <v>5823</v>
      </c>
      <c r="D3848" s="2">
        <v>3000</v>
      </c>
      <c r="E3848" s="3">
        <v>50</v>
      </c>
      <c r="F3848" t="s">
        <v>8220</v>
      </c>
      <c r="G3848" t="s">
        <v>8223</v>
      </c>
      <c r="H3848" t="s">
        <v>8245</v>
      </c>
      <c r="I3848">
        <v>1412536412</v>
      </c>
      <c r="J3848">
        <v>1409944412</v>
      </c>
      <c r="K3848" t="b">
        <v>0</v>
      </c>
      <c r="L3848">
        <v>1</v>
      </c>
      <c r="M3848" t="b">
        <v>0</v>
      </c>
      <c r="N3848" t="s">
        <v>8291</v>
      </c>
      <c r="O3848" s="5">
        <f>ROUND(E3848/D3848*100,0)</f>
        <v>2</v>
      </c>
      <c r="P3848">
        <f>IFERROR(ROUND(E3848/L3848,2),0)</f>
        <v>50</v>
      </c>
      <c r="Q3848" s="6" t="s">
        <v>8323</v>
      </c>
      <c r="R3848" t="s">
        <v>8345</v>
      </c>
      <c r="S3848" s="9">
        <f>(((J3848/60)/60)/24)+DATE(1970,1,1)</f>
        <v>41887.801064814819</v>
      </c>
      <c r="T3848" s="9">
        <f>(((I3848/60)/60)/24)+DATE(1970,1,1)</f>
        <v>41917.801064814819</v>
      </c>
    </row>
    <row r="3849" spans="1:21" ht="48" x14ac:dyDescent="0.2">
      <c r="A3849">
        <v>1714</v>
      </c>
      <c r="B3849" s="4" t="s">
        <v>1715</v>
      </c>
      <c r="C3849" s="1" t="s">
        <v>5824</v>
      </c>
      <c r="D3849" s="2">
        <v>25000</v>
      </c>
      <c r="E3849" s="3">
        <v>1967</v>
      </c>
      <c r="F3849" t="s">
        <v>8220</v>
      </c>
      <c r="G3849" t="s">
        <v>8223</v>
      </c>
      <c r="H3849" t="s">
        <v>8245</v>
      </c>
      <c r="I3849">
        <v>1430517761</v>
      </c>
      <c r="J3849">
        <v>1427925761</v>
      </c>
      <c r="K3849" t="b">
        <v>0</v>
      </c>
      <c r="L3849">
        <v>17</v>
      </c>
      <c r="M3849" t="b">
        <v>0</v>
      </c>
      <c r="N3849" t="s">
        <v>8291</v>
      </c>
      <c r="O3849" s="5">
        <f>ROUND(E3849/D3849*100,0)</f>
        <v>8</v>
      </c>
      <c r="P3849">
        <f>IFERROR(ROUND(E3849/L3849,2),0)</f>
        <v>115.71</v>
      </c>
      <c r="Q3849" s="6" t="s">
        <v>8323</v>
      </c>
      <c r="R3849" t="s">
        <v>8345</v>
      </c>
      <c r="S3849" s="9">
        <f>(((J3849/60)/60)/24)+DATE(1970,1,1)</f>
        <v>42095.918530092589</v>
      </c>
      <c r="T3849" s="9">
        <f>(((I3849/60)/60)/24)+DATE(1970,1,1)</f>
        <v>42125.918530092589</v>
      </c>
    </row>
    <row r="3850" spans="1:21" ht="48" x14ac:dyDescent="0.2">
      <c r="A3850">
        <v>1715</v>
      </c>
      <c r="B3850" s="4" t="s">
        <v>1716</v>
      </c>
      <c r="C3850" s="1" t="s">
        <v>5825</v>
      </c>
      <c r="D3850" s="2">
        <v>5000</v>
      </c>
      <c r="E3850" s="3">
        <v>11</v>
      </c>
      <c r="F3850" t="s">
        <v>8220</v>
      </c>
      <c r="G3850" t="s">
        <v>8223</v>
      </c>
      <c r="H3850" t="s">
        <v>8245</v>
      </c>
      <c r="I3850">
        <v>1427772120</v>
      </c>
      <c r="J3850">
        <v>1425186785</v>
      </c>
      <c r="K3850" t="b">
        <v>0</v>
      </c>
      <c r="L3850">
        <v>2</v>
      </c>
      <c r="M3850" t="b">
        <v>0</v>
      </c>
      <c r="N3850" t="s">
        <v>8291</v>
      </c>
      <c r="O3850" s="5">
        <f>ROUND(E3850/D3850*100,0)</f>
        <v>0</v>
      </c>
      <c r="P3850">
        <f>IFERROR(ROUND(E3850/L3850,2),0)</f>
        <v>5.5</v>
      </c>
      <c r="Q3850" s="6" t="s">
        <v>8323</v>
      </c>
      <c r="R3850" t="s">
        <v>8345</v>
      </c>
      <c r="S3850" s="9">
        <f>(((J3850/60)/60)/24)+DATE(1970,1,1)</f>
        <v>42064.217418981483</v>
      </c>
      <c r="T3850" s="9">
        <f>(((I3850/60)/60)/24)+DATE(1970,1,1)</f>
        <v>42094.140277777777</v>
      </c>
    </row>
    <row r="3851" spans="1:21" ht="48" x14ac:dyDescent="0.2">
      <c r="A3851">
        <v>1716</v>
      </c>
      <c r="B3851" s="4" t="s">
        <v>1717</v>
      </c>
      <c r="C3851" s="1" t="s">
        <v>5826</v>
      </c>
      <c r="D3851" s="2">
        <v>2000</v>
      </c>
      <c r="E3851" s="3">
        <v>150</v>
      </c>
      <c r="F3851" t="s">
        <v>8220</v>
      </c>
      <c r="G3851" t="s">
        <v>8223</v>
      </c>
      <c r="H3851" t="s">
        <v>8245</v>
      </c>
      <c r="I3851">
        <v>1481295099</v>
      </c>
      <c r="J3851">
        <v>1477835499</v>
      </c>
      <c r="K3851" t="b">
        <v>0</v>
      </c>
      <c r="L3851">
        <v>3</v>
      </c>
      <c r="M3851" t="b">
        <v>0</v>
      </c>
      <c r="N3851" t="s">
        <v>8291</v>
      </c>
      <c r="O3851" s="5">
        <f>ROUND(E3851/D3851*100,0)</f>
        <v>8</v>
      </c>
      <c r="P3851">
        <f>IFERROR(ROUND(E3851/L3851,2),0)</f>
        <v>50</v>
      </c>
      <c r="Q3851" s="6" t="s">
        <v>8323</v>
      </c>
      <c r="R3851" t="s">
        <v>8345</v>
      </c>
      <c r="S3851" s="9">
        <f>(((J3851/60)/60)/24)+DATE(1970,1,1)</f>
        <v>42673.577534722222</v>
      </c>
      <c r="T3851" s="9">
        <f>(((I3851/60)/60)/24)+DATE(1970,1,1)</f>
        <v>42713.619201388887</v>
      </c>
    </row>
    <row r="3852" spans="1:21" ht="48" x14ac:dyDescent="0.2">
      <c r="A3852">
        <v>1717</v>
      </c>
      <c r="B3852" s="4" t="s">
        <v>1718</v>
      </c>
      <c r="C3852" s="1" t="s">
        <v>5827</v>
      </c>
      <c r="D3852" s="2">
        <v>3265</v>
      </c>
      <c r="E3852" s="3">
        <v>1395</v>
      </c>
      <c r="F3852" t="s">
        <v>8220</v>
      </c>
      <c r="G3852" t="s">
        <v>8223</v>
      </c>
      <c r="H3852" t="s">
        <v>8245</v>
      </c>
      <c r="I3852">
        <v>1461211200</v>
      </c>
      <c r="J3852">
        <v>1459467238</v>
      </c>
      <c r="K3852" t="b">
        <v>0</v>
      </c>
      <c r="L3852">
        <v>41</v>
      </c>
      <c r="M3852" t="b">
        <v>0</v>
      </c>
      <c r="N3852" t="s">
        <v>8291</v>
      </c>
      <c r="O3852" s="5">
        <f>ROUND(E3852/D3852*100,0)</f>
        <v>43</v>
      </c>
      <c r="P3852">
        <f>IFERROR(ROUND(E3852/L3852,2),0)</f>
        <v>34.020000000000003</v>
      </c>
      <c r="Q3852" s="6" t="s">
        <v>8323</v>
      </c>
      <c r="R3852" t="s">
        <v>8345</v>
      </c>
      <c r="S3852" s="9">
        <f>(((J3852/60)/60)/24)+DATE(1970,1,1)</f>
        <v>42460.98192129629</v>
      </c>
      <c r="T3852" s="9">
        <f>(((I3852/60)/60)/24)+DATE(1970,1,1)</f>
        <v>42481.166666666672</v>
      </c>
    </row>
    <row r="3853" spans="1:21" ht="16" x14ac:dyDescent="0.2">
      <c r="A3853">
        <v>1718</v>
      </c>
      <c r="B3853" s="4" t="s">
        <v>1719</v>
      </c>
      <c r="C3853" s="1" t="s">
        <v>5828</v>
      </c>
      <c r="D3853" s="2">
        <v>35000</v>
      </c>
      <c r="E3853" s="3">
        <v>75</v>
      </c>
      <c r="F3853" t="s">
        <v>8220</v>
      </c>
      <c r="G3853" t="s">
        <v>8223</v>
      </c>
      <c r="H3853" t="s">
        <v>8245</v>
      </c>
      <c r="I3853">
        <v>1463201940</v>
      </c>
      <c r="J3853">
        <v>1459435149</v>
      </c>
      <c r="K3853" t="b">
        <v>0</v>
      </c>
      <c r="L3853">
        <v>2</v>
      </c>
      <c r="M3853" t="b">
        <v>0</v>
      </c>
      <c r="N3853" t="s">
        <v>8291</v>
      </c>
      <c r="O3853" s="5">
        <f>ROUND(E3853/D3853*100,0)</f>
        <v>0</v>
      </c>
      <c r="P3853">
        <f>IFERROR(ROUND(E3853/L3853,2),0)</f>
        <v>37.5</v>
      </c>
      <c r="Q3853" s="6" t="s">
        <v>8323</v>
      </c>
      <c r="R3853" t="s">
        <v>8345</v>
      </c>
      <c r="S3853" s="9">
        <f>(((J3853/60)/60)/24)+DATE(1970,1,1)</f>
        <v>42460.610520833332</v>
      </c>
      <c r="T3853" s="9">
        <f>(((I3853/60)/60)/24)+DATE(1970,1,1)</f>
        <v>42504.207638888889</v>
      </c>
    </row>
    <row r="3854" spans="1:21" ht="48" x14ac:dyDescent="0.2">
      <c r="A3854">
        <v>1719</v>
      </c>
      <c r="B3854" s="4" t="s">
        <v>1720</v>
      </c>
      <c r="C3854" s="1" t="s">
        <v>5829</v>
      </c>
      <c r="D3854" s="2">
        <v>4000</v>
      </c>
      <c r="E3854" s="3">
        <v>35</v>
      </c>
      <c r="F3854" t="s">
        <v>8220</v>
      </c>
      <c r="G3854" t="s">
        <v>8223</v>
      </c>
      <c r="H3854" t="s">
        <v>8245</v>
      </c>
      <c r="I3854">
        <v>1410958191</v>
      </c>
      <c r="J3854">
        <v>1408366191</v>
      </c>
      <c r="K3854" t="b">
        <v>0</v>
      </c>
      <c r="L3854">
        <v>3</v>
      </c>
      <c r="M3854" t="b">
        <v>0</v>
      </c>
      <c r="N3854" t="s">
        <v>8291</v>
      </c>
      <c r="O3854" s="5">
        <f>ROUND(E3854/D3854*100,0)</f>
        <v>1</v>
      </c>
      <c r="P3854">
        <f>IFERROR(ROUND(E3854/L3854,2),0)</f>
        <v>11.67</v>
      </c>
      <c r="Q3854" s="6" t="s">
        <v>8323</v>
      </c>
      <c r="R3854" t="s">
        <v>8345</v>
      </c>
      <c r="S3854" s="9">
        <f>(((J3854/60)/60)/24)+DATE(1970,1,1)</f>
        <v>41869.534618055557</v>
      </c>
      <c r="T3854" s="9">
        <f>(((I3854/60)/60)/24)+DATE(1970,1,1)</f>
        <v>41899.534618055557</v>
      </c>
    </row>
    <row r="3855" spans="1:21" ht="48" x14ac:dyDescent="0.2">
      <c r="A3855">
        <v>1720</v>
      </c>
      <c r="B3855" s="4" t="s">
        <v>1721</v>
      </c>
      <c r="C3855" s="1" t="s">
        <v>5830</v>
      </c>
      <c r="D3855" s="2">
        <v>4000</v>
      </c>
      <c r="E3855" s="3">
        <v>225</v>
      </c>
      <c r="F3855" t="s">
        <v>8220</v>
      </c>
      <c r="G3855" t="s">
        <v>8223</v>
      </c>
      <c r="H3855" t="s">
        <v>8245</v>
      </c>
      <c r="I3855">
        <v>1415562471</v>
      </c>
      <c r="J3855">
        <v>1412966871</v>
      </c>
      <c r="K3855" t="b">
        <v>0</v>
      </c>
      <c r="L3855">
        <v>8</v>
      </c>
      <c r="M3855" t="b">
        <v>0</v>
      </c>
      <c r="N3855" t="s">
        <v>8291</v>
      </c>
      <c r="O3855" s="5">
        <f>ROUND(E3855/D3855*100,0)</f>
        <v>6</v>
      </c>
      <c r="P3855">
        <f>IFERROR(ROUND(E3855/L3855,2),0)</f>
        <v>28.13</v>
      </c>
      <c r="Q3855" s="6" t="s">
        <v>8323</v>
      </c>
      <c r="R3855" t="s">
        <v>8345</v>
      </c>
      <c r="S3855" s="9">
        <f>(((J3855/60)/60)/24)+DATE(1970,1,1)</f>
        <v>41922.783229166671</v>
      </c>
      <c r="T3855" s="9">
        <f>(((I3855/60)/60)/24)+DATE(1970,1,1)</f>
        <v>41952.824895833335</v>
      </c>
    </row>
    <row r="3856" spans="1:21" ht="48" x14ac:dyDescent="0.2">
      <c r="A3856">
        <v>1721</v>
      </c>
      <c r="B3856" s="4" t="s">
        <v>1722</v>
      </c>
      <c r="C3856" s="1" t="s">
        <v>5831</v>
      </c>
      <c r="D3856" s="2">
        <v>5000</v>
      </c>
      <c r="E3856" s="3">
        <v>0</v>
      </c>
      <c r="F3856" t="s">
        <v>8220</v>
      </c>
      <c r="G3856" t="s">
        <v>8223</v>
      </c>
      <c r="H3856" t="s">
        <v>8245</v>
      </c>
      <c r="I3856">
        <v>1449831863</v>
      </c>
      <c r="J3856">
        <v>1447239863</v>
      </c>
      <c r="K3856" t="b">
        <v>0</v>
      </c>
      <c r="L3856">
        <v>0</v>
      </c>
      <c r="M3856" t="b">
        <v>0</v>
      </c>
      <c r="N3856" t="s">
        <v>8291</v>
      </c>
      <c r="O3856" s="5">
        <f>ROUND(E3856/D3856*100,0)</f>
        <v>0</v>
      </c>
      <c r="P3856">
        <f>IFERROR(ROUND(E3856/L3856,2),0)</f>
        <v>0</v>
      </c>
      <c r="Q3856" s="6" t="s">
        <v>8323</v>
      </c>
      <c r="R3856" t="s">
        <v>8345</v>
      </c>
      <c r="S3856" s="9">
        <f>(((J3856/60)/60)/24)+DATE(1970,1,1)</f>
        <v>42319.461377314816</v>
      </c>
      <c r="T3856" s="9">
        <f>(((I3856/60)/60)/24)+DATE(1970,1,1)</f>
        <v>42349.461377314816</v>
      </c>
    </row>
    <row r="3857" spans="1:20" ht="48" x14ac:dyDescent="0.2">
      <c r="A3857">
        <v>1722</v>
      </c>
      <c r="B3857" s="4" t="s">
        <v>1723</v>
      </c>
      <c r="C3857" s="1" t="s">
        <v>5832</v>
      </c>
      <c r="D3857" s="2">
        <v>2880</v>
      </c>
      <c r="E3857" s="3">
        <v>1</v>
      </c>
      <c r="F3857" t="s">
        <v>8220</v>
      </c>
      <c r="G3857" t="s">
        <v>8223</v>
      </c>
      <c r="H3857" t="s">
        <v>8245</v>
      </c>
      <c r="I3857">
        <v>1459642200</v>
      </c>
      <c r="J3857">
        <v>1456441429</v>
      </c>
      <c r="K3857" t="b">
        <v>0</v>
      </c>
      <c r="L3857">
        <v>1</v>
      </c>
      <c r="M3857" t="b">
        <v>0</v>
      </c>
      <c r="N3857" t="s">
        <v>8291</v>
      </c>
      <c r="O3857" s="5">
        <f>ROUND(E3857/D3857*100,0)</f>
        <v>0</v>
      </c>
      <c r="P3857">
        <f>IFERROR(ROUND(E3857/L3857,2),0)</f>
        <v>1</v>
      </c>
      <c r="Q3857" s="6" t="s">
        <v>8323</v>
      </c>
      <c r="R3857" t="s">
        <v>8345</v>
      </c>
      <c r="S3857" s="9">
        <f>(((J3857/60)/60)/24)+DATE(1970,1,1)</f>
        <v>42425.960983796293</v>
      </c>
      <c r="T3857" s="9">
        <f>(((I3857/60)/60)/24)+DATE(1970,1,1)</f>
        <v>42463.006944444445</v>
      </c>
    </row>
    <row r="3858" spans="1:20" ht="48" x14ac:dyDescent="0.2">
      <c r="A3858">
        <v>1723</v>
      </c>
      <c r="B3858" s="4" t="s">
        <v>1724</v>
      </c>
      <c r="C3858" s="1" t="s">
        <v>5833</v>
      </c>
      <c r="D3858" s="2">
        <v>10000</v>
      </c>
      <c r="E3858" s="3">
        <v>650</v>
      </c>
      <c r="F3858" t="s">
        <v>8220</v>
      </c>
      <c r="G3858" t="s">
        <v>8223</v>
      </c>
      <c r="H3858" t="s">
        <v>8245</v>
      </c>
      <c r="I3858">
        <v>1435730400</v>
      </c>
      <c r="J3858">
        <v>1430855315</v>
      </c>
      <c r="K3858" t="b">
        <v>0</v>
      </c>
      <c r="L3858">
        <v>3</v>
      </c>
      <c r="M3858" t="b">
        <v>0</v>
      </c>
      <c r="N3858" t="s">
        <v>8291</v>
      </c>
      <c r="O3858" s="5">
        <f>ROUND(E3858/D3858*100,0)</f>
        <v>7</v>
      </c>
      <c r="P3858">
        <f>IFERROR(ROUND(E3858/L3858,2),0)</f>
        <v>216.67</v>
      </c>
      <c r="Q3858" s="6" t="s">
        <v>8323</v>
      </c>
      <c r="R3858" t="s">
        <v>8345</v>
      </c>
      <c r="S3858" s="9">
        <f>(((J3858/60)/60)/24)+DATE(1970,1,1)</f>
        <v>42129.82540509259</v>
      </c>
      <c r="T3858" s="9">
        <f>(((I3858/60)/60)/24)+DATE(1970,1,1)</f>
        <v>42186.25</v>
      </c>
    </row>
    <row r="3859" spans="1:20" ht="48" x14ac:dyDescent="0.2">
      <c r="A3859">
        <v>1724</v>
      </c>
      <c r="B3859" s="4" t="s">
        <v>1725</v>
      </c>
      <c r="C3859" s="1" t="s">
        <v>5834</v>
      </c>
      <c r="D3859" s="2">
        <v>6000</v>
      </c>
      <c r="E3859" s="3">
        <v>35</v>
      </c>
      <c r="F3859" t="s">
        <v>8220</v>
      </c>
      <c r="G3859" t="s">
        <v>8223</v>
      </c>
      <c r="H3859" t="s">
        <v>8245</v>
      </c>
      <c r="I3859">
        <v>1414707762</v>
      </c>
      <c r="J3859">
        <v>1412115762</v>
      </c>
      <c r="K3859" t="b">
        <v>0</v>
      </c>
      <c r="L3859">
        <v>4</v>
      </c>
      <c r="M3859" t="b">
        <v>0</v>
      </c>
      <c r="N3859" t="s">
        <v>8291</v>
      </c>
      <c r="O3859" s="5">
        <f>ROUND(E3859/D3859*100,0)</f>
        <v>1</v>
      </c>
      <c r="P3859">
        <f>IFERROR(ROUND(E3859/L3859,2),0)</f>
        <v>8.75</v>
      </c>
      <c r="Q3859" s="6" t="s">
        <v>8323</v>
      </c>
      <c r="R3859" t="s">
        <v>8345</v>
      </c>
      <c r="S3859" s="9">
        <f>(((J3859/60)/60)/24)+DATE(1970,1,1)</f>
        <v>41912.932430555556</v>
      </c>
      <c r="T3859" s="9">
        <f>(((I3859/60)/60)/24)+DATE(1970,1,1)</f>
        <v>41942.932430555556</v>
      </c>
    </row>
    <row r="3860" spans="1:20" ht="48" x14ac:dyDescent="0.2">
      <c r="A3860">
        <v>1725</v>
      </c>
      <c r="B3860" s="4" t="s">
        <v>1726</v>
      </c>
      <c r="C3860" s="1" t="s">
        <v>5835</v>
      </c>
      <c r="D3860" s="2">
        <v>5500</v>
      </c>
      <c r="E3860" s="3">
        <v>560</v>
      </c>
      <c r="F3860" t="s">
        <v>8220</v>
      </c>
      <c r="G3860" t="s">
        <v>8223</v>
      </c>
      <c r="H3860" t="s">
        <v>8245</v>
      </c>
      <c r="I3860">
        <v>1408922049</v>
      </c>
      <c r="J3860">
        <v>1406330049</v>
      </c>
      <c r="K3860" t="b">
        <v>0</v>
      </c>
      <c r="L3860">
        <v>9</v>
      </c>
      <c r="M3860" t="b">
        <v>0</v>
      </c>
      <c r="N3860" t="s">
        <v>8291</v>
      </c>
      <c r="O3860" s="5">
        <f>ROUND(E3860/D3860*100,0)</f>
        <v>10</v>
      </c>
      <c r="P3860">
        <f>IFERROR(ROUND(E3860/L3860,2),0)</f>
        <v>62.22</v>
      </c>
      <c r="Q3860" s="6" t="s">
        <v>8323</v>
      </c>
      <c r="R3860" t="s">
        <v>8345</v>
      </c>
      <c r="S3860" s="9">
        <f>(((J3860/60)/60)/24)+DATE(1970,1,1)</f>
        <v>41845.968159722222</v>
      </c>
      <c r="T3860" s="9">
        <f>(((I3860/60)/60)/24)+DATE(1970,1,1)</f>
        <v>41875.968159722222</v>
      </c>
    </row>
    <row r="3861" spans="1:20" ht="32" x14ac:dyDescent="0.2">
      <c r="A3861">
        <v>1726</v>
      </c>
      <c r="B3861" s="4" t="s">
        <v>1727</v>
      </c>
      <c r="C3861" s="1" t="s">
        <v>5836</v>
      </c>
      <c r="D3861" s="2">
        <v>6500</v>
      </c>
      <c r="E3861" s="3">
        <v>2196</v>
      </c>
      <c r="F3861" t="s">
        <v>8220</v>
      </c>
      <c r="G3861" t="s">
        <v>8223</v>
      </c>
      <c r="H3861" t="s">
        <v>8245</v>
      </c>
      <c r="I3861">
        <v>1403906664</v>
      </c>
      <c r="J3861">
        <v>1401401064</v>
      </c>
      <c r="K3861" t="b">
        <v>0</v>
      </c>
      <c r="L3861">
        <v>16</v>
      </c>
      <c r="M3861" t="b">
        <v>0</v>
      </c>
      <c r="N3861" t="s">
        <v>8291</v>
      </c>
      <c r="O3861" s="5">
        <f>ROUND(E3861/D3861*100,0)</f>
        <v>34</v>
      </c>
      <c r="P3861">
        <f>IFERROR(ROUND(E3861/L3861,2),0)</f>
        <v>137.25</v>
      </c>
      <c r="Q3861" s="6" t="s">
        <v>8323</v>
      </c>
      <c r="R3861" t="s">
        <v>8345</v>
      </c>
      <c r="S3861" s="9">
        <f>(((J3861/60)/60)/24)+DATE(1970,1,1)</f>
        <v>41788.919722222221</v>
      </c>
      <c r="T3861" s="9">
        <f>(((I3861/60)/60)/24)+DATE(1970,1,1)</f>
        <v>41817.919722222221</v>
      </c>
    </row>
    <row r="3862" spans="1:20" ht="48" x14ac:dyDescent="0.2">
      <c r="A3862">
        <v>1727</v>
      </c>
      <c r="B3862" s="4" t="s">
        <v>1728</v>
      </c>
      <c r="C3862" s="1" t="s">
        <v>5837</v>
      </c>
      <c r="D3862" s="2">
        <v>3000</v>
      </c>
      <c r="E3862" s="3">
        <v>1</v>
      </c>
      <c r="F3862" t="s">
        <v>8220</v>
      </c>
      <c r="G3862" t="s">
        <v>8224</v>
      </c>
      <c r="H3862" t="s">
        <v>8246</v>
      </c>
      <c r="I3862">
        <v>1428231600</v>
      </c>
      <c r="J3862">
        <v>1423520177</v>
      </c>
      <c r="K3862" t="b">
        <v>0</v>
      </c>
      <c r="L3862">
        <v>1</v>
      </c>
      <c r="M3862" t="b">
        <v>0</v>
      </c>
      <c r="N3862" t="s">
        <v>8291</v>
      </c>
      <c r="O3862" s="5">
        <f>ROUND(E3862/D3862*100,0)</f>
        <v>0</v>
      </c>
      <c r="P3862">
        <f>IFERROR(ROUND(E3862/L3862,2),0)</f>
        <v>1</v>
      </c>
      <c r="Q3862" s="6" t="s">
        <v>8323</v>
      </c>
      <c r="R3862" t="s">
        <v>8345</v>
      </c>
      <c r="S3862" s="9">
        <f>(((J3862/60)/60)/24)+DATE(1970,1,1)</f>
        <v>42044.927974537044</v>
      </c>
      <c r="T3862" s="9">
        <f>(((I3862/60)/60)/24)+DATE(1970,1,1)</f>
        <v>42099.458333333328</v>
      </c>
    </row>
    <row r="3863" spans="1:20" ht="48" x14ac:dyDescent="0.2">
      <c r="A3863">
        <v>1728</v>
      </c>
      <c r="B3863" s="4" t="s">
        <v>1729</v>
      </c>
      <c r="C3863" s="1" t="s">
        <v>5838</v>
      </c>
      <c r="D3863" s="2">
        <v>1250</v>
      </c>
      <c r="E3863" s="3">
        <v>855</v>
      </c>
      <c r="F3863" t="s">
        <v>8220</v>
      </c>
      <c r="G3863" t="s">
        <v>8223</v>
      </c>
      <c r="H3863" t="s">
        <v>8245</v>
      </c>
      <c r="I3863">
        <v>1445439674</v>
      </c>
      <c r="J3863">
        <v>1442847674</v>
      </c>
      <c r="K3863" t="b">
        <v>0</v>
      </c>
      <c r="L3863">
        <v>7</v>
      </c>
      <c r="M3863" t="b">
        <v>0</v>
      </c>
      <c r="N3863" t="s">
        <v>8291</v>
      </c>
      <c r="O3863" s="5">
        <f>ROUND(E3863/D3863*100,0)</f>
        <v>68</v>
      </c>
      <c r="P3863">
        <f>IFERROR(ROUND(E3863/L3863,2),0)</f>
        <v>122.14</v>
      </c>
      <c r="Q3863" s="6" t="s">
        <v>8323</v>
      </c>
      <c r="R3863" t="s">
        <v>8345</v>
      </c>
      <c r="S3863" s="9">
        <f>(((J3863/60)/60)/24)+DATE(1970,1,1)</f>
        <v>42268.625856481478</v>
      </c>
      <c r="T3863" s="9">
        <f>(((I3863/60)/60)/24)+DATE(1970,1,1)</f>
        <v>42298.625856481478</v>
      </c>
    </row>
    <row r="3864" spans="1:20" ht="48" x14ac:dyDescent="0.2">
      <c r="A3864">
        <v>1729</v>
      </c>
      <c r="B3864" s="4" t="s">
        <v>1730</v>
      </c>
      <c r="C3864" s="1" t="s">
        <v>5839</v>
      </c>
      <c r="D3864" s="2">
        <v>10000</v>
      </c>
      <c r="E3864" s="3">
        <v>0</v>
      </c>
      <c r="F3864" t="s">
        <v>8220</v>
      </c>
      <c r="G3864" t="s">
        <v>8223</v>
      </c>
      <c r="H3864" t="s">
        <v>8245</v>
      </c>
      <c r="I3864">
        <v>1465521306</v>
      </c>
      <c r="J3864">
        <v>1460337306</v>
      </c>
      <c r="K3864" t="b">
        <v>0</v>
      </c>
      <c r="L3864">
        <v>0</v>
      </c>
      <c r="M3864" t="b">
        <v>0</v>
      </c>
      <c r="N3864" t="s">
        <v>8291</v>
      </c>
      <c r="O3864" s="5">
        <f>ROUND(E3864/D3864*100,0)</f>
        <v>0</v>
      </c>
      <c r="P3864">
        <f>IFERROR(ROUND(E3864/L3864,2),0)</f>
        <v>0</v>
      </c>
      <c r="Q3864" s="6" t="s">
        <v>8323</v>
      </c>
      <c r="R3864" t="s">
        <v>8345</v>
      </c>
      <c r="S3864" s="9">
        <f>(((J3864/60)/60)/24)+DATE(1970,1,1)</f>
        <v>42471.052152777775</v>
      </c>
      <c r="T3864" s="9">
        <f>(((I3864/60)/60)/24)+DATE(1970,1,1)</f>
        <v>42531.052152777775</v>
      </c>
    </row>
    <row r="3865" spans="1:20" ht="48" x14ac:dyDescent="0.2">
      <c r="A3865">
        <v>1730</v>
      </c>
      <c r="B3865" s="4" t="s">
        <v>1731</v>
      </c>
      <c r="C3865" s="1" t="s">
        <v>5840</v>
      </c>
      <c r="D3865" s="2">
        <v>3000</v>
      </c>
      <c r="E3865" s="3">
        <v>0</v>
      </c>
      <c r="F3865" t="s">
        <v>8220</v>
      </c>
      <c r="G3865" t="s">
        <v>8223</v>
      </c>
      <c r="H3865" t="s">
        <v>8245</v>
      </c>
      <c r="I3865">
        <v>1445738783</v>
      </c>
      <c r="J3865">
        <v>1443146783</v>
      </c>
      <c r="K3865" t="b">
        <v>0</v>
      </c>
      <c r="L3865">
        <v>0</v>
      </c>
      <c r="M3865" t="b">
        <v>0</v>
      </c>
      <c r="N3865" t="s">
        <v>8291</v>
      </c>
      <c r="O3865" s="5">
        <f>ROUND(E3865/D3865*100,0)</f>
        <v>0</v>
      </c>
      <c r="P3865">
        <f>IFERROR(ROUND(E3865/L3865,2),0)</f>
        <v>0</v>
      </c>
      <c r="Q3865" s="6" t="s">
        <v>8323</v>
      </c>
      <c r="R3865" t="s">
        <v>8345</v>
      </c>
      <c r="S3865" s="9">
        <f>(((J3865/60)/60)/24)+DATE(1970,1,1)</f>
        <v>42272.087766203709</v>
      </c>
      <c r="T3865" s="9">
        <f>(((I3865/60)/60)/24)+DATE(1970,1,1)</f>
        <v>42302.087766203709</v>
      </c>
    </row>
    <row r="3866" spans="1:20" ht="32" x14ac:dyDescent="0.2">
      <c r="A3866">
        <v>1731</v>
      </c>
      <c r="B3866" s="4" t="s">
        <v>1732</v>
      </c>
      <c r="C3866" s="1" t="s">
        <v>5841</v>
      </c>
      <c r="D3866" s="2">
        <v>1000</v>
      </c>
      <c r="E3866" s="3">
        <v>0</v>
      </c>
      <c r="F3866" t="s">
        <v>8220</v>
      </c>
      <c r="G3866" t="s">
        <v>8223</v>
      </c>
      <c r="H3866" t="s">
        <v>8245</v>
      </c>
      <c r="I3866">
        <v>1434034800</v>
      </c>
      <c r="J3866">
        <v>1432849552</v>
      </c>
      <c r="K3866" t="b">
        <v>0</v>
      </c>
      <c r="L3866">
        <v>0</v>
      </c>
      <c r="M3866" t="b">
        <v>0</v>
      </c>
      <c r="N3866" t="s">
        <v>8291</v>
      </c>
      <c r="O3866" s="5">
        <f>ROUND(E3866/D3866*100,0)</f>
        <v>0</v>
      </c>
      <c r="P3866">
        <f>IFERROR(ROUND(E3866/L3866,2),0)</f>
        <v>0</v>
      </c>
      <c r="Q3866" s="6" t="s">
        <v>8323</v>
      </c>
      <c r="R3866" t="s">
        <v>8345</v>
      </c>
      <c r="S3866" s="9">
        <f>(((J3866/60)/60)/24)+DATE(1970,1,1)</f>
        <v>42152.906851851847</v>
      </c>
      <c r="T3866" s="9">
        <f>(((I3866/60)/60)/24)+DATE(1970,1,1)</f>
        <v>42166.625</v>
      </c>
    </row>
    <row r="3867" spans="1:20" ht="48" x14ac:dyDescent="0.2">
      <c r="A3867">
        <v>1732</v>
      </c>
      <c r="B3867" s="4" t="s">
        <v>1733</v>
      </c>
      <c r="C3867" s="1" t="s">
        <v>5842</v>
      </c>
      <c r="D3867" s="2">
        <v>4000</v>
      </c>
      <c r="E3867" s="3">
        <v>0</v>
      </c>
      <c r="F3867" t="s">
        <v>8220</v>
      </c>
      <c r="G3867" t="s">
        <v>8223</v>
      </c>
      <c r="H3867" t="s">
        <v>8245</v>
      </c>
      <c r="I3867">
        <v>1452920400</v>
      </c>
      <c r="J3867">
        <v>1447777481</v>
      </c>
      <c r="K3867" t="b">
        <v>0</v>
      </c>
      <c r="L3867">
        <v>0</v>
      </c>
      <c r="M3867" t="b">
        <v>0</v>
      </c>
      <c r="N3867" t="s">
        <v>8291</v>
      </c>
      <c r="O3867" s="5">
        <f>ROUND(E3867/D3867*100,0)</f>
        <v>0</v>
      </c>
      <c r="P3867">
        <f>IFERROR(ROUND(E3867/L3867,2),0)</f>
        <v>0</v>
      </c>
      <c r="Q3867" s="6" t="s">
        <v>8323</v>
      </c>
      <c r="R3867" t="s">
        <v>8345</v>
      </c>
      <c r="S3867" s="9">
        <f>(((J3867/60)/60)/24)+DATE(1970,1,1)</f>
        <v>42325.683807870373</v>
      </c>
      <c r="T3867" s="9">
        <f>(((I3867/60)/60)/24)+DATE(1970,1,1)</f>
        <v>42385.208333333328</v>
      </c>
    </row>
    <row r="3868" spans="1:20" ht="48" x14ac:dyDescent="0.2">
      <c r="A3868">
        <v>1733</v>
      </c>
      <c r="B3868" s="4" t="s">
        <v>1734</v>
      </c>
      <c r="C3868" s="1" t="s">
        <v>5843</v>
      </c>
      <c r="D3868" s="2">
        <v>10000</v>
      </c>
      <c r="E3868" s="3">
        <v>0</v>
      </c>
      <c r="F3868" t="s">
        <v>8220</v>
      </c>
      <c r="G3868" t="s">
        <v>8223</v>
      </c>
      <c r="H3868" t="s">
        <v>8245</v>
      </c>
      <c r="I3868">
        <v>1473802200</v>
      </c>
      <c r="J3868">
        <v>1472746374</v>
      </c>
      <c r="K3868" t="b">
        <v>0</v>
      </c>
      <c r="L3868">
        <v>0</v>
      </c>
      <c r="M3868" t="b">
        <v>0</v>
      </c>
      <c r="N3868" t="s">
        <v>8291</v>
      </c>
      <c r="O3868" s="5">
        <f>ROUND(E3868/D3868*100,0)</f>
        <v>0</v>
      </c>
      <c r="P3868">
        <f>IFERROR(ROUND(E3868/L3868,2),0)</f>
        <v>0</v>
      </c>
      <c r="Q3868" s="6" t="s">
        <v>8323</v>
      </c>
      <c r="R3868" t="s">
        <v>8345</v>
      </c>
      <c r="S3868" s="9">
        <f>(((J3868/60)/60)/24)+DATE(1970,1,1)</f>
        <v>42614.675625000003</v>
      </c>
      <c r="T3868" s="9">
        <f>(((I3868/60)/60)/24)+DATE(1970,1,1)</f>
        <v>42626.895833333328</v>
      </c>
    </row>
    <row r="3869" spans="1:20" ht="48" x14ac:dyDescent="0.2">
      <c r="A3869">
        <v>1734</v>
      </c>
      <c r="B3869" s="4" t="s">
        <v>1735</v>
      </c>
      <c r="C3869" s="1" t="s">
        <v>5844</v>
      </c>
      <c r="D3869" s="2">
        <v>4500</v>
      </c>
      <c r="E3869" s="3">
        <v>1</v>
      </c>
      <c r="F3869" t="s">
        <v>8220</v>
      </c>
      <c r="G3869" t="s">
        <v>8223</v>
      </c>
      <c r="H3869" t="s">
        <v>8245</v>
      </c>
      <c r="I3869">
        <v>1431046356</v>
      </c>
      <c r="J3869">
        <v>1428454356</v>
      </c>
      <c r="K3869" t="b">
        <v>0</v>
      </c>
      <c r="L3869">
        <v>1</v>
      </c>
      <c r="M3869" t="b">
        <v>0</v>
      </c>
      <c r="N3869" t="s">
        <v>8291</v>
      </c>
      <c r="O3869" s="5">
        <f>ROUND(E3869/D3869*100,0)</f>
        <v>0</v>
      </c>
      <c r="P3869">
        <f>IFERROR(ROUND(E3869/L3869,2),0)</f>
        <v>1</v>
      </c>
      <c r="Q3869" s="6" t="s">
        <v>8323</v>
      </c>
      <c r="R3869" t="s">
        <v>8345</v>
      </c>
      <c r="S3869" s="9">
        <f>(((J3869/60)/60)/24)+DATE(1970,1,1)</f>
        <v>42102.036527777775</v>
      </c>
      <c r="T3869" s="9">
        <f>(((I3869/60)/60)/24)+DATE(1970,1,1)</f>
        <v>42132.036527777775</v>
      </c>
    </row>
    <row r="3870" spans="1:20" ht="16" x14ac:dyDescent="0.2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>ROUND(E3870/D3870*100,0)</f>
        <v>0</v>
      </c>
      <c r="P3870">
        <f>IFERROR(ROUND(E3870/L3870,2),0)</f>
        <v>10</v>
      </c>
      <c r="Q3870" s="6" t="s">
        <v>8315</v>
      </c>
      <c r="R3870" t="s">
        <v>8357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32" x14ac:dyDescent="0.2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>ROUND(E3871/D3871*100,0)</f>
        <v>3</v>
      </c>
      <c r="P3871">
        <f>IFERROR(ROUND(E3871/L3871,2),0)</f>
        <v>30.13</v>
      </c>
      <c r="Q3871" s="6" t="s">
        <v>8315</v>
      </c>
      <c r="R3871" t="s">
        <v>8357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48" x14ac:dyDescent="0.2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>ROUND(E3872/D3872*100,0)</f>
        <v>15</v>
      </c>
      <c r="P3872">
        <f>IFERROR(ROUND(E3872/L3872,2),0)</f>
        <v>150</v>
      </c>
      <c r="Q3872" s="6" t="s">
        <v>8315</v>
      </c>
      <c r="R3872" t="s">
        <v>8357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32" x14ac:dyDescent="0.2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>ROUND(E3873/D3873*100,0)</f>
        <v>3</v>
      </c>
      <c r="P3873">
        <f>IFERROR(ROUND(E3873/L3873,2),0)</f>
        <v>13.33</v>
      </c>
      <c r="Q3873" s="6" t="s">
        <v>8315</v>
      </c>
      <c r="R3873" t="s">
        <v>8357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8" x14ac:dyDescent="0.2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>ROUND(E3874/D3874*100,0)</f>
        <v>0</v>
      </c>
      <c r="P3874">
        <f>IFERROR(ROUND(E3874/L3874,2),0)</f>
        <v>0</v>
      </c>
      <c r="Q3874" s="6" t="s">
        <v>8315</v>
      </c>
      <c r="R3874" t="s">
        <v>8357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8" x14ac:dyDescent="0.2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>ROUND(E3875/D3875*100,0)</f>
        <v>0</v>
      </c>
      <c r="P3875">
        <f>IFERROR(ROUND(E3875/L3875,2),0)</f>
        <v>0</v>
      </c>
      <c r="Q3875" s="6" t="s">
        <v>8315</v>
      </c>
      <c r="R3875" t="s">
        <v>8357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48" x14ac:dyDescent="0.2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>ROUND(E3876/D3876*100,0)</f>
        <v>0</v>
      </c>
      <c r="P3876">
        <f>IFERROR(ROUND(E3876/L3876,2),0)</f>
        <v>0</v>
      </c>
      <c r="Q3876" s="6" t="s">
        <v>8315</v>
      </c>
      <c r="R3876" t="s">
        <v>8357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8" x14ac:dyDescent="0.2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>ROUND(E3877/D3877*100,0)</f>
        <v>0</v>
      </c>
      <c r="P3877">
        <f>IFERROR(ROUND(E3877/L3877,2),0)</f>
        <v>0</v>
      </c>
      <c r="Q3877" s="6" t="s">
        <v>8315</v>
      </c>
      <c r="R3877" t="s">
        <v>8357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48" x14ac:dyDescent="0.2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>ROUND(E3878/D3878*100,0)</f>
        <v>53</v>
      </c>
      <c r="P3878">
        <f>IFERROR(ROUND(E3878/L3878,2),0)</f>
        <v>44.76</v>
      </c>
      <c r="Q3878" s="6" t="s">
        <v>8315</v>
      </c>
      <c r="R3878" t="s">
        <v>8357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8" x14ac:dyDescent="0.2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>ROUND(E3879/D3879*100,0)</f>
        <v>5</v>
      </c>
      <c r="P3879">
        <f>IFERROR(ROUND(E3879/L3879,2),0)</f>
        <v>88.64</v>
      </c>
      <c r="Q3879" s="6" t="s">
        <v>8315</v>
      </c>
      <c r="R3879" t="s">
        <v>8357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8" x14ac:dyDescent="0.2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>ROUND(E3880/D3880*100,0)</f>
        <v>0</v>
      </c>
      <c r="P3880">
        <f>IFERROR(ROUND(E3880/L3880,2),0)</f>
        <v>10</v>
      </c>
      <c r="Q3880" s="6" t="s">
        <v>8315</v>
      </c>
      <c r="R3880" t="s">
        <v>8357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48" x14ac:dyDescent="0.2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>ROUND(E3881/D3881*100,0)</f>
        <v>0</v>
      </c>
      <c r="P3881">
        <f>IFERROR(ROUND(E3881/L3881,2),0)</f>
        <v>0</v>
      </c>
      <c r="Q3881" s="6" t="s">
        <v>8315</v>
      </c>
      <c r="R3881" t="s">
        <v>8357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8" x14ac:dyDescent="0.2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>ROUND(E3882/D3882*100,0)</f>
        <v>13</v>
      </c>
      <c r="P3882">
        <f>IFERROR(ROUND(E3882/L3882,2),0)</f>
        <v>57.65</v>
      </c>
      <c r="Q3882" s="6" t="s">
        <v>8315</v>
      </c>
      <c r="R3882" t="s">
        <v>8357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32" x14ac:dyDescent="0.2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>ROUND(E3883/D3883*100,0)</f>
        <v>5</v>
      </c>
      <c r="P3883">
        <f>IFERROR(ROUND(E3883/L3883,2),0)</f>
        <v>25</v>
      </c>
      <c r="Q3883" s="6" t="s">
        <v>8315</v>
      </c>
      <c r="R3883" t="s">
        <v>8357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48" x14ac:dyDescent="0.2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>ROUND(E3884/D3884*100,0)</f>
        <v>0</v>
      </c>
      <c r="P3884">
        <f>IFERROR(ROUND(E3884/L3884,2),0)</f>
        <v>0</v>
      </c>
      <c r="Q3884" s="6" t="s">
        <v>8315</v>
      </c>
      <c r="R3884" t="s">
        <v>8357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48" x14ac:dyDescent="0.2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>ROUND(E3885/D3885*100,0)</f>
        <v>0</v>
      </c>
      <c r="P3885">
        <f>IFERROR(ROUND(E3885/L3885,2),0)</f>
        <v>0</v>
      </c>
      <c r="Q3885" s="6" t="s">
        <v>8315</v>
      </c>
      <c r="R3885" t="s">
        <v>8357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48" x14ac:dyDescent="0.2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>ROUND(E3886/D3886*100,0)</f>
        <v>0</v>
      </c>
      <c r="P3886">
        <f>IFERROR(ROUND(E3886/L3886,2),0)</f>
        <v>0</v>
      </c>
      <c r="Q3886" s="6" t="s">
        <v>8315</v>
      </c>
      <c r="R3886" t="s">
        <v>8357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48" x14ac:dyDescent="0.2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>ROUND(E3887/D3887*100,0)</f>
        <v>0</v>
      </c>
      <c r="P3887">
        <f>IFERROR(ROUND(E3887/L3887,2),0)</f>
        <v>0</v>
      </c>
      <c r="Q3887" s="6" t="s">
        <v>8315</v>
      </c>
      <c r="R3887" t="s">
        <v>8357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ht="16" x14ac:dyDescent="0.2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>ROUND(E3888/D3888*100,0)</f>
        <v>0</v>
      </c>
      <c r="P3888">
        <f>IFERROR(ROUND(E3888/L3888,2),0)</f>
        <v>0</v>
      </c>
      <c r="Q3888" s="6" t="s">
        <v>8315</v>
      </c>
      <c r="R3888" t="s">
        <v>8357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8" x14ac:dyDescent="0.2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>ROUND(E3889/D3889*100,0)</f>
        <v>2</v>
      </c>
      <c r="P3889">
        <f>IFERROR(ROUND(E3889/L3889,2),0)</f>
        <v>17.5</v>
      </c>
      <c r="Q3889" s="6" t="s">
        <v>8315</v>
      </c>
      <c r="R3889" t="s">
        <v>8357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48" x14ac:dyDescent="0.2">
      <c r="A3890">
        <v>1735</v>
      </c>
      <c r="B3890" s="4" t="s">
        <v>1736</v>
      </c>
      <c r="C3890" s="1" t="s">
        <v>5845</v>
      </c>
      <c r="D3890" s="2">
        <v>1000</v>
      </c>
      <c r="E3890" s="3">
        <v>110</v>
      </c>
      <c r="F3890" t="s">
        <v>8220</v>
      </c>
      <c r="G3890" t="s">
        <v>8223</v>
      </c>
      <c r="H3890" t="s">
        <v>8245</v>
      </c>
      <c r="I3890">
        <v>1470598345</v>
      </c>
      <c r="J3890">
        <v>1468006345</v>
      </c>
      <c r="K3890" t="b">
        <v>0</v>
      </c>
      <c r="L3890">
        <v>2</v>
      </c>
      <c r="M3890" t="b">
        <v>0</v>
      </c>
      <c r="N3890" t="s">
        <v>8291</v>
      </c>
      <c r="O3890" s="5">
        <f>ROUND(E3890/D3890*100,0)</f>
        <v>11</v>
      </c>
      <c r="P3890">
        <f>IFERROR(ROUND(E3890/L3890,2),0)</f>
        <v>55</v>
      </c>
      <c r="Q3890" s="6" t="s">
        <v>8323</v>
      </c>
      <c r="R3890" t="s">
        <v>8345</v>
      </c>
      <c r="S3890" s="9">
        <f>(((J3890/60)/60)/24)+DATE(1970,1,1)</f>
        <v>42559.814178240747</v>
      </c>
      <c r="T3890" s="9">
        <f>(((I3890/60)/60)/24)+DATE(1970,1,1)</f>
        <v>42589.814178240747</v>
      </c>
    </row>
    <row r="3891" spans="1:20" ht="32" x14ac:dyDescent="0.2">
      <c r="A3891">
        <v>1736</v>
      </c>
      <c r="B3891" s="4" t="s">
        <v>1737</v>
      </c>
      <c r="C3891" s="1" t="s">
        <v>5846</v>
      </c>
      <c r="D3891" s="2">
        <v>3000</v>
      </c>
      <c r="E3891" s="3">
        <v>22</v>
      </c>
      <c r="F3891" t="s">
        <v>8220</v>
      </c>
      <c r="G3891" t="s">
        <v>8223</v>
      </c>
      <c r="H3891" t="s">
        <v>8245</v>
      </c>
      <c r="I3891">
        <v>1447018833</v>
      </c>
      <c r="J3891">
        <v>1444423233</v>
      </c>
      <c r="K3891" t="b">
        <v>0</v>
      </c>
      <c r="L3891">
        <v>1</v>
      </c>
      <c r="M3891" t="b">
        <v>0</v>
      </c>
      <c r="N3891" t="s">
        <v>8291</v>
      </c>
      <c r="O3891" s="5">
        <f>ROUND(E3891/D3891*100,0)</f>
        <v>1</v>
      </c>
      <c r="P3891">
        <f>IFERROR(ROUND(E3891/L3891,2),0)</f>
        <v>22</v>
      </c>
      <c r="Q3891" s="6" t="s">
        <v>8323</v>
      </c>
      <c r="R3891" t="s">
        <v>8345</v>
      </c>
      <c r="S3891" s="9">
        <f>(((J3891/60)/60)/24)+DATE(1970,1,1)</f>
        <v>42286.861493055556</v>
      </c>
      <c r="T3891" s="9">
        <f>(((I3891/60)/60)/24)+DATE(1970,1,1)</f>
        <v>42316.90315972222</v>
      </c>
    </row>
    <row r="3892" spans="1:20" ht="48" x14ac:dyDescent="0.2">
      <c r="A3892">
        <v>1737</v>
      </c>
      <c r="B3892" s="4" t="s">
        <v>1738</v>
      </c>
      <c r="C3892" s="1" t="s">
        <v>5847</v>
      </c>
      <c r="D3892" s="2">
        <v>4000</v>
      </c>
      <c r="E3892" s="3">
        <v>850</v>
      </c>
      <c r="F3892" t="s">
        <v>8220</v>
      </c>
      <c r="G3892" t="s">
        <v>8223</v>
      </c>
      <c r="H3892" t="s">
        <v>8245</v>
      </c>
      <c r="I3892">
        <v>1437432392</v>
      </c>
      <c r="J3892">
        <v>1434840392</v>
      </c>
      <c r="K3892" t="b">
        <v>0</v>
      </c>
      <c r="L3892">
        <v>15</v>
      </c>
      <c r="M3892" t="b">
        <v>0</v>
      </c>
      <c r="N3892" t="s">
        <v>8291</v>
      </c>
      <c r="O3892" s="5">
        <f>ROUND(E3892/D3892*100,0)</f>
        <v>21</v>
      </c>
      <c r="P3892">
        <f>IFERROR(ROUND(E3892/L3892,2),0)</f>
        <v>56.67</v>
      </c>
      <c r="Q3892" s="6" t="s">
        <v>8323</v>
      </c>
      <c r="R3892" t="s">
        <v>8345</v>
      </c>
      <c r="S3892" s="9">
        <f>(((J3892/60)/60)/24)+DATE(1970,1,1)</f>
        <v>42175.948981481488</v>
      </c>
      <c r="T3892" s="9">
        <f>(((I3892/60)/60)/24)+DATE(1970,1,1)</f>
        <v>42205.948981481488</v>
      </c>
    </row>
    <row r="3893" spans="1:20" ht="32" x14ac:dyDescent="0.2">
      <c r="A3893">
        <v>1738</v>
      </c>
      <c r="B3893" s="4" t="s">
        <v>1739</v>
      </c>
      <c r="C3893" s="1" t="s">
        <v>5848</v>
      </c>
      <c r="D3893" s="2">
        <v>5000</v>
      </c>
      <c r="E3893" s="3">
        <v>20</v>
      </c>
      <c r="F3893" t="s">
        <v>8220</v>
      </c>
      <c r="G3893" t="s">
        <v>8223</v>
      </c>
      <c r="H3893" t="s">
        <v>8245</v>
      </c>
      <c r="I3893">
        <v>1412283542</v>
      </c>
      <c r="J3893">
        <v>1409691542</v>
      </c>
      <c r="K3893" t="b">
        <v>0</v>
      </c>
      <c r="L3893">
        <v>1</v>
      </c>
      <c r="M3893" t="b">
        <v>0</v>
      </c>
      <c r="N3893" t="s">
        <v>8291</v>
      </c>
      <c r="O3893" s="5">
        <f>ROUND(E3893/D3893*100,0)</f>
        <v>0</v>
      </c>
      <c r="P3893">
        <f>IFERROR(ROUND(E3893/L3893,2),0)</f>
        <v>20</v>
      </c>
      <c r="Q3893" s="6" t="s">
        <v>8323</v>
      </c>
      <c r="R3893" t="s">
        <v>8345</v>
      </c>
      <c r="S3893" s="9">
        <f>(((J3893/60)/60)/24)+DATE(1970,1,1)</f>
        <v>41884.874328703707</v>
      </c>
      <c r="T3893" s="9">
        <f>(((I3893/60)/60)/24)+DATE(1970,1,1)</f>
        <v>41914.874328703707</v>
      </c>
    </row>
    <row r="3894" spans="1:20" ht="48" x14ac:dyDescent="0.2">
      <c r="A3894">
        <v>1739</v>
      </c>
      <c r="B3894" s="4" t="s">
        <v>1740</v>
      </c>
      <c r="C3894" s="1" t="s">
        <v>5849</v>
      </c>
      <c r="D3894" s="2">
        <v>1000</v>
      </c>
      <c r="E3894" s="3">
        <v>1</v>
      </c>
      <c r="F3894" t="s">
        <v>8220</v>
      </c>
      <c r="G3894" t="s">
        <v>8223</v>
      </c>
      <c r="H3894" t="s">
        <v>8245</v>
      </c>
      <c r="I3894">
        <v>1462391932</v>
      </c>
      <c r="J3894">
        <v>1457297932</v>
      </c>
      <c r="K3894" t="b">
        <v>0</v>
      </c>
      <c r="L3894">
        <v>1</v>
      </c>
      <c r="M3894" t="b">
        <v>0</v>
      </c>
      <c r="N3894" t="s">
        <v>8291</v>
      </c>
      <c r="O3894" s="5">
        <f>ROUND(E3894/D3894*100,0)</f>
        <v>0</v>
      </c>
      <c r="P3894">
        <f>IFERROR(ROUND(E3894/L3894,2),0)</f>
        <v>1</v>
      </c>
      <c r="Q3894" s="6" t="s">
        <v>8323</v>
      </c>
      <c r="R3894" t="s">
        <v>8345</v>
      </c>
      <c r="S3894" s="9">
        <f>(((J3894/60)/60)/24)+DATE(1970,1,1)</f>
        <v>42435.874212962968</v>
      </c>
      <c r="T3894" s="9">
        <f>(((I3894/60)/60)/24)+DATE(1970,1,1)</f>
        <v>42494.832546296297</v>
      </c>
    </row>
    <row r="3895" spans="1:20" ht="48" x14ac:dyDescent="0.2">
      <c r="A3895">
        <v>1740</v>
      </c>
      <c r="B3895" s="4" t="s">
        <v>1741</v>
      </c>
      <c r="C3895" s="1" t="s">
        <v>5850</v>
      </c>
      <c r="D3895" s="2">
        <v>3000</v>
      </c>
      <c r="E3895" s="3">
        <v>0</v>
      </c>
      <c r="F3895" t="s">
        <v>8220</v>
      </c>
      <c r="G3895" t="s">
        <v>8223</v>
      </c>
      <c r="H3895" t="s">
        <v>8245</v>
      </c>
      <c r="I3895">
        <v>1437075422</v>
      </c>
      <c r="J3895">
        <v>1434483422</v>
      </c>
      <c r="K3895" t="b">
        <v>0</v>
      </c>
      <c r="L3895">
        <v>0</v>
      </c>
      <c r="M3895" t="b">
        <v>0</v>
      </c>
      <c r="N3895" t="s">
        <v>8291</v>
      </c>
      <c r="O3895" s="5">
        <f>ROUND(E3895/D3895*100,0)</f>
        <v>0</v>
      </c>
      <c r="P3895">
        <f>IFERROR(ROUND(E3895/L3895,2),0)</f>
        <v>0</v>
      </c>
      <c r="Q3895" s="6" t="s">
        <v>8323</v>
      </c>
      <c r="R3895" t="s">
        <v>8345</v>
      </c>
      <c r="S3895" s="9">
        <f>(((J3895/60)/60)/24)+DATE(1970,1,1)</f>
        <v>42171.817384259266</v>
      </c>
      <c r="T3895" s="9">
        <f>(((I3895/60)/60)/24)+DATE(1970,1,1)</f>
        <v>42201.817384259266</v>
      </c>
    </row>
    <row r="3896" spans="1:20" ht="48" x14ac:dyDescent="0.2">
      <c r="A3896">
        <v>160</v>
      </c>
      <c r="B3896" s="4" t="s">
        <v>162</v>
      </c>
      <c r="C3896" s="1" t="s">
        <v>4270</v>
      </c>
      <c r="D3896" s="2">
        <v>5000</v>
      </c>
      <c r="E3896" s="3">
        <v>0</v>
      </c>
      <c r="F3896" t="s">
        <v>8220</v>
      </c>
      <c r="G3896" t="s">
        <v>8223</v>
      </c>
      <c r="H3896" t="s">
        <v>8245</v>
      </c>
      <c r="I3896">
        <v>1439675691</v>
      </c>
      <c r="J3896">
        <v>1434491691</v>
      </c>
      <c r="K3896" t="b">
        <v>0</v>
      </c>
      <c r="L3896">
        <v>0</v>
      </c>
      <c r="M3896" t="b">
        <v>0</v>
      </c>
      <c r="N3896" t="s">
        <v>8266</v>
      </c>
      <c r="O3896" s="5">
        <f>ROUND(E3896/D3896*100,0)</f>
        <v>0</v>
      </c>
      <c r="P3896">
        <f>IFERROR(ROUND(E3896/L3896,2),0)</f>
        <v>0</v>
      </c>
      <c r="Q3896" s="6" t="s">
        <v>8308</v>
      </c>
      <c r="R3896" t="s">
        <v>8312</v>
      </c>
      <c r="S3896" s="9">
        <f>(((J3896/60)/60)/24)+DATE(1970,1,1)</f>
        <v>42171.913090277783</v>
      </c>
      <c r="T3896" s="9">
        <f>(((I3896/60)/60)/24)+DATE(1970,1,1)</f>
        <v>42231.913090277783</v>
      </c>
    </row>
    <row r="3897" spans="1:20" ht="48" x14ac:dyDescent="0.2">
      <c r="A3897">
        <v>161</v>
      </c>
      <c r="B3897" s="4" t="s">
        <v>163</v>
      </c>
      <c r="C3897" s="1" t="s">
        <v>4271</v>
      </c>
      <c r="D3897" s="2">
        <v>50000</v>
      </c>
      <c r="E3897" s="3">
        <v>5</v>
      </c>
      <c r="F3897" t="s">
        <v>8220</v>
      </c>
      <c r="G3897" t="s">
        <v>8223</v>
      </c>
      <c r="H3897" t="s">
        <v>8245</v>
      </c>
      <c r="I3897">
        <v>1404318595</v>
      </c>
      <c r="J3897">
        <v>1401726595</v>
      </c>
      <c r="K3897" t="b">
        <v>0</v>
      </c>
      <c r="L3897">
        <v>1</v>
      </c>
      <c r="M3897" t="b">
        <v>0</v>
      </c>
      <c r="N3897" t="s">
        <v>8266</v>
      </c>
      <c r="O3897" s="5">
        <f>ROUND(E3897/D3897*100,0)</f>
        <v>0</v>
      </c>
      <c r="P3897">
        <f>IFERROR(ROUND(E3897/L3897,2),0)</f>
        <v>5</v>
      </c>
      <c r="Q3897" s="6" t="s">
        <v>8308</v>
      </c>
      <c r="R3897" t="s">
        <v>8312</v>
      </c>
      <c r="S3897" s="9">
        <f>(((J3897/60)/60)/24)+DATE(1970,1,1)</f>
        <v>41792.687442129631</v>
      </c>
      <c r="T3897" s="9">
        <f>(((I3897/60)/60)/24)+DATE(1970,1,1)</f>
        <v>41822.687442129631</v>
      </c>
    </row>
    <row r="3898" spans="1:20" ht="48" x14ac:dyDescent="0.2">
      <c r="A3898">
        <v>162</v>
      </c>
      <c r="B3898" s="4" t="s">
        <v>164</v>
      </c>
      <c r="C3898" s="1" t="s">
        <v>4272</v>
      </c>
      <c r="D3898" s="2">
        <v>2800</v>
      </c>
      <c r="E3898" s="3">
        <v>435</v>
      </c>
      <c r="F3898" t="s">
        <v>8220</v>
      </c>
      <c r="G3898" t="s">
        <v>8223</v>
      </c>
      <c r="H3898" t="s">
        <v>8245</v>
      </c>
      <c r="I3898">
        <v>1408232520</v>
      </c>
      <c r="J3898">
        <v>1405393356</v>
      </c>
      <c r="K3898" t="b">
        <v>0</v>
      </c>
      <c r="L3898">
        <v>10</v>
      </c>
      <c r="M3898" t="b">
        <v>0</v>
      </c>
      <c r="N3898" t="s">
        <v>8266</v>
      </c>
      <c r="O3898" s="5">
        <f>ROUND(E3898/D3898*100,0)</f>
        <v>16</v>
      </c>
      <c r="P3898">
        <f>IFERROR(ROUND(E3898/L3898,2),0)</f>
        <v>43.5</v>
      </c>
      <c r="Q3898" s="6" t="s">
        <v>8308</v>
      </c>
      <c r="R3898" t="s">
        <v>8312</v>
      </c>
      <c r="S3898" s="9">
        <f>(((J3898/60)/60)/24)+DATE(1970,1,1)</f>
        <v>41835.126805555556</v>
      </c>
      <c r="T3898" s="9">
        <f>(((I3898/60)/60)/24)+DATE(1970,1,1)</f>
        <v>41867.987500000003</v>
      </c>
    </row>
    <row r="3899" spans="1:20" ht="64" x14ac:dyDescent="0.2">
      <c r="A3899">
        <v>163</v>
      </c>
      <c r="B3899" s="4" t="s">
        <v>165</v>
      </c>
      <c r="C3899" s="1" t="s">
        <v>4273</v>
      </c>
      <c r="D3899" s="2">
        <v>2000000</v>
      </c>
      <c r="E3899" s="3">
        <v>0</v>
      </c>
      <c r="F3899" t="s">
        <v>8220</v>
      </c>
      <c r="G3899" t="s">
        <v>8223</v>
      </c>
      <c r="H3899" t="s">
        <v>8245</v>
      </c>
      <c r="I3899">
        <v>1443657600</v>
      </c>
      <c r="J3899">
        <v>1440716654</v>
      </c>
      <c r="K3899" t="b">
        <v>0</v>
      </c>
      <c r="L3899">
        <v>0</v>
      </c>
      <c r="M3899" t="b">
        <v>0</v>
      </c>
      <c r="N3899" t="s">
        <v>8266</v>
      </c>
      <c r="O3899" s="5">
        <f>ROUND(E3899/D3899*100,0)</f>
        <v>0</v>
      </c>
      <c r="P3899">
        <f>IFERROR(ROUND(E3899/L3899,2),0)</f>
        <v>0</v>
      </c>
      <c r="Q3899" s="6" t="s">
        <v>8308</v>
      </c>
      <c r="R3899" t="s">
        <v>8312</v>
      </c>
      <c r="S3899" s="9">
        <f>(((J3899/60)/60)/24)+DATE(1970,1,1)</f>
        <v>42243.961273148147</v>
      </c>
      <c r="T3899" s="9">
        <f>(((I3899/60)/60)/24)+DATE(1970,1,1)</f>
        <v>42278</v>
      </c>
    </row>
    <row r="3900" spans="1:20" ht="48" x14ac:dyDescent="0.2">
      <c r="A3900">
        <v>164</v>
      </c>
      <c r="B3900" s="4" t="s">
        <v>166</v>
      </c>
      <c r="C3900" s="1" t="s">
        <v>4274</v>
      </c>
      <c r="D3900" s="2">
        <v>120000</v>
      </c>
      <c r="E3900" s="3">
        <v>640</v>
      </c>
      <c r="F3900" t="s">
        <v>8220</v>
      </c>
      <c r="G3900" t="s">
        <v>8223</v>
      </c>
      <c r="H3900" t="s">
        <v>8245</v>
      </c>
      <c r="I3900">
        <v>1411150701</v>
      </c>
      <c r="J3900">
        <v>1405966701</v>
      </c>
      <c r="K3900" t="b">
        <v>0</v>
      </c>
      <c r="L3900">
        <v>7</v>
      </c>
      <c r="M3900" t="b">
        <v>0</v>
      </c>
      <c r="N3900" t="s">
        <v>8266</v>
      </c>
      <c r="O3900" s="5">
        <f>ROUND(E3900/D3900*100,0)</f>
        <v>1</v>
      </c>
      <c r="P3900">
        <f>IFERROR(ROUND(E3900/L3900,2),0)</f>
        <v>91.43</v>
      </c>
      <c r="Q3900" s="6" t="s">
        <v>8308</v>
      </c>
      <c r="R3900" t="s">
        <v>8312</v>
      </c>
      <c r="S3900" s="9">
        <f>(((J3900/60)/60)/24)+DATE(1970,1,1)</f>
        <v>41841.762743055559</v>
      </c>
      <c r="T3900" s="9">
        <f>(((I3900/60)/60)/24)+DATE(1970,1,1)</f>
        <v>41901.762743055559</v>
      </c>
    </row>
    <row r="3901" spans="1:20" ht="32" x14ac:dyDescent="0.2">
      <c r="A3901">
        <v>165</v>
      </c>
      <c r="B3901" s="4" t="s">
        <v>167</v>
      </c>
      <c r="C3901" s="1" t="s">
        <v>4275</v>
      </c>
      <c r="D3901" s="2">
        <v>17000</v>
      </c>
      <c r="E3901" s="3">
        <v>0</v>
      </c>
      <c r="F3901" t="s">
        <v>8220</v>
      </c>
      <c r="G3901" t="s">
        <v>8224</v>
      </c>
      <c r="H3901" t="s">
        <v>8246</v>
      </c>
      <c r="I3901">
        <v>1452613724</v>
      </c>
      <c r="J3901">
        <v>1450021724</v>
      </c>
      <c r="K3901" t="b">
        <v>0</v>
      </c>
      <c r="L3901">
        <v>0</v>
      </c>
      <c r="M3901" t="b">
        <v>0</v>
      </c>
      <c r="N3901" t="s">
        <v>8266</v>
      </c>
      <c r="O3901" s="5">
        <f>ROUND(E3901/D3901*100,0)</f>
        <v>0</v>
      </c>
      <c r="P3901">
        <f>IFERROR(ROUND(E3901/L3901,2),0)</f>
        <v>0</v>
      </c>
      <c r="Q3901" s="6" t="s">
        <v>8308</v>
      </c>
      <c r="R3901" t="s">
        <v>8312</v>
      </c>
      <c r="S3901" s="9">
        <f>(((J3901/60)/60)/24)+DATE(1970,1,1)</f>
        <v>42351.658842592587</v>
      </c>
      <c r="T3901" s="9">
        <f>(((I3901/60)/60)/24)+DATE(1970,1,1)</f>
        <v>42381.658842592587</v>
      </c>
    </row>
    <row r="3902" spans="1:20" ht="48" x14ac:dyDescent="0.2">
      <c r="A3902">
        <v>166</v>
      </c>
      <c r="B3902" s="4" t="s">
        <v>168</v>
      </c>
      <c r="C3902" s="1" t="s">
        <v>4276</v>
      </c>
      <c r="D3902" s="2">
        <v>5000</v>
      </c>
      <c r="E3902" s="3">
        <v>3000</v>
      </c>
      <c r="F3902" t="s">
        <v>8220</v>
      </c>
      <c r="G3902" t="s">
        <v>8223</v>
      </c>
      <c r="H3902" t="s">
        <v>8245</v>
      </c>
      <c r="I3902">
        <v>1484531362</v>
      </c>
      <c r="J3902">
        <v>1481939362</v>
      </c>
      <c r="K3902" t="b">
        <v>0</v>
      </c>
      <c r="L3902">
        <v>1</v>
      </c>
      <c r="M3902" t="b">
        <v>0</v>
      </c>
      <c r="N3902" t="s">
        <v>8266</v>
      </c>
      <c r="O3902" s="5">
        <f>ROUND(E3902/D3902*100,0)</f>
        <v>60</v>
      </c>
      <c r="P3902">
        <f>IFERROR(ROUND(E3902/L3902,2),0)</f>
        <v>3000</v>
      </c>
      <c r="Q3902" s="6" t="s">
        <v>8308</v>
      </c>
      <c r="R3902" t="s">
        <v>8312</v>
      </c>
      <c r="S3902" s="9">
        <f>(((J3902/60)/60)/24)+DATE(1970,1,1)</f>
        <v>42721.075949074075</v>
      </c>
      <c r="T3902" s="9">
        <f>(((I3902/60)/60)/24)+DATE(1970,1,1)</f>
        <v>42751.075949074075</v>
      </c>
    </row>
    <row r="3903" spans="1:20" ht="48" x14ac:dyDescent="0.2">
      <c r="A3903">
        <v>167</v>
      </c>
      <c r="B3903" s="4" t="s">
        <v>169</v>
      </c>
      <c r="C3903" s="1" t="s">
        <v>4277</v>
      </c>
      <c r="D3903" s="2">
        <v>110000</v>
      </c>
      <c r="E3903" s="3">
        <v>11</v>
      </c>
      <c r="F3903" t="s">
        <v>8220</v>
      </c>
      <c r="G3903" t="s">
        <v>8223</v>
      </c>
      <c r="H3903" t="s">
        <v>8245</v>
      </c>
      <c r="I3903">
        <v>1438726535</v>
      </c>
      <c r="J3903">
        <v>1433542535</v>
      </c>
      <c r="K3903" t="b">
        <v>0</v>
      </c>
      <c r="L3903">
        <v>2</v>
      </c>
      <c r="M3903" t="b">
        <v>0</v>
      </c>
      <c r="N3903" t="s">
        <v>8266</v>
      </c>
      <c r="O3903" s="5">
        <f>ROUND(E3903/D3903*100,0)</f>
        <v>0</v>
      </c>
      <c r="P3903">
        <f>IFERROR(ROUND(E3903/L3903,2),0)</f>
        <v>5.5</v>
      </c>
      <c r="Q3903" s="6" t="s">
        <v>8308</v>
      </c>
      <c r="R3903" t="s">
        <v>8312</v>
      </c>
      <c r="S3903" s="9">
        <f>(((J3903/60)/60)/24)+DATE(1970,1,1)</f>
        <v>42160.927488425921</v>
      </c>
      <c r="T3903" s="9">
        <f>(((I3903/60)/60)/24)+DATE(1970,1,1)</f>
        <v>42220.927488425921</v>
      </c>
    </row>
    <row r="3904" spans="1:20" ht="48" x14ac:dyDescent="0.2">
      <c r="A3904">
        <v>168</v>
      </c>
      <c r="B3904" s="4" t="s">
        <v>170</v>
      </c>
      <c r="C3904" s="1" t="s">
        <v>4278</v>
      </c>
      <c r="D3904" s="2">
        <v>8000</v>
      </c>
      <c r="E3904" s="3">
        <v>325</v>
      </c>
      <c r="F3904" t="s">
        <v>8220</v>
      </c>
      <c r="G3904" t="s">
        <v>8223</v>
      </c>
      <c r="H3904" t="s">
        <v>8245</v>
      </c>
      <c r="I3904">
        <v>1426791770</v>
      </c>
      <c r="J3904">
        <v>1424203370</v>
      </c>
      <c r="K3904" t="b">
        <v>0</v>
      </c>
      <c r="L3904">
        <v>3</v>
      </c>
      <c r="M3904" t="b">
        <v>0</v>
      </c>
      <c r="N3904" t="s">
        <v>8266</v>
      </c>
      <c r="O3904" s="5">
        <f>ROUND(E3904/D3904*100,0)</f>
        <v>4</v>
      </c>
      <c r="P3904">
        <f>IFERROR(ROUND(E3904/L3904,2),0)</f>
        <v>108.33</v>
      </c>
      <c r="Q3904" s="6" t="s">
        <v>8308</v>
      </c>
      <c r="R3904" t="s">
        <v>8312</v>
      </c>
      <c r="S3904" s="9">
        <f>(((J3904/60)/60)/24)+DATE(1970,1,1)</f>
        <v>42052.83530092593</v>
      </c>
      <c r="T3904" s="9">
        <f>(((I3904/60)/60)/24)+DATE(1970,1,1)</f>
        <v>42082.793634259258</v>
      </c>
    </row>
    <row r="3905" spans="1:20" ht="48" x14ac:dyDescent="0.2">
      <c r="A3905">
        <v>169</v>
      </c>
      <c r="B3905" s="4" t="s">
        <v>171</v>
      </c>
      <c r="C3905" s="1" t="s">
        <v>4279</v>
      </c>
      <c r="D3905" s="2">
        <v>2500</v>
      </c>
      <c r="E3905" s="3">
        <v>560</v>
      </c>
      <c r="F3905" t="s">
        <v>8220</v>
      </c>
      <c r="G3905" t="s">
        <v>8224</v>
      </c>
      <c r="H3905" t="s">
        <v>8246</v>
      </c>
      <c r="I3905">
        <v>1413634059</v>
      </c>
      <c r="J3905">
        <v>1411042059</v>
      </c>
      <c r="K3905" t="b">
        <v>0</v>
      </c>
      <c r="L3905">
        <v>10</v>
      </c>
      <c r="M3905" t="b">
        <v>0</v>
      </c>
      <c r="N3905" t="s">
        <v>8266</v>
      </c>
      <c r="O3905" s="5">
        <f>ROUND(E3905/D3905*100,0)</f>
        <v>22</v>
      </c>
      <c r="P3905">
        <f>IFERROR(ROUND(E3905/L3905,2),0)</f>
        <v>56</v>
      </c>
      <c r="Q3905" s="6" t="s">
        <v>8308</v>
      </c>
      <c r="R3905" t="s">
        <v>8312</v>
      </c>
      <c r="S3905" s="9">
        <f>(((J3905/60)/60)/24)+DATE(1970,1,1)</f>
        <v>41900.505312499998</v>
      </c>
      <c r="T3905" s="9">
        <f>(((I3905/60)/60)/24)+DATE(1970,1,1)</f>
        <v>41930.505312499998</v>
      </c>
    </row>
    <row r="3906" spans="1:20" ht="48" x14ac:dyDescent="0.2">
      <c r="A3906">
        <v>170</v>
      </c>
      <c r="B3906" s="4" t="s">
        <v>172</v>
      </c>
      <c r="C3906" s="1" t="s">
        <v>4280</v>
      </c>
      <c r="D3906" s="2">
        <v>10000</v>
      </c>
      <c r="E3906" s="3">
        <v>325</v>
      </c>
      <c r="F3906" t="s">
        <v>8220</v>
      </c>
      <c r="G3906" t="s">
        <v>8223</v>
      </c>
      <c r="H3906" t="s">
        <v>8245</v>
      </c>
      <c r="I3906">
        <v>1440912480</v>
      </c>
      <c r="J3906">
        <v>1438385283</v>
      </c>
      <c r="K3906" t="b">
        <v>0</v>
      </c>
      <c r="L3906">
        <v>10</v>
      </c>
      <c r="M3906" t="b">
        <v>0</v>
      </c>
      <c r="N3906" t="s">
        <v>8266</v>
      </c>
      <c r="O3906" s="5">
        <f>ROUND(E3906/D3906*100,0)</f>
        <v>3</v>
      </c>
      <c r="P3906">
        <f>IFERROR(ROUND(E3906/L3906,2),0)</f>
        <v>32.5</v>
      </c>
      <c r="Q3906" s="6" t="s">
        <v>8308</v>
      </c>
      <c r="R3906" t="s">
        <v>8312</v>
      </c>
      <c r="S3906" s="9">
        <f>(((J3906/60)/60)/24)+DATE(1970,1,1)</f>
        <v>42216.977812500001</v>
      </c>
      <c r="T3906" s="9">
        <f>(((I3906/60)/60)/24)+DATE(1970,1,1)</f>
        <v>42246.227777777778</v>
      </c>
    </row>
    <row r="3907" spans="1:20" ht="48" x14ac:dyDescent="0.2">
      <c r="A3907">
        <v>171</v>
      </c>
      <c r="B3907" s="4" t="s">
        <v>173</v>
      </c>
      <c r="C3907" s="1" t="s">
        <v>4281</v>
      </c>
      <c r="D3907" s="2">
        <v>50000</v>
      </c>
      <c r="E3907" s="3">
        <v>1</v>
      </c>
      <c r="F3907" t="s">
        <v>8220</v>
      </c>
      <c r="G3907" t="s">
        <v>8223</v>
      </c>
      <c r="H3907" t="s">
        <v>8245</v>
      </c>
      <c r="I3907">
        <v>1470975614</v>
      </c>
      <c r="J3907">
        <v>1465791614</v>
      </c>
      <c r="K3907" t="b">
        <v>0</v>
      </c>
      <c r="L3907">
        <v>1</v>
      </c>
      <c r="M3907" t="b">
        <v>0</v>
      </c>
      <c r="N3907" t="s">
        <v>8266</v>
      </c>
      <c r="O3907" s="5">
        <f>ROUND(E3907/D3907*100,0)</f>
        <v>0</v>
      </c>
      <c r="P3907">
        <f>IFERROR(ROUND(E3907/L3907,2),0)</f>
        <v>1</v>
      </c>
      <c r="Q3907" s="6" t="s">
        <v>8308</v>
      </c>
      <c r="R3907" t="s">
        <v>8312</v>
      </c>
      <c r="S3907" s="9">
        <f>(((J3907/60)/60)/24)+DATE(1970,1,1)</f>
        <v>42534.180717592593</v>
      </c>
      <c r="T3907" s="9">
        <f>(((I3907/60)/60)/24)+DATE(1970,1,1)</f>
        <v>42594.180717592593</v>
      </c>
    </row>
    <row r="3908" spans="1:20" ht="48" x14ac:dyDescent="0.2">
      <c r="A3908">
        <v>172</v>
      </c>
      <c r="B3908" s="4" t="s">
        <v>174</v>
      </c>
      <c r="C3908" s="1" t="s">
        <v>4282</v>
      </c>
      <c r="D3908" s="2">
        <v>95000</v>
      </c>
      <c r="E3908" s="3">
        <v>0</v>
      </c>
      <c r="F3908" t="s">
        <v>8220</v>
      </c>
      <c r="G3908" t="s">
        <v>8223</v>
      </c>
      <c r="H3908" t="s">
        <v>8245</v>
      </c>
      <c r="I3908">
        <v>1426753723</v>
      </c>
      <c r="J3908">
        <v>1423733323</v>
      </c>
      <c r="K3908" t="b">
        <v>0</v>
      </c>
      <c r="L3908">
        <v>0</v>
      </c>
      <c r="M3908" t="b">
        <v>0</v>
      </c>
      <c r="N3908" t="s">
        <v>8266</v>
      </c>
      <c r="O3908" s="5">
        <f>ROUND(E3908/D3908*100,0)</f>
        <v>0</v>
      </c>
      <c r="P3908">
        <f>IFERROR(ROUND(E3908/L3908,2),0)</f>
        <v>0</v>
      </c>
      <c r="Q3908" s="6" t="s">
        <v>8308</v>
      </c>
      <c r="R3908" t="s">
        <v>8312</v>
      </c>
      <c r="S3908" s="9">
        <f>(((J3908/60)/60)/24)+DATE(1970,1,1)</f>
        <v>42047.394942129627</v>
      </c>
      <c r="T3908" s="9">
        <f>(((I3908/60)/60)/24)+DATE(1970,1,1)</f>
        <v>42082.353275462956</v>
      </c>
    </row>
    <row r="3909" spans="1:20" ht="48" x14ac:dyDescent="0.2">
      <c r="A3909">
        <v>173</v>
      </c>
      <c r="B3909" s="4" t="s">
        <v>175</v>
      </c>
      <c r="C3909" s="1" t="s">
        <v>4283</v>
      </c>
      <c r="D3909" s="2">
        <v>1110</v>
      </c>
      <c r="E3909" s="3">
        <v>0</v>
      </c>
      <c r="F3909" t="s">
        <v>8220</v>
      </c>
      <c r="G3909" t="s">
        <v>8224</v>
      </c>
      <c r="H3909" t="s">
        <v>8246</v>
      </c>
      <c r="I3909">
        <v>1425131108</v>
      </c>
      <c r="J3909">
        <v>1422539108</v>
      </c>
      <c r="K3909" t="b">
        <v>0</v>
      </c>
      <c r="L3909">
        <v>0</v>
      </c>
      <c r="M3909" t="b">
        <v>0</v>
      </c>
      <c r="N3909" t="s">
        <v>8266</v>
      </c>
      <c r="O3909" s="5">
        <f>ROUND(E3909/D3909*100,0)</f>
        <v>0</v>
      </c>
      <c r="P3909">
        <f>IFERROR(ROUND(E3909/L3909,2),0)</f>
        <v>0</v>
      </c>
      <c r="Q3909" s="6" t="s">
        <v>8308</v>
      </c>
      <c r="R3909" t="s">
        <v>8312</v>
      </c>
      <c r="S3909" s="9">
        <f>(((J3909/60)/60)/24)+DATE(1970,1,1)</f>
        <v>42033.573009259257</v>
      </c>
      <c r="T3909" s="9">
        <f>(((I3909/60)/60)/24)+DATE(1970,1,1)</f>
        <v>42063.573009259257</v>
      </c>
    </row>
    <row r="3910" spans="1:20" ht="48" x14ac:dyDescent="0.2">
      <c r="A3910">
        <v>174</v>
      </c>
      <c r="B3910" s="4" t="s">
        <v>176</v>
      </c>
      <c r="C3910" s="1" t="s">
        <v>4284</v>
      </c>
      <c r="D3910" s="2">
        <v>6000</v>
      </c>
      <c r="E3910" s="3">
        <v>0</v>
      </c>
      <c r="F3910" t="s">
        <v>8220</v>
      </c>
      <c r="G3910" t="s">
        <v>8232</v>
      </c>
      <c r="H3910" t="s">
        <v>8248</v>
      </c>
      <c r="I3910">
        <v>1431108776</v>
      </c>
      <c r="J3910">
        <v>1425924776</v>
      </c>
      <c r="K3910" t="b">
        <v>0</v>
      </c>
      <c r="L3910">
        <v>0</v>
      </c>
      <c r="M3910" t="b">
        <v>0</v>
      </c>
      <c r="N3910" t="s">
        <v>8266</v>
      </c>
      <c r="O3910" s="5">
        <f>ROUND(E3910/D3910*100,0)</f>
        <v>0</v>
      </c>
      <c r="P3910">
        <f>IFERROR(ROUND(E3910/L3910,2),0)</f>
        <v>0</v>
      </c>
      <c r="Q3910" s="6" t="s">
        <v>8308</v>
      </c>
      <c r="R3910" t="s">
        <v>8312</v>
      </c>
      <c r="S3910" s="9">
        <f>(((J3910/60)/60)/24)+DATE(1970,1,1)</f>
        <v>42072.758981481486</v>
      </c>
      <c r="T3910" s="9">
        <f>(((I3910/60)/60)/24)+DATE(1970,1,1)</f>
        <v>42132.758981481486</v>
      </c>
    </row>
    <row r="3911" spans="1:20" ht="48" x14ac:dyDescent="0.2">
      <c r="A3911">
        <v>175</v>
      </c>
      <c r="B3911" s="4" t="s">
        <v>177</v>
      </c>
      <c r="C3911" s="1" t="s">
        <v>4285</v>
      </c>
      <c r="D3911" s="2">
        <v>20000</v>
      </c>
      <c r="E3911" s="3">
        <v>1297</v>
      </c>
      <c r="F3911" t="s">
        <v>8220</v>
      </c>
      <c r="G3911" t="s">
        <v>8224</v>
      </c>
      <c r="H3911" t="s">
        <v>8246</v>
      </c>
      <c r="I3911">
        <v>1409337611</v>
      </c>
      <c r="J3911">
        <v>1407177611</v>
      </c>
      <c r="K3911" t="b">
        <v>0</v>
      </c>
      <c r="L3911">
        <v>26</v>
      </c>
      <c r="M3911" t="b">
        <v>0</v>
      </c>
      <c r="N3911" t="s">
        <v>8266</v>
      </c>
      <c r="O3911" s="5">
        <f>ROUND(E3911/D3911*100,0)</f>
        <v>6</v>
      </c>
      <c r="P3911">
        <f>IFERROR(ROUND(E3911/L3911,2),0)</f>
        <v>49.88</v>
      </c>
      <c r="Q3911" s="6" t="s">
        <v>8308</v>
      </c>
      <c r="R3911" t="s">
        <v>8312</v>
      </c>
      <c r="S3911" s="9">
        <f>(((J3911/60)/60)/24)+DATE(1970,1,1)</f>
        <v>41855.777905092589</v>
      </c>
      <c r="T3911" s="9">
        <f>(((I3911/60)/60)/24)+DATE(1970,1,1)</f>
        <v>41880.777905092589</v>
      </c>
    </row>
    <row r="3912" spans="1:20" ht="48" x14ac:dyDescent="0.2">
      <c r="A3912">
        <v>176</v>
      </c>
      <c r="B3912" s="4" t="s">
        <v>178</v>
      </c>
      <c r="C3912" s="1" t="s">
        <v>4286</v>
      </c>
      <c r="D3912" s="2">
        <v>1500</v>
      </c>
      <c r="E3912" s="3">
        <v>0</v>
      </c>
      <c r="F3912" t="s">
        <v>8220</v>
      </c>
      <c r="G3912" t="s">
        <v>8223</v>
      </c>
      <c r="H3912" t="s">
        <v>8245</v>
      </c>
      <c r="I3912">
        <v>1438803999</v>
      </c>
      <c r="J3912">
        <v>1436211999</v>
      </c>
      <c r="K3912" t="b">
        <v>0</v>
      </c>
      <c r="L3912">
        <v>0</v>
      </c>
      <c r="M3912" t="b">
        <v>0</v>
      </c>
      <c r="N3912" t="s">
        <v>8266</v>
      </c>
      <c r="O3912" s="5">
        <f>ROUND(E3912/D3912*100,0)</f>
        <v>0</v>
      </c>
      <c r="P3912">
        <f>IFERROR(ROUND(E3912/L3912,2),0)</f>
        <v>0</v>
      </c>
      <c r="Q3912" s="6" t="s">
        <v>8308</v>
      </c>
      <c r="R3912" t="s">
        <v>8312</v>
      </c>
      <c r="S3912" s="9">
        <f>(((J3912/60)/60)/24)+DATE(1970,1,1)</f>
        <v>42191.824062500003</v>
      </c>
      <c r="T3912" s="9">
        <f>(((I3912/60)/60)/24)+DATE(1970,1,1)</f>
        <v>42221.824062500003</v>
      </c>
    </row>
    <row r="3913" spans="1:20" ht="32" x14ac:dyDescent="0.2">
      <c r="A3913">
        <v>177</v>
      </c>
      <c r="B3913" s="4" t="s">
        <v>179</v>
      </c>
      <c r="C3913" s="1" t="s">
        <v>4287</v>
      </c>
      <c r="D3913" s="2">
        <v>450</v>
      </c>
      <c r="E3913" s="3">
        <v>180</v>
      </c>
      <c r="F3913" t="s">
        <v>8220</v>
      </c>
      <c r="G3913" t="s">
        <v>8223</v>
      </c>
      <c r="H3913" t="s">
        <v>8245</v>
      </c>
      <c r="I3913">
        <v>1427155726</v>
      </c>
      <c r="J3913">
        <v>1425690526</v>
      </c>
      <c r="K3913" t="b">
        <v>0</v>
      </c>
      <c r="L3913">
        <v>7</v>
      </c>
      <c r="M3913" t="b">
        <v>0</v>
      </c>
      <c r="N3913" t="s">
        <v>8266</v>
      </c>
      <c r="O3913" s="5">
        <f>ROUND(E3913/D3913*100,0)</f>
        <v>40</v>
      </c>
      <c r="P3913">
        <f>IFERROR(ROUND(E3913/L3913,2),0)</f>
        <v>25.71</v>
      </c>
      <c r="Q3913" s="6" t="s">
        <v>8308</v>
      </c>
      <c r="R3913" t="s">
        <v>8312</v>
      </c>
      <c r="S3913" s="9">
        <f>(((J3913/60)/60)/24)+DATE(1970,1,1)</f>
        <v>42070.047754629632</v>
      </c>
      <c r="T3913" s="9">
        <f>(((I3913/60)/60)/24)+DATE(1970,1,1)</f>
        <v>42087.00608796296</v>
      </c>
    </row>
    <row r="3914" spans="1:20" ht="32" x14ac:dyDescent="0.2">
      <c r="A3914">
        <v>178</v>
      </c>
      <c r="B3914" s="4" t="s">
        <v>180</v>
      </c>
      <c r="C3914" s="1" t="s">
        <v>4288</v>
      </c>
      <c r="D3914" s="2">
        <v>500000</v>
      </c>
      <c r="E3914" s="3">
        <v>0</v>
      </c>
      <c r="F3914" t="s">
        <v>8220</v>
      </c>
      <c r="G3914" t="s">
        <v>8226</v>
      </c>
      <c r="H3914" t="s">
        <v>8248</v>
      </c>
      <c r="I3914">
        <v>1448582145</v>
      </c>
      <c r="J3914">
        <v>1445986545</v>
      </c>
      <c r="K3914" t="b">
        <v>0</v>
      </c>
      <c r="L3914">
        <v>0</v>
      </c>
      <c r="M3914" t="b">
        <v>0</v>
      </c>
      <c r="N3914" t="s">
        <v>8266</v>
      </c>
      <c r="O3914" s="5">
        <f>ROUND(E3914/D3914*100,0)</f>
        <v>0</v>
      </c>
      <c r="P3914">
        <f>IFERROR(ROUND(E3914/L3914,2),0)</f>
        <v>0</v>
      </c>
      <c r="Q3914" s="6" t="s">
        <v>8308</v>
      </c>
      <c r="R3914" t="s">
        <v>8312</v>
      </c>
      <c r="S3914" s="9">
        <f>(((J3914/60)/60)/24)+DATE(1970,1,1)</f>
        <v>42304.955381944441</v>
      </c>
      <c r="T3914" s="9">
        <f>(((I3914/60)/60)/24)+DATE(1970,1,1)</f>
        <v>42334.997048611112</v>
      </c>
    </row>
    <row r="3915" spans="1:20" ht="32" x14ac:dyDescent="0.2">
      <c r="A3915">
        <v>179</v>
      </c>
      <c r="B3915" s="4" t="s">
        <v>181</v>
      </c>
      <c r="C3915" s="1" t="s">
        <v>4289</v>
      </c>
      <c r="D3915" s="2">
        <v>1000</v>
      </c>
      <c r="E3915" s="3">
        <v>200</v>
      </c>
      <c r="F3915" t="s">
        <v>8220</v>
      </c>
      <c r="G3915" t="s">
        <v>8223</v>
      </c>
      <c r="H3915" t="s">
        <v>8245</v>
      </c>
      <c r="I3915">
        <v>1457056555</v>
      </c>
      <c r="J3915">
        <v>1454464555</v>
      </c>
      <c r="K3915" t="b">
        <v>0</v>
      </c>
      <c r="L3915">
        <v>2</v>
      </c>
      <c r="M3915" t="b">
        <v>0</v>
      </c>
      <c r="N3915" t="s">
        <v>8266</v>
      </c>
      <c r="O3915" s="5">
        <f>ROUND(E3915/D3915*100,0)</f>
        <v>20</v>
      </c>
      <c r="P3915">
        <f>IFERROR(ROUND(E3915/L3915,2),0)</f>
        <v>100</v>
      </c>
      <c r="Q3915" s="6" t="s">
        <v>8308</v>
      </c>
      <c r="R3915" t="s">
        <v>8312</v>
      </c>
      <c r="S3915" s="9">
        <f>(((J3915/60)/60)/24)+DATE(1970,1,1)</f>
        <v>42403.080497685187</v>
      </c>
      <c r="T3915" s="9">
        <f>(((I3915/60)/60)/24)+DATE(1970,1,1)</f>
        <v>42433.080497685187</v>
      </c>
    </row>
    <row r="3916" spans="1:20" ht="48" x14ac:dyDescent="0.2">
      <c r="A3916">
        <v>180</v>
      </c>
      <c r="B3916" s="4" t="s">
        <v>182</v>
      </c>
      <c r="C3916" s="1" t="s">
        <v>4290</v>
      </c>
      <c r="D3916" s="2">
        <v>1200</v>
      </c>
      <c r="E3916" s="3">
        <v>401</v>
      </c>
      <c r="F3916" t="s">
        <v>8220</v>
      </c>
      <c r="G3916" t="s">
        <v>8224</v>
      </c>
      <c r="H3916" t="s">
        <v>8246</v>
      </c>
      <c r="I3916">
        <v>1428951600</v>
      </c>
      <c r="J3916">
        <v>1425512843</v>
      </c>
      <c r="K3916" t="b">
        <v>0</v>
      </c>
      <c r="L3916">
        <v>13</v>
      </c>
      <c r="M3916" t="b">
        <v>0</v>
      </c>
      <c r="N3916" t="s">
        <v>8266</v>
      </c>
      <c r="O3916" s="5">
        <f>ROUND(E3916/D3916*100,0)</f>
        <v>33</v>
      </c>
      <c r="P3916">
        <f>IFERROR(ROUND(E3916/L3916,2),0)</f>
        <v>30.85</v>
      </c>
      <c r="Q3916" s="6" t="s">
        <v>8308</v>
      </c>
      <c r="R3916" t="s">
        <v>8312</v>
      </c>
      <c r="S3916" s="9">
        <f>(((J3916/60)/60)/24)+DATE(1970,1,1)</f>
        <v>42067.991238425922</v>
      </c>
      <c r="T3916" s="9">
        <f>(((I3916/60)/60)/24)+DATE(1970,1,1)</f>
        <v>42107.791666666672</v>
      </c>
    </row>
    <row r="3917" spans="1:20" ht="48" x14ac:dyDescent="0.2">
      <c r="A3917">
        <v>181</v>
      </c>
      <c r="B3917" s="4" t="s">
        <v>183</v>
      </c>
      <c r="C3917" s="1" t="s">
        <v>4291</v>
      </c>
      <c r="D3917" s="2">
        <v>3423</v>
      </c>
      <c r="E3917" s="3">
        <v>722</v>
      </c>
      <c r="F3917" t="s">
        <v>8220</v>
      </c>
      <c r="G3917" t="s">
        <v>8224</v>
      </c>
      <c r="H3917" t="s">
        <v>8246</v>
      </c>
      <c r="I3917">
        <v>1434995295</v>
      </c>
      <c r="J3917">
        <v>1432403295</v>
      </c>
      <c r="K3917" t="b">
        <v>0</v>
      </c>
      <c r="L3917">
        <v>4</v>
      </c>
      <c r="M3917" t="b">
        <v>0</v>
      </c>
      <c r="N3917" t="s">
        <v>8266</v>
      </c>
      <c r="O3917" s="5">
        <f>ROUND(E3917/D3917*100,0)</f>
        <v>21</v>
      </c>
      <c r="P3917">
        <f>IFERROR(ROUND(E3917/L3917,2),0)</f>
        <v>180.5</v>
      </c>
      <c r="Q3917" s="6" t="s">
        <v>8308</v>
      </c>
      <c r="R3917" t="s">
        <v>8312</v>
      </c>
      <c r="S3917" s="9">
        <f>(((J3917/60)/60)/24)+DATE(1970,1,1)</f>
        <v>42147.741840277777</v>
      </c>
      <c r="T3917" s="9">
        <f>(((I3917/60)/60)/24)+DATE(1970,1,1)</f>
        <v>42177.741840277777</v>
      </c>
    </row>
    <row r="3918" spans="1:20" ht="48" x14ac:dyDescent="0.2">
      <c r="A3918">
        <v>182</v>
      </c>
      <c r="B3918" s="4" t="s">
        <v>184</v>
      </c>
      <c r="C3918" s="1" t="s">
        <v>4292</v>
      </c>
      <c r="D3918" s="2">
        <v>1000</v>
      </c>
      <c r="E3918" s="3">
        <v>0</v>
      </c>
      <c r="F3918" t="s">
        <v>8220</v>
      </c>
      <c r="G3918" t="s">
        <v>8223</v>
      </c>
      <c r="H3918" t="s">
        <v>8245</v>
      </c>
      <c r="I3918">
        <v>1483748232</v>
      </c>
      <c r="J3918">
        <v>1481156232</v>
      </c>
      <c r="K3918" t="b">
        <v>0</v>
      </c>
      <c r="L3918">
        <v>0</v>
      </c>
      <c r="M3918" t="b">
        <v>0</v>
      </c>
      <c r="N3918" t="s">
        <v>8266</v>
      </c>
      <c r="O3918" s="5">
        <f>ROUND(E3918/D3918*100,0)</f>
        <v>0</v>
      </c>
      <c r="P3918">
        <f>IFERROR(ROUND(E3918/L3918,2),0)</f>
        <v>0</v>
      </c>
      <c r="Q3918" s="6" t="s">
        <v>8308</v>
      </c>
      <c r="R3918" t="s">
        <v>8312</v>
      </c>
      <c r="S3918" s="9">
        <f>(((J3918/60)/60)/24)+DATE(1970,1,1)</f>
        <v>42712.011944444443</v>
      </c>
      <c r="T3918" s="9">
        <f>(((I3918/60)/60)/24)+DATE(1970,1,1)</f>
        <v>42742.011944444443</v>
      </c>
    </row>
    <row r="3919" spans="1:20" ht="16" x14ac:dyDescent="0.2">
      <c r="A3919">
        <v>183</v>
      </c>
      <c r="B3919" s="4" t="s">
        <v>185</v>
      </c>
      <c r="C3919" s="1" t="s">
        <v>4293</v>
      </c>
      <c r="D3919" s="2">
        <v>12500</v>
      </c>
      <c r="E3919" s="3">
        <v>4482</v>
      </c>
      <c r="F3919" t="s">
        <v>8220</v>
      </c>
      <c r="G3919" t="s">
        <v>8224</v>
      </c>
      <c r="H3919" t="s">
        <v>8246</v>
      </c>
      <c r="I3919">
        <v>1417033610</v>
      </c>
      <c r="J3919">
        <v>1414438010</v>
      </c>
      <c r="K3919" t="b">
        <v>0</v>
      </c>
      <c r="L3919">
        <v>12</v>
      </c>
      <c r="M3919" t="b">
        <v>0</v>
      </c>
      <c r="N3919" t="s">
        <v>8266</v>
      </c>
      <c r="O3919" s="5">
        <f>ROUND(E3919/D3919*100,0)</f>
        <v>36</v>
      </c>
      <c r="P3919">
        <f>IFERROR(ROUND(E3919/L3919,2),0)</f>
        <v>373.5</v>
      </c>
      <c r="Q3919" s="6" t="s">
        <v>8308</v>
      </c>
      <c r="R3919" t="s">
        <v>8312</v>
      </c>
      <c r="S3919" s="9">
        <f>(((J3919/60)/60)/24)+DATE(1970,1,1)</f>
        <v>41939.810300925928</v>
      </c>
      <c r="T3919" s="9">
        <f>(((I3919/60)/60)/24)+DATE(1970,1,1)</f>
        <v>41969.851967592593</v>
      </c>
    </row>
    <row r="3920" spans="1:20" ht="48" x14ac:dyDescent="0.2">
      <c r="A3920">
        <v>184</v>
      </c>
      <c r="B3920" s="4" t="s">
        <v>186</v>
      </c>
      <c r="C3920" s="1" t="s">
        <v>4294</v>
      </c>
      <c r="D3920" s="2">
        <v>1500</v>
      </c>
      <c r="E3920" s="3">
        <v>51</v>
      </c>
      <c r="F3920" t="s">
        <v>8220</v>
      </c>
      <c r="G3920" t="s">
        <v>8228</v>
      </c>
      <c r="H3920" t="s">
        <v>8250</v>
      </c>
      <c r="I3920">
        <v>1409543940</v>
      </c>
      <c r="J3920">
        <v>1404586762</v>
      </c>
      <c r="K3920" t="b">
        <v>0</v>
      </c>
      <c r="L3920">
        <v>2</v>
      </c>
      <c r="M3920" t="b">
        <v>0</v>
      </c>
      <c r="N3920" t="s">
        <v>8266</v>
      </c>
      <c r="O3920" s="5">
        <f>ROUND(E3920/D3920*100,0)</f>
        <v>3</v>
      </c>
      <c r="P3920">
        <f>IFERROR(ROUND(E3920/L3920,2),0)</f>
        <v>25.5</v>
      </c>
      <c r="Q3920" s="6" t="s">
        <v>8308</v>
      </c>
      <c r="R3920" t="s">
        <v>8312</v>
      </c>
      <c r="S3920" s="9">
        <f>(((J3920/60)/60)/24)+DATE(1970,1,1)</f>
        <v>41825.791226851856</v>
      </c>
      <c r="T3920" s="9">
        <f>(((I3920/60)/60)/24)+DATE(1970,1,1)</f>
        <v>41883.165972222225</v>
      </c>
    </row>
    <row r="3921" spans="1:20" ht="16" x14ac:dyDescent="0.2">
      <c r="A3921">
        <v>185</v>
      </c>
      <c r="B3921" s="4" t="s">
        <v>187</v>
      </c>
      <c r="C3921" s="1" t="s">
        <v>4295</v>
      </c>
      <c r="D3921" s="2">
        <v>40000</v>
      </c>
      <c r="E3921" s="3">
        <v>2200</v>
      </c>
      <c r="F3921" t="s">
        <v>8220</v>
      </c>
      <c r="G3921" t="s">
        <v>8233</v>
      </c>
      <c r="H3921" t="s">
        <v>8253</v>
      </c>
      <c r="I3921">
        <v>1471557139</v>
      </c>
      <c r="J3921">
        <v>1468965139</v>
      </c>
      <c r="K3921" t="b">
        <v>0</v>
      </c>
      <c r="L3921">
        <v>10</v>
      </c>
      <c r="M3921" t="b">
        <v>0</v>
      </c>
      <c r="N3921" t="s">
        <v>8266</v>
      </c>
      <c r="O3921" s="5">
        <f>ROUND(E3921/D3921*100,0)</f>
        <v>6</v>
      </c>
      <c r="P3921">
        <f>IFERROR(ROUND(E3921/L3921,2),0)</f>
        <v>220</v>
      </c>
      <c r="Q3921" s="6" t="s">
        <v>8308</v>
      </c>
      <c r="R3921" t="s">
        <v>8312</v>
      </c>
      <c r="S3921" s="9">
        <f>(((J3921/60)/60)/24)+DATE(1970,1,1)</f>
        <v>42570.91133101852</v>
      </c>
      <c r="T3921" s="9">
        <f>(((I3921/60)/60)/24)+DATE(1970,1,1)</f>
        <v>42600.91133101852</v>
      </c>
    </row>
    <row r="3922" spans="1:20" ht="48" x14ac:dyDescent="0.2">
      <c r="A3922">
        <v>186</v>
      </c>
      <c r="B3922" s="4" t="s">
        <v>188</v>
      </c>
      <c r="C3922" s="1" t="s">
        <v>4296</v>
      </c>
      <c r="D3922" s="2">
        <v>5000</v>
      </c>
      <c r="E3922" s="3">
        <v>0</v>
      </c>
      <c r="F3922" t="s">
        <v>8220</v>
      </c>
      <c r="G3922" t="s">
        <v>8223</v>
      </c>
      <c r="H3922" t="s">
        <v>8245</v>
      </c>
      <c r="I3922">
        <v>1488571200</v>
      </c>
      <c r="J3922">
        <v>1485977434</v>
      </c>
      <c r="K3922" t="b">
        <v>0</v>
      </c>
      <c r="L3922">
        <v>0</v>
      </c>
      <c r="M3922" t="b">
        <v>0</v>
      </c>
      <c r="N3922" t="s">
        <v>8266</v>
      </c>
      <c r="O3922" s="5">
        <f>ROUND(E3922/D3922*100,0)</f>
        <v>0</v>
      </c>
      <c r="P3922">
        <f>IFERROR(ROUND(E3922/L3922,2),0)</f>
        <v>0</v>
      </c>
      <c r="Q3922" s="6" t="s">
        <v>8308</v>
      </c>
      <c r="R3922" t="s">
        <v>8312</v>
      </c>
      <c r="S3922" s="9">
        <f>(((J3922/60)/60)/24)+DATE(1970,1,1)</f>
        <v>42767.812893518523</v>
      </c>
      <c r="T3922" s="9">
        <f>(((I3922/60)/60)/24)+DATE(1970,1,1)</f>
        <v>42797.833333333328</v>
      </c>
    </row>
    <row r="3923" spans="1:20" ht="32" x14ac:dyDescent="0.2">
      <c r="A3923">
        <v>187</v>
      </c>
      <c r="B3923" s="4" t="s">
        <v>189</v>
      </c>
      <c r="C3923" s="1" t="s">
        <v>4297</v>
      </c>
      <c r="D3923" s="2">
        <v>5000</v>
      </c>
      <c r="E3923" s="3">
        <v>800</v>
      </c>
      <c r="F3923" t="s">
        <v>8220</v>
      </c>
      <c r="G3923" t="s">
        <v>8223</v>
      </c>
      <c r="H3923" t="s">
        <v>8245</v>
      </c>
      <c r="I3923">
        <v>1437461940</v>
      </c>
      <c r="J3923">
        <v>1435383457</v>
      </c>
      <c r="K3923" t="b">
        <v>0</v>
      </c>
      <c r="L3923">
        <v>5</v>
      </c>
      <c r="M3923" t="b">
        <v>0</v>
      </c>
      <c r="N3923" t="s">
        <v>8266</v>
      </c>
      <c r="O3923" s="5">
        <f>ROUND(E3923/D3923*100,0)</f>
        <v>16</v>
      </c>
      <c r="P3923">
        <f>IFERROR(ROUND(E3923/L3923,2),0)</f>
        <v>160</v>
      </c>
      <c r="Q3923" s="6" t="s">
        <v>8308</v>
      </c>
      <c r="R3923" t="s">
        <v>8312</v>
      </c>
      <c r="S3923" s="9">
        <f>(((J3923/60)/60)/24)+DATE(1970,1,1)</f>
        <v>42182.234456018516</v>
      </c>
      <c r="T3923" s="9">
        <f>(((I3923/60)/60)/24)+DATE(1970,1,1)</f>
        <v>42206.290972222225</v>
      </c>
    </row>
    <row r="3924" spans="1:20" ht="48" x14ac:dyDescent="0.2">
      <c r="A3924">
        <v>188</v>
      </c>
      <c r="B3924" s="4" t="s">
        <v>190</v>
      </c>
      <c r="C3924" s="1" t="s">
        <v>4298</v>
      </c>
      <c r="D3924" s="2">
        <v>1500</v>
      </c>
      <c r="E3924" s="3">
        <v>0</v>
      </c>
      <c r="F3924" t="s">
        <v>8220</v>
      </c>
      <c r="G3924" t="s">
        <v>8223</v>
      </c>
      <c r="H3924" t="s">
        <v>8245</v>
      </c>
      <c r="I3924">
        <v>1409891015</v>
      </c>
      <c r="J3924">
        <v>1407299015</v>
      </c>
      <c r="K3924" t="b">
        <v>0</v>
      </c>
      <c r="L3924">
        <v>0</v>
      </c>
      <c r="M3924" t="b">
        <v>0</v>
      </c>
      <c r="N3924" t="s">
        <v>8266</v>
      </c>
      <c r="O3924" s="5">
        <f>ROUND(E3924/D3924*100,0)</f>
        <v>0</v>
      </c>
      <c r="P3924">
        <f>IFERROR(ROUND(E3924/L3924,2),0)</f>
        <v>0</v>
      </c>
      <c r="Q3924" s="6" t="s">
        <v>8308</v>
      </c>
      <c r="R3924" t="s">
        <v>8312</v>
      </c>
      <c r="S3924" s="9">
        <f>(((J3924/60)/60)/24)+DATE(1970,1,1)</f>
        <v>41857.18304398148</v>
      </c>
      <c r="T3924" s="9">
        <f>(((I3924/60)/60)/24)+DATE(1970,1,1)</f>
        <v>41887.18304398148</v>
      </c>
    </row>
    <row r="3925" spans="1:20" ht="48" x14ac:dyDescent="0.2">
      <c r="A3925">
        <v>189</v>
      </c>
      <c r="B3925" s="4" t="s">
        <v>191</v>
      </c>
      <c r="C3925" s="1" t="s">
        <v>4299</v>
      </c>
      <c r="D3925" s="2">
        <v>500000</v>
      </c>
      <c r="E3925" s="3">
        <v>345</v>
      </c>
      <c r="F3925" t="s">
        <v>8220</v>
      </c>
      <c r="G3925" t="s">
        <v>8223</v>
      </c>
      <c r="H3925" t="s">
        <v>8245</v>
      </c>
      <c r="I3925">
        <v>1472920477</v>
      </c>
      <c r="J3925">
        <v>1467736477</v>
      </c>
      <c r="K3925" t="b">
        <v>0</v>
      </c>
      <c r="L3925">
        <v>5</v>
      </c>
      <c r="M3925" t="b">
        <v>0</v>
      </c>
      <c r="N3925" t="s">
        <v>8266</v>
      </c>
      <c r="O3925" s="5">
        <f>ROUND(E3925/D3925*100,0)</f>
        <v>0</v>
      </c>
      <c r="P3925">
        <f>IFERROR(ROUND(E3925/L3925,2),0)</f>
        <v>69</v>
      </c>
      <c r="Q3925" s="6" t="s">
        <v>8308</v>
      </c>
      <c r="R3925" t="s">
        <v>8312</v>
      </c>
      <c r="S3925" s="9">
        <f>(((J3925/60)/60)/24)+DATE(1970,1,1)</f>
        <v>42556.690706018519</v>
      </c>
      <c r="T3925" s="9">
        <f>(((I3925/60)/60)/24)+DATE(1970,1,1)</f>
        <v>42616.690706018519</v>
      </c>
    </row>
    <row r="3926" spans="1:20" ht="16" x14ac:dyDescent="0.2">
      <c r="A3926">
        <v>190</v>
      </c>
      <c r="B3926" s="4" t="s">
        <v>192</v>
      </c>
      <c r="C3926" s="1" t="s">
        <v>4300</v>
      </c>
      <c r="D3926" s="2">
        <v>12000</v>
      </c>
      <c r="E3926" s="3">
        <v>50</v>
      </c>
      <c r="F3926" t="s">
        <v>8220</v>
      </c>
      <c r="G3926" t="s">
        <v>8223</v>
      </c>
      <c r="H3926" t="s">
        <v>8245</v>
      </c>
      <c r="I3926">
        <v>1466091446</v>
      </c>
      <c r="J3926">
        <v>1465227446</v>
      </c>
      <c r="K3926" t="b">
        <v>0</v>
      </c>
      <c r="L3926">
        <v>1</v>
      </c>
      <c r="M3926" t="b">
        <v>0</v>
      </c>
      <c r="N3926" t="s">
        <v>8266</v>
      </c>
      <c r="O3926" s="5">
        <f>ROUND(E3926/D3926*100,0)</f>
        <v>0</v>
      </c>
      <c r="P3926">
        <f>IFERROR(ROUND(E3926/L3926,2),0)</f>
        <v>50</v>
      </c>
      <c r="Q3926" s="6" t="s">
        <v>8308</v>
      </c>
      <c r="R3926" t="s">
        <v>8312</v>
      </c>
      <c r="S3926" s="9">
        <f>(((J3926/60)/60)/24)+DATE(1970,1,1)</f>
        <v>42527.650995370372</v>
      </c>
      <c r="T3926" s="9">
        <f>(((I3926/60)/60)/24)+DATE(1970,1,1)</f>
        <v>42537.650995370372</v>
      </c>
    </row>
    <row r="3927" spans="1:20" ht="48" x14ac:dyDescent="0.2">
      <c r="A3927">
        <v>191</v>
      </c>
      <c r="B3927" s="4" t="s">
        <v>193</v>
      </c>
      <c r="C3927" s="1" t="s">
        <v>4301</v>
      </c>
      <c r="D3927" s="2">
        <v>5000</v>
      </c>
      <c r="E3927" s="3">
        <v>250</v>
      </c>
      <c r="F3927" t="s">
        <v>8220</v>
      </c>
      <c r="G3927" t="s">
        <v>8225</v>
      </c>
      <c r="H3927" t="s">
        <v>8247</v>
      </c>
      <c r="I3927">
        <v>1443782138</v>
      </c>
      <c r="J3927">
        <v>1440326138</v>
      </c>
      <c r="K3927" t="b">
        <v>0</v>
      </c>
      <c r="L3927">
        <v>3</v>
      </c>
      <c r="M3927" t="b">
        <v>0</v>
      </c>
      <c r="N3927" t="s">
        <v>8266</v>
      </c>
      <c r="O3927" s="5">
        <f>ROUND(E3927/D3927*100,0)</f>
        <v>5</v>
      </c>
      <c r="P3927">
        <f>IFERROR(ROUND(E3927/L3927,2),0)</f>
        <v>83.33</v>
      </c>
      <c r="Q3927" s="6" t="s">
        <v>8308</v>
      </c>
      <c r="R3927" t="s">
        <v>8312</v>
      </c>
      <c r="S3927" s="9">
        <f>(((J3927/60)/60)/24)+DATE(1970,1,1)</f>
        <v>42239.441412037035</v>
      </c>
      <c r="T3927" s="9">
        <f>(((I3927/60)/60)/24)+DATE(1970,1,1)</f>
        <v>42279.441412037035</v>
      </c>
    </row>
    <row r="3928" spans="1:20" ht="48" x14ac:dyDescent="0.2">
      <c r="A3928">
        <v>192</v>
      </c>
      <c r="B3928" s="4" t="s">
        <v>194</v>
      </c>
      <c r="C3928" s="1" t="s">
        <v>4302</v>
      </c>
      <c r="D3928" s="2">
        <v>1000000</v>
      </c>
      <c r="E3928" s="3">
        <v>17</v>
      </c>
      <c r="F3928" t="s">
        <v>8220</v>
      </c>
      <c r="G3928" t="s">
        <v>8223</v>
      </c>
      <c r="H3928" t="s">
        <v>8245</v>
      </c>
      <c r="I3928">
        <v>1413572432</v>
      </c>
      <c r="J3928">
        <v>1410980432</v>
      </c>
      <c r="K3928" t="b">
        <v>0</v>
      </c>
      <c r="L3928">
        <v>3</v>
      </c>
      <c r="M3928" t="b">
        <v>0</v>
      </c>
      <c r="N3928" t="s">
        <v>8266</v>
      </c>
      <c r="O3928" s="5">
        <f>ROUND(E3928/D3928*100,0)</f>
        <v>0</v>
      </c>
      <c r="P3928">
        <f>IFERROR(ROUND(E3928/L3928,2),0)</f>
        <v>5.67</v>
      </c>
      <c r="Q3928" s="6" t="s">
        <v>8308</v>
      </c>
      <c r="R3928" t="s">
        <v>8312</v>
      </c>
      <c r="S3928" s="9">
        <f>(((J3928/60)/60)/24)+DATE(1970,1,1)</f>
        <v>41899.792037037041</v>
      </c>
      <c r="T3928" s="9">
        <f>(((I3928/60)/60)/24)+DATE(1970,1,1)</f>
        <v>41929.792037037041</v>
      </c>
    </row>
    <row r="3929" spans="1:20" ht="48" x14ac:dyDescent="0.2">
      <c r="A3929">
        <v>193</v>
      </c>
      <c r="B3929" s="4" t="s">
        <v>195</v>
      </c>
      <c r="C3929" s="1" t="s">
        <v>4303</v>
      </c>
      <c r="D3929" s="2">
        <v>1000</v>
      </c>
      <c r="E3929" s="3">
        <v>0</v>
      </c>
      <c r="F3929" t="s">
        <v>8220</v>
      </c>
      <c r="G3929" t="s">
        <v>8224</v>
      </c>
      <c r="H3929" t="s">
        <v>8246</v>
      </c>
      <c r="I3929">
        <v>1417217166</v>
      </c>
      <c r="J3929">
        <v>1412029566</v>
      </c>
      <c r="K3929" t="b">
        <v>0</v>
      </c>
      <c r="L3929">
        <v>0</v>
      </c>
      <c r="M3929" t="b">
        <v>0</v>
      </c>
      <c r="N3929" t="s">
        <v>8266</v>
      </c>
      <c r="O3929" s="5">
        <f>ROUND(E3929/D3929*100,0)</f>
        <v>0</v>
      </c>
      <c r="P3929">
        <f>IFERROR(ROUND(E3929/L3929,2),0)</f>
        <v>0</v>
      </c>
      <c r="Q3929" s="6" t="s">
        <v>8308</v>
      </c>
      <c r="R3929" t="s">
        <v>8312</v>
      </c>
      <c r="S3929" s="9">
        <f>(((J3929/60)/60)/24)+DATE(1970,1,1)</f>
        <v>41911.934791666667</v>
      </c>
      <c r="T3929" s="9">
        <f>(((I3929/60)/60)/24)+DATE(1970,1,1)</f>
        <v>41971.976458333331</v>
      </c>
    </row>
    <row r="3930" spans="1:20" ht="48" x14ac:dyDescent="0.2">
      <c r="A3930">
        <v>194</v>
      </c>
      <c r="B3930" s="4" t="s">
        <v>196</v>
      </c>
      <c r="C3930" s="1" t="s">
        <v>4304</v>
      </c>
      <c r="D3930" s="2">
        <v>2500</v>
      </c>
      <c r="E3930" s="3">
        <v>3</v>
      </c>
      <c r="F3930" t="s">
        <v>8220</v>
      </c>
      <c r="G3930" t="s">
        <v>8224</v>
      </c>
      <c r="H3930" t="s">
        <v>8246</v>
      </c>
      <c r="I3930">
        <v>1457308531</v>
      </c>
      <c r="J3930">
        <v>1452124531</v>
      </c>
      <c r="K3930" t="b">
        <v>0</v>
      </c>
      <c r="L3930">
        <v>3</v>
      </c>
      <c r="M3930" t="b">
        <v>0</v>
      </c>
      <c r="N3930" t="s">
        <v>8266</v>
      </c>
      <c r="O3930" s="5">
        <f>ROUND(E3930/D3930*100,0)</f>
        <v>0</v>
      </c>
      <c r="P3930">
        <f>IFERROR(ROUND(E3930/L3930,2),0)</f>
        <v>1</v>
      </c>
      <c r="Q3930" s="6" t="s">
        <v>8308</v>
      </c>
      <c r="R3930" t="s">
        <v>8312</v>
      </c>
      <c r="S3930" s="9">
        <f>(((J3930/60)/60)/24)+DATE(1970,1,1)</f>
        <v>42375.996886574074</v>
      </c>
      <c r="T3930" s="9">
        <f>(((I3930/60)/60)/24)+DATE(1970,1,1)</f>
        <v>42435.996886574074</v>
      </c>
    </row>
    <row r="3931" spans="1:20" ht="48" x14ac:dyDescent="0.2">
      <c r="A3931">
        <v>195</v>
      </c>
      <c r="B3931" s="4" t="s">
        <v>197</v>
      </c>
      <c r="C3931" s="1" t="s">
        <v>4305</v>
      </c>
      <c r="D3931" s="2">
        <v>2000000</v>
      </c>
      <c r="E3931" s="3">
        <v>0</v>
      </c>
      <c r="F3931" t="s">
        <v>8220</v>
      </c>
      <c r="G3931" t="s">
        <v>8223</v>
      </c>
      <c r="H3931" t="s">
        <v>8245</v>
      </c>
      <c r="I3931">
        <v>1436544332</v>
      </c>
      <c r="J3931">
        <v>1431360332</v>
      </c>
      <c r="K3931" t="b">
        <v>0</v>
      </c>
      <c r="L3931">
        <v>0</v>
      </c>
      <c r="M3931" t="b">
        <v>0</v>
      </c>
      <c r="N3931" t="s">
        <v>8266</v>
      </c>
      <c r="O3931" s="5">
        <f>ROUND(E3931/D3931*100,0)</f>
        <v>0</v>
      </c>
      <c r="P3931">
        <f>IFERROR(ROUND(E3931/L3931,2),0)</f>
        <v>0</v>
      </c>
      <c r="Q3931" s="6" t="s">
        <v>8308</v>
      </c>
      <c r="R3931" t="s">
        <v>8312</v>
      </c>
      <c r="S3931" s="9">
        <f>(((J3931/60)/60)/24)+DATE(1970,1,1)</f>
        <v>42135.67050925926</v>
      </c>
      <c r="T3931" s="9">
        <f>(((I3931/60)/60)/24)+DATE(1970,1,1)</f>
        <v>42195.67050925926</v>
      </c>
    </row>
    <row r="3932" spans="1:20" ht="48" x14ac:dyDescent="0.2">
      <c r="A3932">
        <v>196</v>
      </c>
      <c r="B3932" s="4" t="s">
        <v>198</v>
      </c>
      <c r="C3932" s="1" t="s">
        <v>4306</v>
      </c>
      <c r="D3932" s="2">
        <v>3500</v>
      </c>
      <c r="E3932" s="3">
        <v>1465</v>
      </c>
      <c r="F3932" t="s">
        <v>8220</v>
      </c>
      <c r="G3932" t="s">
        <v>8224</v>
      </c>
      <c r="H3932" t="s">
        <v>8246</v>
      </c>
      <c r="I3932">
        <v>1444510800</v>
      </c>
      <c r="J3932">
        <v>1442062898</v>
      </c>
      <c r="K3932" t="b">
        <v>0</v>
      </c>
      <c r="L3932">
        <v>19</v>
      </c>
      <c r="M3932" t="b">
        <v>0</v>
      </c>
      <c r="N3932" t="s">
        <v>8266</v>
      </c>
      <c r="O3932" s="5">
        <f>ROUND(E3932/D3932*100,0)</f>
        <v>42</v>
      </c>
      <c r="P3932">
        <f>IFERROR(ROUND(E3932/L3932,2),0)</f>
        <v>77.11</v>
      </c>
      <c r="Q3932" s="6" t="s">
        <v>8308</v>
      </c>
      <c r="R3932" t="s">
        <v>8312</v>
      </c>
      <c r="S3932" s="9">
        <f>(((J3932/60)/60)/24)+DATE(1970,1,1)</f>
        <v>42259.542800925927</v>
      </c>
      <c r="T3932" s="9">
        <f>(((I3932/60)/60)/24)+DATE(1970,1,1)</f>
        <v>42287.875</v>
      </c>
    </row>
    <row r="3933" spans="1:20" ht="48" x14ac:dyDescent="0.2">
      <c r="A3933">
        <v>197</v>
      </c>
      <c r="B3933" s="4" t="s">
        <v>199</v>
      </c>
      <c r="C3933" s="1" t="s">
        <v>4307</v>
      </c>
      <c r="D3933" s="2">
        <v>2500</v>
      </c>
      <c r="E3933" s="3">
        <v>262</v>
      </c>
      <c r="F3933" t="s">
        <v>8220</v>
      </c>
      <c r="G3933" t="s">
        <v>8224</v>
      </c>
      <c r="H3933" t="s">
        <v>8246</v>
      </c>
      <c r="I3933">
        <v>1487365200</v>
      </c>
      <c r="J3933">
        <v>1483734100</v>
      </c>
      <c r="K3933" t="b">
        <v>0</v>
      </c>
      <c r="L3933">
        <v>8</v>
      </c>
      <c r="M3933" t="b">
        <v>0</v>
      </c>
      <c r="N3933" t="s">
        <v>8266</v>
      </c>
      <c r="O3933" s="5">
        <f>ROUND(E3933/D3933*100,0)</f>
        <v>10</v>
      </c>
      <c r="P3933">
        <f>IFERROR(ROUND(E3933/L3933,2),0)</f>
        <v>32.75</v>
      </c>
      <c r="Q3933" s="6" t="s">
        <v>8308</v>
      </c>
      <c r="R3933" t="s">
        <v>8312</v>
      </c>
      <c r="S3933" s="9">
        <f>(((J3933/60)/60)/24)+DATE(1970,1,1)</f>
        <v>42741.848379629635</v>
      </c>
      <c r="T3933" s="9">
        <f>(((I3933/60)/60)/24)+DATE(1970,1,1)</f>
        <v>42783.875</v>
      </c>
    </row>
    <row r="3934" spans="1:20" ht="48" x14ac:dyDescent="0.2">
      <c r="A3934">
        <v>198</v>
      </c>
      <c r="B3934" s="4" t="s">
        <v>200</v>
      </c>
      <c r="C3934" s="1" t="s">
        <v>4308</v>
      </c>
      <c r="D3934" s="2">
        <v>25000</v>
      </c>
      <c r="E3934" s="3">
        <v>279</v>
      </c>
      <c r="F3934" t="s">
        <v>8220</v>
      </c>
      <c r="G3934" t="s">
        <v>8223</v>
      </c>
      <c r="H3934" t="s">
        <v>8245</v>
      </c>
      <c r="I3934">
        <v>1412500322</v>
      </c>
      <c r="J3934">
        <v>1409908322</v>
      </c>
      <c r="K3934" t="b">
        <v>0</v>
      </c>
      <c r="L3934">
        <v>6</v>
      </c>
      <c r="M3934" t="b">
        <v>0</v>
      </c>
      <c r="N3934" t="s">
        <v>8266</v>
      </c>
      <c r="O3934" s="5">
        <f>ROUND(E3934/D3934*100,0)</f>
        <v>1</v>
      </c>
      <c r="P3934">
        <f>IFERROR(ROUND(E3934/L3934,2),0)</f>
        <v>46.5</v>
      </c>
      <c r="Q3934" s="6" t="s">
        <v>8308</v>
      </c>
      <c r="R3934" t="s">
        <v>8312</v>
      </c>
      <c r="S3934" s="9">
        <f>(((J3934/60)/60)/24)+DATE(1970,1,1)</f>
        <v>41887.383356481485</v>
      </c>
      <c r="T3934" s="9">
        <f>(((I3934/60)/60)/24)+DATE(1970,1,1)</f>
        <v>41917.383356481485</v>
      </c>
    </row>
    <row r="3935" spans="1:20" ht="48" x14ac:dyDescent="0.2">
      <c r="A3935">
        <v>199</v>
      </c>
      <c r="B3935" s="4" t="s">
        <v>201</v>
      </c>
      <c r="C3935" s="1" t="s">
        <v>4309</v>
      </c>
      <c r="D3935" s="2">
        <v>10000</v>
      </c>
      <c r="E3935" s="3">
        <v>0</v>
      </c>
      <c r="F3935" t="s">
        <v>8220</v>
      </c>
      <c r="G3935" t="s">
        <v>8223</v>
      </c>
      <c r="H3935" t="s">
        <v>8245</v>
      </c>
      <c r="I3935">
        <v>1472698702</v>
      </c>
      <c r="J3935">
        <v>1470106702</v>
      </c>
      <c r="K3935" t="b">
        <v>0</v>
      </c>
      <c r="L3935">
        <v>0</v>
      </c>
      <c r="M3935" t="b">
        <v>0</v>
      </c>
      <c r="N3935" t="s">
        <v>8266</v>
      </c>
      <c r="O3935" s="5">
        <f>ROUND(E3935/D3935*100,0)</f>
        <v>0</v>
      </c>
      <c r="P3935">
        <f>IFERROR(ROUND(E3935/L3935,2),0)</f>
        <v>0</v>
      </c>
      <c r="Q3935" s="6" t="s">
        <v>8308</v>
      </c>
      <c r="R3935" t="s">
        <v>8312</v>
      </c>
      <c r="S3935" s="9">
        <f>(((J3935/60)/60)/24)+DATE(1970,1,1)</f>
        <v>42584.123865740738</v>
      </c>
      <c r="T3935" s="9">
        <f>(((I3935/60)/60)/24)+DATE(1970,1,1)</f>
        <v>42614.123865740738</v>
      </c>
    </row>
    <row r="3936" spans="1:20" ht="32" x14ac:dyDescent="0.2">
      <c r="A3936">
        <v>200</v>
      </c>
      <c r="B3936" s="4" t="s">
        <v>202</v>
      </c>
      <c r="C3936" s="1" t="s">
        <v>4310</v>
      </c>
      <c r="D3936" s="2">
        <v>6000</v>
      </c>
      <c r="E3936" s="3">
        <v>1571.55</v>
      </c>
      <c r="F3936" t="s">
        <v>8220</v>
      </c>
      <c r="G3936" t="s">
        <v>8223</v>
      </c>
      <c r="H3936" t="s">
        <v>8245</v>
      </c>
      <c r="I3936">
        <v>1410746403</v>
      </c>
      <c r="J3936">
        <v>1408154403</v>
      </c>
      <c r="K3936" t="b">
        <v>0</v>
      </c>
      <c r="L3936">
        <v>18</v>
      </c>
      <c r="M3936" t="b">
        <v>0</v>
      </c>
      <c r="N3936" t="s">
        <v>8266</v>
      </c>
      <c r="O3936" s="5">
        <f>ROUND(E3936/D3936*100,0)</f>
        <v>26</v>
      </c>
      <c r="P3936">
        <f>IFERROR(ROUND(E3936/L3936,2),0)</f>
        <v>87.31</v>
      </c>
      <c r="Q3936" s="6" t="s">
        <v>8308</v>
      </c>
      <c r="R3936" t="s">
        <v>8312</v>
      </c>
      <c r="S3936" s="9">
        <f>(((J3936/60)/60)/24)+DATE(1970,1,1)</f>
        <v>41867.083368055559</v>
      </c>
      <c r="T3936" s="9">
        <f>(((I3936/60)/60)/24)+DATE(1970,1,1)</f>
        <v>41897.083368055559</v>
      </c>
    </row>
    <row r="3937" spans="1:20" ht="48" x14ac:dyDescent="0.2">
      <c r="A3937">
        <v>201</v>
      </c>
      <c r="B3937" s="4" t="s">
        <v>203</v>
      </c>
      <c r="C3937" s="1" t="s">
        <v>4311</v>
      </c>
      <c r="D3937" s="2">
        <v>650</v>
      </c>
      <c r="E3937" s="3">
        <v>380</v>
      </c>
      <c r="F3937" t="s">
        <v>8220</v>
      </c>
      <c r="G3937" t="s">
        <v>8223</v>
      </c>
      <c r="H3937" t="s">
        <v>8245</v>
      </c>
      <c r="I3937">
        <v>1423424329</v>
      </c>
      <c r="J3937">
        <v>1421696329</v>
      </c>
      <c r="K3937" t="b">
        <v>0</v>
      </c>
      <c r="L3937">
        <v>7</v>
      </c>
      <c r="M3937" t="b">
        <v>0</v>
      </c>
      <c r="N3937" t="s">
        <v>8266</v>
      </c>
      <c r="O3937" s="5">
        <f>ROUND(E3937/D3937*100,0)</f>
        <v>58</v>
      </c>
      <c r="P3937">
        <f>IFERROR(ROUND(E3937/L3937,2),0)</f>
        <v>54.29</v>
      </c>
      <c r="Q3937" s="6" t="s">
        <v>8308</v>
      </c>
      <c r="R3937" t="s">
        <v>8312</v>
      </c>
      <c r="S3937" s="9">
        <f>(((J3937/60)/60)/24)+DATE(1970,1,1)</f>
        <v>42023.818622685183</v>
      </c>
      <c r="T3937" s="9">
        <f>(((I3937/60)/60)/24)+DATE(1970,1,1)</f>
        <v>42043.818622685183</v>
      </c>
    </row>
    <row r="3938" spans="1:20" ht="16" x14ac:dyDescent="0.2">
      <c r="A3938">
        <v>202</v>
      </c>
      <c r="B3938" s="4" t="s">
        <v>204</v>
      </c>
      <c r="C3938" s="1" t="s">
        <v>4312</v>
      </c>
      <c r="D3938" s="2">
        <v>6000</v>
      </c>
      <c r="E3938" s="3">
        <v>0</v>
      </c>
      <c r="F3938" t="s">
        <v>8220</v>
      </c>
      <c r="G3938" t="s">
        <v>8223</v>
      </c>
      <c r="H3938" t="s">
        <v>8245</v>
      </c>
      <c r="I3938">
        <v>1444337940</v>
      </c>
      <c r="J3938">
        <v>1441750564</v>
      </c>
      <c r="K3938" t="b">
        <v>0</v>
      </c>
      <c r="L3938">
        <v>0</v>
      </c>
      <c r="M3938" t="b">
        <v>0</v>
      </c>
      <c r="N3938" t="s">
        <v>8266</v>
      </c>
      <c r="O3938" s="5">
        <f>ROUND(E3938/D3938*100,0)</f>
        <v>0</v>
      </c>
      <c r="P3938">
        <f>IFERROR(ROUND(E3938/L3938,2),0)</f>
        <v>0</v>
      </c>
      <c r="Q3938" s="6" t="s">
        <v>8308</v>
      </c>
      <c r="R3938" t="s">
        <v>8312</v>
      </c>
      <c r="S3938" s="9">
        <f>(((J3938/60)/60)/24)+DATE(1970,1,1)</f>
        <v>42255.927824074075</v>
      </c>
      <c r="T3938" s="9">
        <f>(((I3938/60)/60)/24)+DATE(1970,1,1)</f>
        <v>42285.874305555553</v>
      </c>
    </row>
    <row r="3939" spans="1:20" ht="48" x14ac:dyDescent="0.2">
      <c r="A3939">
        <v>203</v>
      </c>
      <c r="B3939" s="4" t="s">
        <v>205</v>
      </c>
      <c r="C3939" s="1" t="s">
        <v>4313</v>
      </c>
      <c r="D3939" s="2">
        <v>2500</v>
      </c>
      <c r="E3939" s="3">
        <v>746</v>
      </c>
      <c r="F3939" t="s">
        <v>8220</v>
      </c>
      <c r="G3939" t="s">
        <v>8224</v>
      </c>
      <c r="H3939" t="s">
        <v>8246</v>
      </c>
      <c r="I3939">
        <v>1422562864</v>
      </c>
      <c r="J3939">
        <v>1417378864</v>
      </c>
      <c r="K3939" t="b">
        <v>0</v>
      </c>
      <c r="L3939">
        <v>8</v>
      </c>
      <c r="M3939" t="b">
        <v>0</v>
      </c>
      <c r="N3939" t="s">
        <v>8266</v>
      </c>
      <c r="O3939" s="5">
        <f>ROUND(E3939/D3939*100,0)</f>
        <v>30</v>
      </c>
      <c r="P3939">
        <f>IFERROR(ROUND(E3939/L3939,2),0)</f>
        <v>93.25</v>
      </c>
      <c r="Q3939" s="6" t="s">
        <v>8308</v>
      </c>
      <c r="R3939" t="s">
        <v>8312</v>
      </c>
      <c r="S3939" s="9">
        <f>(((J3939/60)/60)/24)+DATE(1970,1,1)</f>
        <v>41973.847962962958</v>
      </c>
      <c r="T3939" s="9">
        <f>(((I3939/60)/60)/24)+DATE(1970,1,1)</f>
        <v>42033.847962962958</v>
      </c>
    </row>
    <row r="3940" spans="1:20" ht="48" x14ac:dyDescent="0.2">
      <c r="A3940">
        <v>204</v>
      </c>
      <c r="B3940" s="4" t="s">
        <v>206</v>
      </c>
      <c r="C3940" s="1" t="s">
        <v>4314</v>
      </c>
      <c r="D3940" s="2">
        <v>300000</v>
      </c>
      <c r="E3940" s="3">
        <v>152165</v>
      </c>
      <c r="F3940" t="s">
        <v>8220</v>
      </c>
      <c r="G3940" t="s">
        <v>8225</v>
      </c>
      <c r="H3940" t="s">
        <v>8247</v>
      </c>
      <c r="I3940">
        <v>1470319203</v>
      </c>
      <c r="J3940">
        <v>1467727203</v>
      </c>
      <c r="K3940" t="b">
        <v>0</v>
      </c>
      <c r="L3940">
        <v>1293</v>
      </c>
      <c r="M3940" t="b">
        <v>0</v>
      </c>
      <c r="N3940" t="s">
        <v>8266</v>
      </c>
      <c r="O3940" s="5">
        <f>ROUND(E3940/D3940*100,0)</f>
        <v>51</v>
      </c>
      <c r="P3940">
        <f>IFERROR(ROUND(E3940/L3940,2),0)</f>
        <v>117.68</v>
      </c>
      <c r="Q3940" s="6" t="s">
        <v>8308</v>
      </c>
      <c r="R3940" t="s">
        <v>8312</v>
      </c>
      <c r="S3940" s="9">
        <f>(((J3940/60)/60)/24)+DATE(1970,1,1)</f>
        <v>42556.583368055552</v>
      </c>
      <c r="T3940" s="9">
        <f>(((I3940/60)/60)/24)+DATE(1970,1,1)</f>
        <v>42586.583368055552</v>
      </c>
    </row>
    <row r="3941" spans="1:20" ht="48" x14ac:dyDescent="0.2">
      <c r="A3941">
        <v>205</v>
      </c>
      <c r="B3941" s="4" t="s">
        <v>207</v>
      </c>
      <c r="C3941" s="1" t="s">
        <v>4315</v>
      </c>
      <c r="D3941" s="2">
        <v>8000</v>
      </c>
      <c r="E3941" s="3">
        <v>1300</v>
      </c>
      <c r="F3941" t="s">
        <v>8220</v>
      </c>
      <c r="G3941" t="s">
        <v>8223</v>
      </c>
      <c r="H3941" t="s">
        <v>8245</v>
      </c>
      <c r="I3941">
        <v>1444144222</v>
      </c>
      <c r="J3941">
        <v>1441120222</v>
      </c>
      <c r="K3941" t="b">
        <v>0</v>
      </c>
      <c r="L3941">
        <v>17</v>
      </c>
      <c r="M3941" t="b">
        <v>0</v>
      </c>
      <c r="N3941" t="s">
        <v>8266</v>
      </c>
      <c r="O3941" s="5">
        <f>ROUND(E3941/D3941*100,0)</f>
        <v>16</v>
      </c>
      <c r="P3941">
        <f>IFERROR(ROUND(E3941/L3941,2),0)</f>
        <v>76.47</v>
      </c>
      <c r="Q3941" s="6" t="s">
        <v>8308</v>
      </c>
      <c r="R3941" t="s">
        <v>8312</v>
      </c>
      <c r="S3941" s="9">
        <f>(((J3941/60)/60)/24)+DATE(1970,1,1)</f>
        <v>42248.632199074069</v>
      </c>
      <c r="T3941" s="9">
        <f>(((I3941/60)/60)/24)+DATE(1970,1,1)</f>
        <v>42283.632199074069</v>
      </c>
    </row>
    <row r="3942" spans="1:20" ht="48" x14ac:dyDescent="0.2">
      <c r="A3942">
        <v>206</v>
      </c>
      <c r="B3942" s="4" t="s">
        <v>208</v>
      </c>
      <c r="C3942" s="1" t="s">
        <v>4316</v>
      </c>
      <c r="D3942" s="2">
        <v>12700</v>
      </c>
      <c r="E3942" s="3">
        <v>0</v>
      </c>
      <c r="F3942" t="s">
        <v>8220</v>
      </c>
      <c r="G3942" t="s">
        <v>8223</v>
      </c>
      <c r="H3942" t="s">
        <v>8245</v>
      </c>
      <c r="I3942">
        <v>1470441983</v>
      </c>
      <c r="J3942">
        <v>1468627583</v>
      </c>
      <c r="K3942" t="b">
        <v>0</v>
      </c>
      <c r="L3942">
        <v>0</v>
      </c>
      <c r="M3942" t="b">
        <v>0</v>
      </c>
      <c r="N3942" t="s">
        <v>8266</v>
      </c>
      <c r="O3942" s="5">
        <f>ROUND(E3942/D3942*100,0)</f>
        <v>0</v>
      </c>
      <c r="P3942">
        <f>IFERROR(ROUND(E3942/L3942,2),0)</f>
        <v>0</v>
      </c>
      <c r="Q3942" s="6" t="s">
        <v>8308</v>
      </c>
      <c r="R3942" t="s">
        <v>8312</v>
      </c>
      <c r="S3942" s="9">
        <f>(((J3942/60)/60)/24)+DATE(1970,1,1)</f>
        <v>42567.004432870366</v>
      </c>
      <c r="T3942" s="9">
        <f>(((I3942/60)/60)/24)+DATE(1970,1,1)</f>
        <v>42588.004432870366</v>
      </c>
    </row>
    <row r="3943" spans="1:20" ht="48" x14ac:dyDescent="0.2">
      <c r="A3943">
        <v>207</v>
      </c>
      <c r="B3943" s="4" t="s">
        <v>209</v>
      </c>
      <c r="C3943" s="1" t="s">
        <v>4317</v>
      </c>
      <c r="D3943" s="2">
        <v>14000</v>
      </c>
      <c r="E3943" s="3">
        <v>2130</v>
      </c>
      <c r="F3943" t="s">
        <v>8220</v>
      </c>
      <c r="G3943" t="s">
        <v>8228</v>
      </c>
      <c r="H3943" t="s">
        <v>8250</v>
      </c>
      <c r="I3943">
        <v>1420346638</v>
      </c>
      <c r="J3943">
        <v>1417754638</v>
      </c>
      <c r="K3943" t="b">
        <v>0</v>
      </c>
      <c r="L3943">
        <v>13</v>
      </c>
      <c r="M3943" t="b">
        <v>0</v>
      </c>
      <c r="N3943" t="s">
        <v>8266</v>
      </c>
      <c r="O3943" s="5">
        <f>ROUND(E3943/D3943*100,0)</f>
        <v>15</v>
      </c>
      <c r="P3943">
        <f>IFERROR(ROUND(E3943/L3943,2),0)</f>
        <v>163.85</v>
      </c>
      <c r="Q3943" s="6" t="s">
        <v>8308</v>
      </c>
      <c r="R3943" t="s">
        <v>8312</v>
      </c>
      <c r="S3943" s="9">
        <f>(((J3943/60)/60)/24)+DATE(1970,1,1)</f>
        <v>41978.197199074071</v>
      </c>
      <c r="T3943" s="9">
        <f>(((I3943/60)/60)/24)+DATE(1970,1,1)</f>
        <v>42008.197199074071</v>
      </c>
    </row>
    <row r="3944" spans="1:20" ht="48" x14ac:dyDescent="0.2">
      <c r="A3944">
        <v>208</v>
      </c>
      <c r="B3944" s="4" t="s">
        <v>210</v>
      </c>
      <c r="C3944" s="1" t="s">
        <v>4318</v>
      </c>
      <c r="D3944" s="2">
        <v>50000</v>
      </c>
      <c r="E3944" s="3">
        <v>0</v>
      </c>
      <c r="F3944" t="s">
        <v>8220</v>
      </c>
      <c r="G3944" t="s">
        <v>8225</v>
      </c>
      <c r="H3944" t="s">
        <v>8247</v>
      </c>
      <c r="I3944">
        <v>1418719967</v>
      </c>
      <c r="J3944">
        <v>1416127967</v>
      </c>
      <c r="K3944" t="b">
        <v>0</v>
      </c>
      <c r="L3944">
        <v>0</v>
      </c>
      <c r="M3944" t="b">
        <v>0</v>
      </c>
      <c r="N3944" t="s">
        <v>8266</v>
      </c>
      <c r="O3944" s="5">
        <f>ROUND(E3944/D3944*100,0)</f>
        <v>0</v>
      </c>
      <c r="P3944">
        <f>IFERROR(ROUND(E3944/L3944,2),0)</f>
        <v>0</v>
      </c>
      <c r="Q3944" s="6" t="s">
        <v>8308</v>
      </c>
      <c r="R3944" t="s">
        <v>8312</v>
      </c>
      <c r="S3944" s="9">
        <f>(((J3944/60)/60)/24)+DATE(1970,1,1)</f>
        <v>41959.369988425926</v>
      </c>
      <c r="T3944" s="9">
        <f>(((I3944/60)/60)/24)+DATE(1970,1,1)</f>
        <v>41989.369988425926</v>
      </c>
    </row>
    <row r="3945" spans="1:20" ht="48" x14ac:dyDescent="0.2">
      <c r="A3945">
        <v>209</v>
      </c>
      <c r="B3945" s="4" t="s">
        <v>211</v>
      </c>
      <c r="C3945" s="1" t="s">
        <v>4319</v>
      </c>
      <c r="D3945" s="2">
        <v>25000</v>
      </c>
      <c r="E3945" s="3">
        <v>0</v>
      </c>
      <c r="F3945" t="s">
        <v>8220</v>
      </c>
      <c r="G3945" t="s">
        <v>8223</v>
      </c>
      <c r="H3945" t="s">
        <v>8245</v>
      </c>
      <c r="I3945">
        <v>1436566135</v>
      </c>
      <c r="J3945">
        <v>1433974135</v>
      </c>
      <c r="K3945" t="b">
        <v>0</v>
      </c>
      <c r="L3945">
        <v>0</v>
      </c>
      <c r="M3945" t="b">
        <v>0</v>
      </c>
      <c r="N3945" t="s">
        <v>8266</v>
      </c>
      <c r="O3945" s="5">
        <f>ROUND(E3945/D3945*100,0)</f>
        <v>0</v>
      </c>
      <c r="P3945">
        <f>IFERROR(ROUND(E3945/L3945,2),0)</f>
        <v>0</v>
      </c>
      <c r="Q3945" s="6" t="s">
        <v>8308</v>
      </c>
      <c r="R3945" t="s">
        <v>8312</v>
      </c>
      <c r="S3945" s="9">
        <f>(((J3945/60)/60)/24)+DATE(1970,1,1)</f>
        <v>42165.922858796301</v>
      </c>
      <c r="T3945" s="9">
        <f>(((I3945/60)/60)/24)+DATE(1970,1,1)</f>
        <v>42195.922858796301</v>
      </c>
    </row>
    <row r="3946" spans="1:20" ht="48" x14ac:dyDescent="0.2">
      <c r="A3946">
        <v>210</v>
      </c>
      <c r="B3946" s="4" t="s">
        <v>212</v>
      </c>
      <c r="C3946" s="1" t="s">
        <v>4320</v>
      </c>
      <c r="D3946" s="2">
        <v>12000</v>
      </c>
      <c r="E3946" s="3">
        <v>3030</v>
      </c>
      <c r="F3946" t="s">
        <v>8220</v>
      </c>
      <c r="G3946" t="s">
        <v>8223</v>
      </c>
      <c r="H3946" t="s">
        <v>8245</v>
      </c>
      <c r="I3946">
        <v>1443675600</v>
      </c>
      <c r="J3946">
        <v>1441157592</v>
      </c>
      <c r="K3946" t="b">
        <v>0</v>
      </c>
      <c r="L3946">
        <v>33</v>
      </c>
      <c r="M3946" t="b">
        <v>0</v>
      </c>
      <c r="N3946" t="s">
        <v>8266</v>
      </c>
      <c r="O3946" s="5">
        <f>ROUND(E3946/D3946*100,0)</f>
        <v>25</v>
      </c>
      <c r="P3946">
        <f>IFERROR(ROUND(E3946/L3946,2),0)</f>
        <v>91.82</v>
      </c>
      <c r="Q3946" s="6" t="s">
        <v>8308</v>
      </c>
      <c r="R3946" t="s">
        <v>8312</v>
      </c>
      <c r="S3946" s="9">
        <f>(((J3946/60)/60)/24)+DATE(1970,1,1)</f>
        <v>42249.064722222218</v>
      </c>
      <c r="T3946" s="9">
        <f>(((I3946/60)/60)/24)+DATE(1970,1,1)</f>
        <v>42278.208333333328</v>
      </c>
    </row>
    <row r="3947" spans="1:20" ht="48" x14ac:dyDescent="0.2">
      <c r="A3947">
        <v>211</v>
      </c>
      <c r="B3947" s="4" t="s">
        <v>213</v>
      </c>
      <c r="C3947" s="1" t="s">
        <v>4321</v>
      </c>
      <c r="D3947" s="2">
        <v>5000</v>
      </c>
      <c r="E3947" s="3">
        <v>2230</v>
      </c>
      <c r="F3947" t="s">
        <v>8220</v>
      </c>
      <c r="G3947" t="s">
        <v>8223</v>
      </c>
      <c r="H3947" t="s">
        <v>8245</v>
      </c>
      <c r="I3947">
        <v>1442634617</v>
      </c>
      <c r="J3947">
        <v>1440042617</v>
      </c>
      <c r="K3947" t="b">
        <v>0</v>
      </c>
      <c r="L3947">
        <v>12</v>
      </c>
      <c r="M3947" t="b">
        <v>0</v>
      </c>
      <c r="N3947" t="s">
        <v>8266</v>
      </c>
      <c r="O3947" s="5">
        <f>ROUND(E3947/D3947*100,0)</f>
        <v>45</v>
      </c>
      <c r="P3947">
        <f>IFERROR(ROUND(E3947/L3947,2),0)</f>
        <v>185.83</v>
      </c>
      <c r="Q3947" s="6" t="s">
        <v>8308</v>
      </c>
      <c r="R3947" t="s">
        <v>8312</v>
      </c>
      <c r="S3947" s="9">
        <f>(((J3947/60)/60)/24)+DATE(1970,1,1)</f>
        <v>42236.159918981488</v>
      </c>
      <c r="T3947" s="9">
        <f>(((I3947/60)/60)/24)+DATE(1970,1,1)</f>
        <v>42266.159918981488</v>
      </c>
    </row>
    <row r="3948" spans="1:20" ht="32" x14ac:dyDescent="0.2">
      <c r="A3948">
        <v>212</v>
      </c>
      <c r="B3948" s="4" t="s">
        <v>214</v>
      </c>
      <c r="C3948" s="1" t="s">
        <v>4322</v>
      </c>
      <c r="D3948" s="2">
        <v>6300</v>
      </c>
      <c r="E3948" s="3">
        <v>1</v>
      </c>
      <c r="F3948" t="s">
        <v>8220</v>
      </c>
      <c r="G3948" t="s">
        <v>8223</v>
      </c>
      <c r="H3948" t="s">
        <v>8245</v>
      </c>
      <c r="I3948">
        <v>1460837320</v>
      </c>
      <c r="J3948">
        <v>1455656920</v>
      </c>
      <c r="K3948" t="b">
        <v>0</v>
      </c>
      <c r="L3948">
        <v>1</v>
      </c>
      <c r="M3948" t="b">
        <v>0</v>
      </c>
      <c r="N3948" t="s">
        <v>8266</v>
      </c>
      <c r="O3948" s="5">
        <f>ROUND(E3948/D3948*100,0)</f>
        <v>0</v>
      </c>
      <c r="P3948">
        <f>IFERROR(ROUND(E3948/L3948,2),0)</f>
        <v>1</v>
      </c>
      <c r="Q3948" s="6" t="s">
        <v>8308</v>
      </c>
      <c r="R3948" t="s">
        <v>8312</v>
      </c>
      <c r="S3948" s="9">
        <f>(((J3948/60)/60)/24)+DATE(1970,1,1)</f>
        <v>42416.881018518514</v>
      </c>
      <c r="T3948" s="9">
        <f>(((I3948/60)/60)/24)+DATE(1970,1,1)</f>
        <v>42476.839351851857</v>
      </c>
    </row>
    <row r="3949" spans="1:20" ht="48" x14ac:dyDescent="0.2">
      <c r="A3949">
        <v>213</v>
      </c>
      <c r="B3949" s="4" t="s">
        <v>215</v>
      </c>
      <c r="C3949" s="1" t="s">
        <v>4323</v>
      </c>
      <c r="D3949" s="2">
        <v>50000</v>
      </c>
      <c r="E3949" s="3">
        <v>20</v>
      </c>
      <c r="F3949" t="s">
        <v>8220</v>
      </c>
      <c r="G3949" t="s">
        <v>8223</v>
      </c>
      <c r="H3949" t="s">
        <v>8245</v>
      </c>
      <c r="I3949">
        <v>1439734001</v>
      </c>
      <c r="J3949">
        <v>1437142547</v>
      </c>
      <c r="K3949" t="b">
        <v>0</v>
      </c>
      <c r="L3949">
        <v>1</v>
      </c>
      <c r="M3949" t="b">
        <v>0</v>
      </c>
      <c r="N3949" t="s">
        <v>8266</v>
      </c>
      <c r="O3949" s="5">
        <f>ROUND(E3949/D3949*100,0)</f>
        <v>0</v>
      </c>
      <c r="P3949">
        <f>IFERROR(ROUND(E3949/L3949,2),0)</f>
        <v>20</v>
      </c>
      <c r="Q3949" s="6" t="s">
        <v>8308</v>
      </c>
      <c r="R3949" t="s">
        <v>8312</v>
      </c>
      <c r="S3949" s="9">
        <f>(((J3949/60)/60)/24)+DATE(1970,1,1)</f>
        <v>42202.594293981485</v>
      </c>
      <c r="T3949" s="9">
        <f>(((I3949/60)/60)/24)+DATE(1970,1,1)</f>
        <v>42232.587974537033</v>
      </c>
    </row>
    <row r="3950" spans="1:20" ht="48" x14ac:dyDescent="0.2">
      <c r="A3950">
        <v>214</v>
      </c>
      <c r="B3950" s="4" t="s">
        <v>216</v>
      </c>
      <c r="C3950" s="1" t="s">
        <v>4324</v>
      </c>
      <c r="D3950" s="2">
        <v>12500</v>
      </c>
      <c r="E3950" s="3">
        <v>1</v>
      </c>
      <c r="F3950" t="s">
        <v>8220</v>
      </c>
      <c r="G3950" t="s">
        <v>8223</v>
      </c>
      <c r="H3950" t="s">
        <v>8245</v>
      </c>
      <c r="I3950">
        <v>1425655349</v>
      </c>
      <c r="J3950">
        <v>1420471349</v>
      </c>
      <c r="K3950" t="b">
        <v>0</v>
      </c>
      <c r="L3950">
        <v>1</v>
      </c>
      <c r="M3950" t="b">
        <v>0</v>
      </c>
      <c r="N3950" t="s">
        <v>8266</v>
      </c>
      <c r="O3950" s="5">
        <f>ROUND(E3950/D3950*100,0)</f>
        <v>0</v>
      </c>
      <c r="P3950">
        <f>IFERROR(ROUND(E3950/L3950,2),0)</f>
        <v>1</v>
      </c>
      <c r="Q3950" s="6" t="s">
        <v>8308</v>
      </c>
      <c r="R3950" t="s">
        <v>8312</v>
      </c>
      <c r="S3950" s="9">
        <f>(((J3950/60)/60)/24)+DATE(1970,1,1)</f>
        <v>42009.64061342593</v>
      </c>
      <c r="T3950" s="9">
        <f>(((I3950/60)/60)/24)+DATE(1970,1,1)</f>
        <v>42069.64061342593</v>
      </c>
    </row>
    <row r="3951" spans="1:20" ht="48" x14ac:dyDescent="0.2">
      <c r="A3951">
        <v>215</v>
      </c>
      <c r="B3951" s="4" t="s">
        <v>217</v>
      </c>
      <c r="C3951" s="1" t="s">
        <v>4325</v>
      </c>
      <c r="D3951" s="2">
        <v>4400</v>
      </c>
      <c r="E3951" s="3">
        <v>10</v>
      </c>
      <c r="F3951" t="s">
        <v>8220</v>
      </c>
      <c r="G3951" t="s">
        <v>8224</v>
      </c>
      <c r="H3951" t="s">
        <v>8246</v>
      </c>
      <c r="I3951">
        <v>1455753540</v>
      </c>
      <c r="J3951">
        <v>1452058282</v>
      </c>
      <c r="K3951" t="b">
        <v>0</v>
      </c>
      <c r="L3951">
        <v>1</v>
      </c>
      <c r="M3951" t="b">
        <v>0</v>
      </c>
      <c r="N3951" t="s">
        <v>8266</v>
      </c>
      <c r="O3951" s="5">
        <f>ROUND(E3951/D3951*100,0)</f>
        <v>0</v>
      </c>
      <c r="P3951">
        <f>IFERROR(ROUND(E3951/L3951,2),0)</f>
        <v>10</v>
      </c>
      <c r="Q3951" s="6" t="s">
        <v>8308</v>
      </c>
      <c r="R3951" t="s">
        <v>8312</v>
      </c>
      <c r="S3951" s="9">
        <f>(((J3951/60)/60)/24)+DATE(1970,1,1)</f>
        <v>42375.230115740742</v>
      </c>
      <c r="T3951" s="9">
        <f>(((I3951/60)/60)/24)+DATE(1970,1,1)</f>
        <v>42417.999305555553</v>
      </c>
    </row>
    <row r="3952" spans="1:20" ht="48" x14ac:dyDescent="0.2">
      <c r="A3952">
        <v>216</v>
      </c>
      <c r="B3952" s="4" t="s">
        <v>218</v>
      </c>
      <c r="C3952" s="1" t="s">
        <v>4326</v>
      </c>
      <c r="D3952" s="2">
        <v>50000</v>
      </c>
      <c r="E3952" s="3">
        <v>27849.22</v>
      </c>
      <c r="F3952" t="s">
        <v>8220</v>
      </c>
      <c r="G3952" t="s">
        <v>8223</v>
      </c>
      <c r="H3952" t="s">
        <v>8245</v>
      </c>
      <c r="I3952">
        <v>1429740037</v>
      </c>
      <c r="J3952">
        <v>1425423637</v>
      </c>
      <c r="K3952" t="b">
        <v>0</v>
      </c>
      <c r="L3952">
        <v>84</v>
      </c>
      <c r="M3952" t="b">
        <v>0</v>
      </c>
      <c r="N3952" t="s">
        <v>8266</v>
      </c>
      <c r="O3952" s="5">
        <f>ROUND(E3952/D3952*100,0)</f>
        <v>56</v>
      </c>
      <c r="P3952">
        <f>IFERROR(ROUND(E3952/L3952,2),0)</f>
        <v>331.54</v>
      </c>
      <c r="Q3952" s="6" t="s">
        <v>8308</v>
      </c>
      <c r="R3952" t="s">
        <v>8312</v>
      </c>
      <c r="S3952" s="9">
        <f>(((J3952/60)/60)/24)+DATE(1970,1,1)</f>
        <v>42066.958761574075</v>
      </c>
      <c r="T3952" s="9">
        <f>(((I3952/60)/60)/24)+DATE(1970,1,1)</f>
        <v>42116.917094907403</v>
      </c>
    </row>
    <row r="3953" spans="1:20" ht="16" x14ac:dyDescent="0.2">
      <c r="A3953">
        <v>217</v>
      </c>
      <c r="B3953" s="4" t="s">
        <v>219</v>
      </c>
      <c r="C3953" s="1" t="s">
        <v>4327</v>
      </c>
      <c r="D3953" s="2">
        <v>100000</v>
      </c>
      <c r="E3953" s="3">
        <v>11943</v>
      </c>
      <c r="F3953" t="s">
        <v>8220</v>
      </c>
      <c r="G3953" t="s">
        <v>8234</v>
      </c>
      <c r="H3953" t="s">
        <v>8254</v>
      </c>
      <c r="I3953">
        <v>1419780149</v>
      </c>
      <c r="J3953">
        <v>1417101749</v>
      </c>
      <c r="K3953" t="b">
        <v>0</v>
      </c>
      <c r="L3953">
        <v>38</v>
      </c>
      <c r="M3953" t="b">
        <v>0</v>
      </c>
      <c r="N3953" t="s">
        <v>8266</v>
      </c>
      <c r="O3953" s="5">
        <f>ROUND(E3953/D3953*100,0)</f>
        <v>12</v>
      </c>
      <c r="P3953">
        <f>IFERROR(ROUND(E3953/L3953,2),0)</f>
        <v>314.29000000000002</v>
      </c>
      <c r="Q3953" s="6" t="s">
        <v>8308</v>
      </c>
      <c r="R3953" t="s">
        <v>8312</v>
      </c>
      <c r="S3953" s="9">
        <f>(((J3953/60)/60)/24)+DATE(1970,1,1)</f>
        <v>41970.64061342593</v>
      </c>
      <c r="T3953" s="9">
        <f>(((I3953/60)/60)/24)+DATE(1970,1,1)</f>
        <v>42001.64061342593</v>
      </c>
    </row>
    <row r="3954" spans="1:20" ht="48" x14ac:dyDescent="0.2">
      <c r="A3954">
        <v>218</v>
      </c>
      <c r="B3954" s="4" t="s">
        <v>220</v>
      </c>
      <c r="C3954" s="1" t="s">
        <v>4328</v>
      </c>
      <c r="D3954" s="2">
        <v>5000</v>
      </c>
      <c r="E3954" s="3">
        <v>100</v>
      </c>
      <c r="F3954" t="s">
        <v>8220</v>
      </c>
      <c r="G3954" t="s">
        <v>8223</v>
      </c>
      <c r="H3954" t="s">
        <v>8245</v>
      </c>
      <c r="I3954">
        <v>1431702289</v>
      </c>
      <c r="J3954">
        <v>1426518289</v>
      </c>
      <c r="K3954" t="b">
        <v>0</v>
      </c>
      <c r="L3954">
        <v>1</v>
      </c>
      <c r="M3954" t="b">
        <v>0</v>
      </c>
      <c r="N3954" t="s">
        <v>8266</v>
      </c>
      <c r="O3954" s="5">
        <f>ROUND(E3954/D3954*100,0)</f>
        <v>2</v>
      </c>
      <c r="P3954">
        <f>IFERROR(ROUND(E3954/L3954,2),0)</f>
        <v>100</v>
      </c>
      <c r="Q3954" s="6" t="s">
        <v>8308</v>
      </c>
      <c r="R3954" t="s">
        <v>8312</v>
      </c>
      <c r="S3954" s="9">
        <f>(((J3954/60)/60)/24)+DATE(1970,1,1)</f>
        <v>42079.628344907411</v>
      </c>
      <c r="T3954" s="9">
        <f>(((I3954/60)/60)/24)+DATE(1970,1,1)</f>
        <v>42139.628344907411</v>
      </c>
    </row>
    <row r="3955" spans="1:20" ht="32" x14ac:dyDescent="0.2">
      <c r="A3955">
        <v>219</v>
      </c>
      <c r="B3955" s="4" t="s">
        <v>221</v>
      </c>
      <c r="C3955" s="1" t="s">
        <v>4329</v>
      </c>
      <c r="D3955" s="2">
        <v>50000</v>
      </c>
      <c r="E3955" s="3">
        <v>8815</v>
      </c>
      <c r="F3955" t="s">
        <v>8220</v>
      </c>
      <c r="G3955" t="s">
        <v>8223</v>
      </c>
      <c r="H3955" t="s">
        <v>8245</v>
      </c>
      <c r="I3955">
        <v>1459493940</v>
      </c>
      <c r="J3955">
        <v>1456732225</v>
      </c>
      <c r="K3955" t="b">
        <v>0</v>
      </c>
      <c r="L3955">
        <v>76</v>
      </c>
      <c r="M3955" t="b">
        <v>0</v>
      </c>
      <c r="N3955" t="s">
        <v>8266</v>
      </c>
      <c r="O3955" s="5">
        <f>ROUND(E3955/D3955*100,0)</f>
        <v>18</v>
      </c>
      <c r="P3955">
        <f>IFERROR(ROUND(E3955/L3955,2),0)</f>
        <v>115.99</v>
      </c>
      <c r="Q3955" s="6" t="s">
        <v>8308</v>
      </c>
      <c r="R3955" t="s">
        <v>8312</v>
      </c>
      <c r="S3955" s="9">
        <f>(((J3955/60)/60)/24)+DATE(1970,1,1)</f>
        <v>42429.326678240745</v>
      </c>
      <c r="T3955" s="9">
        <f>(((I3955/60)/60)/24)+DATE(1970,1,1)</f>
        <v>42461.290972222225</v>
      </c>
    </row>
    <row r="3956" spans="1:20" ht="48" x14ac:dyDescent="0.2">
      <c r="A3956">
        <v>220</v>
      </c>
      <c r="B3956" s="4" t="s">
        <v>222</v>
      </c>
      <c r="C3956" s="1" t="s">
        <v>4330</v>
      </c>
      <c r="D3956" s="2">
        <v>50000</v>
      </c>
      <c r="E3956" s="3">
        <v>360</v>
      </c>
      <c r="F3956" t="s">
        <v>8220</v>
      </c>
      <c r="G3956" t="s">
        <v>8223</v>
      </c>
      <c r="H3956" t="s">
        <v>8245</v>
      </c>
      <c r="I3956">
        <v>1440101160</v>
      </c>
      <c r="J3956">
        <v>1436542030</v>
      </c>
      <c r="K3956" t="b">
        <v>0</v>
      </c>
      <c r="L3956">
        <v>3</v>
      </c>
      <c r="M3956" t="b">
        <v>0</v>
      </c>
      <c r="N3956" t="s">
        <v>8266</v>
      </c>
      <c r="O3956" s="5">
        <f>ROUND(E3956/D3956*100,0)</f>
        <v>1</v>
      </c>
      <c r="P3956">
        <f>IFERROR(ROUND(E3956/L3956,2),0)</f>
        <v>120</v>
      </c>
      <c r="Q3956" s="6" t="s">
        <v>8308</v>
      </c>
      <c r="R3956" t="s">
        <v>8312</v>
      </c>
      <c r="S3956" s="9">
        <f>(((J3956/60)/60)/24)+DATE(1970,1,1)</f>
        <v>42195.643865740742</v>
      </c>
      <c r="T3956" s="9">
        <f>(((I3956/60)/60)/24)+DATE(1970,1,1)</f>
        <v>42236.837499999994</v>
      </c>
    </row>
    <row r="3957" spans="1:20" ht="16" x14ac:dyDescent="0.2">
      <c r="A3957">
        <v>221</v>
      </c>
      <c r="B3957" s="4" t="s">
        <v>223</v>
      </c>
      <c r="C3957" s="1" t="s">
        <v>4331</v>
      </c>
      <c r="D3957" s="2">
        <v>50000</v>
      </c>
      <c r="E3957" s="3">
        <v>0</v>
      </c>
      <c r="F3957" t="s">
        <v>8220</v>
      </c>
      <c r="G3957" t="s">
        <v>8223</v>
      </c>
      <c r="H3957" t="s">
        <v>8245</v>
      </c>
      <c r="I3957">
        <v>1427569564</v>
      </c>
      <c r="J3957">
        <v>1422389164</v>
      </c>
      <c r="K3957" t="b">
        <v>0</v>
      </c>
      <c r="L3957">
        <v>0</v>
      </c>
      <c r="M3957" t="b">
        <v>0</v>
      </c>
      <c r="N3957" t="s">
        <v>8266</v>
      </c>
      <c r="O3957" s="5">
        <f>ROUND(E3957/D3957*100,0)</f>
        <v>0</v>
      </c>
      <c r="P3957">
        <f>IFERROR(ROUND(E3957/L3957,2),0)</f>
        <v>0</v>
      </c>
      <c r="Q3957" s="6" t="s">
        <v>8308</v>
      </c>
      <c r="R3957" t="s">
        <v>8312</v>
      </c>
      <c r="S3957" s="9">
        <f>(((J3957/60)/60)/24)+DATE(1970,1,1)</f>
        <v>42031.837546296301</v>
      </c>
      <c r="T3957" s="9">
        <f>(((I3957/60)/60)/24)+DATE(1970,1,1)</f>
        <v>42091.79587962963</v>
      </c>
    </row>
    <row r="3958" spans="1:20" ht="48" x14ac:dyDescent="0.2">
      <c r="A3958">
        <v>222</v>
      </c>
      <c r="B3958" s="4" t="s">
        <v>224</v>
      </c>
      <c r="C3958" s="1" t="s">
        <v>4332</v>
      </c>
      <c r="D3958" s="2">
        <v>1000</v>
      </c>
      <c r="E3958" s="3">
        <v>130</v>
      </c>
      <c r="F3958" t="s">
        <v>8220</v>
      </c>
      <c r="G3958" t="s">
        <v>8223</v>
      </c>
      <c r="H3958" t="s">
        <v>8245</v>
      </c>
      <c r="I3958">
        <v>1427423940</v>
      </c>
      <c r="J3958">
        <v>1422383318</v>
      </c>
      <c r="K3958" t="b">
        <v>0</v>
      </c>
      <c r="L3958">
        <v>2</v>
      </c>
      <c r="M3958" t="b">
        <v>0</v>
      </c>
      <c r="N3958" t="s">
        <v>8266</v>
      </c>
      <c r="O3958" s="5">
        <f>ROUND(E3958/D3958*100,0)</f>
        <v>13</v>
      </c>
      <c r="P3958">
        <f>IFERROR(ROUND(E3958/L3958,2),0)</f>
        <v>65</v>
      </c>
      <c r="Q3958" s="6" t="s">
        <v>8308</v>
      </c>
      <c r="R3958" t="s">
        <v>8312</v>
      </c>
      <c r="S3958" s="9">
        <f>(((J3958/60)/60)/24)+DATE(1970,1,1)</f>
        <v>42031.769884259258</v>
      </c>
      <c r="T3958" s="9">
        <f>(((I3958/60)/60)/24)+DATE(1970,1,1)</f>
        <v>42090.110416666663</v>
      </c>
    </row>
    <row r="3959" spans="1:20" ht="48" x14ac:dyDescent="0.2">
      <c r="A3959">
        <v>223</v>
      </c>
      <c r="B3959" s="4" t="s">
        <v>225</v>
      </c>
      <c r="C3959" s="1" t="s">
        <v>4333</v>
      </c>
      <c r="D3959" s="2">
        <v>1500000</v>
      </c>
      <c r="E3959" s="3">
        <v>0</v>
      </c>
      <c r="F3959" t="s">
        <v>8220</v>
      </c>
      <c r="G3959" t="s">
        <v>8223</v>
      </c>
      <c r="H3959" t="s">
        <v>8245</v>
      </c>
      <c r="I3959">
        <v>1463879100</v>
      </c>
      <c r="J3959">
        <v>1461287350</v>
      </c>
      <c r="K3959" t="b">
        <v>0</v>
      </c>
      <c r="L3959">
        <v>0</v>
      </c>
      <c r="M3959" t="b">
        <v>0</v>
      </c>
      <c r="N3959" t="s">
        <v>8266</v>
      </c>
      <c r="O3959" s="5">
        <f>ROUND(E3959/D3959*100,0)</f>
        <v>0</v>
      </c>
      <c r="P3959">
        <f>IFERROR(ROUND(E3959/L3959,2),0)</f>
        <v>0</v>
      </c>
      <c r="Q3959" s="6" t="s">
        <v>8308</v>
      </c>
      <c r="R3959" t="s">
        <v>8312</v>
      </c>
      <c r="S3959" s="9">
        <f>(((J3959/60)/60)/24)+DATE(1970,1,1)</f>
        <v>42482.048032407409</v>
      </c>
      <c r="T3959" s="9">
        <f>(((I3959/60)/60)/24)+DATE(1970,1,1)</f>
        <v>42512.045138888891</v>
      </c>
    </row>
    <row r="3960" spans="1:20" ht="48" x14ac:dyDescent="0.2">
      <c r="A3960">
        <v>224</v>
      </c>
      <c r="B3960" s="4" t="s">
        <v>226</v>
      </c>
      <c r="C3960" s="1" t="s">
        <v>4334</v>
      </c>
      <c r="D3960" s="2">
        <v>6000000</v>
      </c>
      <c r="E3960" s="3">
        <v>0</v>
      </c>
      <c r="F3960" t="s">
        <v>8220</v>
      </c>
      <c r="G3960" t="s">
        <v>8225</v>
      </c>
      <c r="H3960" t="s">
        <v>8247</v>
      </c>
      <c r="I3960">
        <v>1436506726</v>
      </c>
      <c r="J3960">
        <v>1431322726</v>
      </c>
      <c r="K3960" t="b">
        <v>0</v>
      </c>
      <c r="L3960">
        <v>0</v>
      </c>
      <c r="M3960" t="b">
        <v>0</v>
      </c>
      <c r="N3960" t="s">
        <v>8266</v>
      </c>
      <c r="O3960" s="5">
        <f>ROUND(E3960/D3960*100,0)</f>
        <v>0</v>
      </c>
      <c r="P3960">
        <f>IFERROR(ROUND(E3960/L3960,2),0)</f>
        <v>0</v>
      </c>
      <c r="Q3960" s="6" t="s">
        <v>8308</v>
      </c>
      <c r="R3960" t="s">
        <v>8312</v>
      </c>
      <c r="S3960" s="9">
        <f>(((J3960/60)/60)/24)+DATE(1970,1,1)</f>
        <v>42135.235254629632</v>
      </c>
      <c r="T3960" s="9">
        <f>(((I3960/60)/60)/24)+DATE(1970,1,1)</f>
        <v>42195.235254629632</v>
      </c>
    </row>
    <row r="3961" spans="1:20" ht="48" x14ac:dyDescent="0.2">
      <c r="A3961">
        <v>225</v>
      </c>
      <c r="B3961" s="4" t="s">
        <v>227</v>
      </c>
      <c r="C3961" s="1" t="s">
        <v>4335</v>
      </c>
      <c r="D3961" s="2">
        <v>200</v>
      </c>
      <c r="E3961" s="3">
        <v>0</v>
      </c>
      <c r="F3961" t="s">
        <v>8220</v>
      </c>
      <c r="G3961" t="s">
        <v>8223</v>
      </c>
      <c r="H3961" t="s">
        <v>8245</v>
      </c>
      <c r="I3961">
        <v>1460153054</v>
      </c>
      <c r="J3961">
        <v>1457564654</v>
      </c>
      <c r="K3961" t="b">
        <v>0</v>
      </c>
      <c r="L3961">
        <v>0</v>
      </c>
      <c r="M3961" t="b">
        <v>0</v>
      </c>
      <c r="N3961" t="s">
        <v>8266</v>
      </c>
      <c r="O3961" s="5">
        <f>ROUND(E3961/D3961*100,0)</f>
        <v>0</v>
      </c>
      <c r="P3961">
        <f>IFERROR(ROUND(E3961/L3961,2),0)</f>
        <v>0</v>
      </c>
      <c r="Q3961" s="6" t="s">
        <v>8308</v>
      </c>
      <c r="R3961" t="s">
        <v>8312</v>
      </c>
      <c r="S3961" s="9">
        <f>(((J3961/60)/60)/24)+DATE(1970,1,1)</f>
        <v>42438.961273148147</v>
      </c>
      <c r="T3961" s="9">
        <f>(((I3961/60)/60)/24)+DATE(1970,1,1)</f>
        <v>42468.919606481482</v>
      </c>
    </row>
    <row r="3962" spans="1:20" ht="32" x14ac:dyDescent="0.2">
      <c r="A3962">
        <v>226</v>
      </c>
      <c r="B3962" s="4" t="s">
        <v>228</v>
      </c>
      <c r="C3962" s="1" t="s">
        <v>4336</v>
      </c>
      <c r="D3962" s="2">
        <v>29000</v>
      </c>
      <c r="E3962" s="3">
        <v>250</v>
      </c>
      <c r="F3962" t="s">
        <v>8220</v>
      </c>
      <c r="G3962" t="s">
        <v>8224</v>
      </c>
      <c r="H3962" t="s">
        <v>8246</v>
      </c>
      <c r="I3962">
        <v>1433064540</v>
      </c>
      <c r="J3962">
        <v>1428854344</v>
      </c>
      <c r="K3962" t="b">
        <v>0</v>
      </c>
      <c r="L3962">
        <v>2</v>
      </c>
      <c r="M3962" t="b">
        <v>0</v>
      </c>
      <c r="N3962" t="s">
        <v>8266</v>
      </c>
      <c r="O3962" s="5">
        <f>ROUND(E3962/D3962*100,0)</f>
        <v>1</v>
      </c>
      <c r="P3962">
        <f>IFERROR(ROUND(E3962/L3962,2),0)</f>
        <v>125</v>
      </c>
      <c r="Q3962" s="6" t="s">
        <v>8308</v>
      </c>
      <c r="R3962" t="s">
        <v>8312</v>
      </c>
      <c r="S3962" s="9">
        <f>(((J3962/60)/60)/24)+DATE(1970,1,1)</f>
        <v>42106.666018518517</v>
      </c>
      <c r="T3962" s="9">
        <f>(((I3962/60)/60)/24)+DATE(1970,1,1)</f>
        <v>42155.395138888889</v>
      </c>
    </row>
    <row r="3963" spans="1:20" ht="48" x14ac:dyDescent="0.2">
      <c r="A3963">
        <v>227</v>
      </c>
      <c r="B3963" s="4" t="s">
        <v>229</v>
      </c>
      <c r="C3963" s="1" t="s">
        <v>4337</v>
      </c>
      <c r="D3963" s="2">
        <v>28000</v>
      </c>
      <c r="E3963" s="3">
        <v>0</v>
      </c>
      <c r="F3963" t="s">
        <v>8220</v>
      </c>
      <c r="G3963" t="s">
        <v>8223</v>
      </c>
      <c r="H3963" t="s">
        <v>8245</v>
      </c>
      <c r="I3963">
        <v>1436477241</v>
      </c>
      <c r="J3963">
        <v>1433885241</v>
      </c>
      <c r="K3963" t="b">
        <v>0</v>
      </c>
      <c r="L3963">
        <v>0</v>
      </c>
      <c r="M3963" t="b">
        <v>0</v>
      </c>
      <c r="N3963" t="s">
        <v>8266</v>
      </c>
      <c r="O3963" s="5">
        <f>ROUND(E3963/D3963*100,0)</f>
        <v>0</v>
      </c>
      <c r="P3963">
        <f>IFERROR(ROUND(E3963/L3963,2),0)</f>
        <v>0</v>
      </c>
      <c r="Q3963" s="6" t="s">
        <v>8308</v>
      </c>
      <c r="R3963" t="s">
        <v>8312</v>
      </c>
      <c r="S3963" s="9">
        <f>(((J3963/60)/60)/24)+DATE(1970,1,1)</f>
        <v>42164.893993055557</v>
      </c>
      <c r="T3963" s="9">
        <f>(((I3963/60)/60)/24)+DATE(1970,1,1)</f>
        <v>42194.893993055557</v>
      </c>
    </row>
    <row r="3964" spans="1:20" ht="32" x14ac:dyDescent="0.2">
      <c r="A3964">
        <v>228</v>
      </c>
      <c r="B3964" s="4" t="s">
        <v>230</v>
      </c>
      <c r="C3964" s="1" t="s">
        <v>4338</v>
      </c>
      <c r="D3964" s="2">
        <v>8000</v>
      </c>
      <c r="E3964" s="3">
        <v>0</v>
      </c>
      <c r="F3964" t="s">
        <v>8220</v>
      </c>
      <c r="G3964" t="s">
        <v>8224</v>
      </c>
      <c r="H3964" t="s">
        <v>8246</v>
      </c>
      <c r="I3964">
        <v>1433176105</v>
      </c>
      <c r="J3964">
        <v>1427992105</v>
      </c>
      <c r="K3964" t="b">
        <v>0</v>
      </c>
      <c r="L3964">
        <v>0</v>
      </c>
      <c r="M3964" t="b">
        <v>0</v>
      </c>
      <c r="N3964" t="s">
        <v>8266</v>
      </c>
      <c r="O3964" s="5">
        <f>ROUND(E3964/D3964*100,0)</f>
        <v>0</v>
      </c>
      <c r="P3964">
        <f>IFERROR(ROUND(E3964/L3964,2),0)</f>
        <v>0</v>
      </c>
      <c r="Q3964" s="6" t="s">
        <v>8308</v>
      </c>
      <c r="R3964" t="s">
        <v>8312</v>
      </c>
      <c r="S3964" s="9">
        <f>(((J3964/60)/60)/24)+DATE(1970,1,1)</f>
        <v>42096.686400462961</v>
      </c>
      <c r="T3964" s="9">
        <f>(((I3964/60)/60)/24)+DATE(1970,1,1)</f>
        <v>42156.686400462961</v>
      </c>
    </row>
    <row r="3965" spans="1:20" ht="48" x14ac:dyDescent="0.2">
      <c r="A3965">
        <v>229</v>
      </c>
      <c r="B3965" s="4" t="s">
        <v>231</v>
      </c>
      <c r="C3965" s="1" t="s">
        <v>4339</v>
      </c>
      <c r="D3965" s="2">
        <v>3000</v>
      </c>
      <c r="E3965" s="3">
        <v>0</v>
      </c>
      <c r="F3965" t="s">
        <v>8220</v>
      </c>
      <c r="G3965" t="s">
        <v>8235</v>
      </c>
      <c r="H3965" t="s">
        <v>8248</v>
      </c>
      <c r="I3965">
        <v>1455402297</v>
      </c>
      <c r="J3965">
        <v>1452810297</v>
      </c>
      <c r="K3965" t="b">
        <v>0</v>
      </c>
      <c r="L3965">
        <v>0</v>
      </c>
      <c r="M3965" t="b">
        <v>0</v>
      </c>
      <c r="N3965" t="s">
        <v>8266</v>
      </c>
      <c r="O3965" s="5">
        <f>ROUND(E3965/D3965*100,0)</f>
        <v>0</v>
      </c>
      <c r="P3965">
        <f>IFERROR(ROUND(E3965/L3965,2),0)</f>
        <v>0</v>
      </c>
      <c r="Q3965" s="6" t="s">
        <v>8308</v>
      </c>
      <c r="R3965" t="s">
        <v>8312</v>
      </c>
      <c r="S3965" s="9">
        <f>(((J3965/60)/60)/24)+DATE(1970,1,1)</f>
        <v>42383.933993055558</v>
      </c>
      <c r="T3965" s="9">
        <f>(((I3965/60)/60)/24)+DATE(1970,1,1)</f>
        <v>42413.933993055558</v>
      </c>
    </row>
    <row r="3966" spans="1:20" ht="48" x14ac:dyDescent="0.2">
      <c r="A3966">
        <v>230</v>
      </c>
      <c r="B3966" s="4" t="s">
        <v>232</v>
      </c>
      <c r="C3966" s="1" t="s">
        <v>4340</v>
      </c>
      <c r="D3966" s="2">
        <v>15000</v>
      </c>
      <c r="E3966" s="3">
        <v>60</v>
      </c>
      <c r="F3966" t="s">
        <v>8220</v>
      </c>
      <c r="G3966" t="s">
        <v>8223</v>
      </c>
      <c r="H3966" t="s">
        <v>8245</v>
      </c>
      <c r="I3966">
        <v>1433443151</v>
      </c>
      <c r="J3966">
        <v>1430851151</v>
      </c>
      <c r="K3966" t="b">
        <v>0</v>
      </c>
      <c r="L3966">
        <v>2</v>
      </c>
      <c r="M3966" t="b">
        <v>0</v>
      </c>
      <c r="N3966" t="s">
        <v>8266</v>
      </c>
      <c r="O3966" s="5">
        <f>ROUND(E3966/D3966*100,0)</f>
        <v>0</v>
      </c>
      <c r="P3966">
        <f>IFERROR(ROUND(E3966/L3966,2),0)</f>
        <v>30</v>
      </c>
      <c r="Q3966" s="6" t="s">
        <v>8308</v>
      </c>
      <c r="R3966" t="s">
        <v>8312</v>
      </c>
      <c r="S3966" s="9">
        <f>(((J3966/60)/60)/24)+DATE(1970,1,1)</f>
        <v>42129.777210648142</v>
      </c>
      <c r="T3966" s="9">
        <f>(((I3966/60)/60)/24)+DATE(1970,1,1)</f>
        <v>42159.777210648142</v>
      </c>
    </row>
    <row r="3967" spans="1:20" ht="48" x14ac:dyDescent="0.2">
      <c r="A3967">
        <v>231</v>
      </c>
      <c r="B3967" s="4" t="s">
        <v>233</v>
      </c>
      <c r="C3967" s="1" t="s">
        <v>4341</v>
      </c>
      <c r="D3967" s="2">
        <v>1500000</v>
      </c>
      <c r="E3967" s="3">
        <v>0</v>
      </c>
      <c r="F3967" t="s">
        <v>8220</v>
      </c>
      <c r="G3967" t="s">
        <v>8223</v>
      </c>
      <c r="H3967" t="s">
        <v>8245</v>
      </c>
      <c r="I3967">
        <v>1451775651</v>
      </c>
      <c r="J3967">
        <v>1449183651</v>
      </c>
      <c r="K3967" t="b">
        <v>0</v>
      </c>
      <c r="L3967">
        <v>0</v>
      </c>
      <c r="M3967" t="b">
        <v>0</v>
      </c>
      <c r="N3967" t="s">
        <v>8266</v>
      </c>
      <c r="O3967" s="5">
        <f>ROUND(E3967/D3967*100,0)</f>
        <v>0</v>
      </c>
      <c r="P3967">
        <f>IFERROR(ROUND(E3967/L3967,2),0)</f>
        <v>0</v>
      </c>
      <c r="Q3967" s="6" t="s">
        <v>8308</v>
      </c>
      <c r="R3967" t="s">
        <v>8312</v>
      </c>
      <c r="S3967" s="9">
        <f>(((J3967/60)/60)/24)+DATE(1970,1,1)</f>
        <v>42341.958923611113</v>
      </c>
      <c r="T3967" s="9">
        <f>(((I3967/60)/60)/24)+DATE(1970,1,1)</f>
        <v>42371.958923611113</v>
      </c>
    </row>
    <row r="3968" spans="1:20" ht="48" x14ac:dyDescent="0.2">
      <c r="A3968">
        <v>232</v>
      </c>
      <c r="B3968" s="4" t="s">
        <v>234</v>
      </c>
      <c r="C3968" s="1" t="s">
        <v>4342</v>
      </c>
      <c r="D3968" s="2">
        <v>4000</v>
      </c>
      <c r="E3968" s="3">
        <v>110</v>
      </c>
      <c r="F3968" t="s">
        <v>8220</v>
      </c>
      <c r="G3968" t="s">
        <v>8224</v>
      </c>
      <c r="H3968" t="s">
        <v>8246</v>
      </c>
      <c r="I3968">
        <v>1425066546</v>
      </c>
      <c r="J3968">
        <v>1422474546</v>
      </c>
      <c r="K3968" t="b">
        <v>0</v>
      </c>
      <c r="L3968">
        <v>7</v>
      </c>
      <c r="M3968" t="b">
        <v>0</v>
      </c>
      <c r="N3968" t="s">
        <v>8266</v>
      </c>
      <c r="O3968" s="5">
        <f>ROUND(E3968/D3968*100,0)</f>
        <v>3</v>
      </c>
      <c r="P3968">
        <f>IFERROR(ROUND(E3968/L3968,2),0)</f>
        <v>15.71</v>
      </c>
      <c r="Q3968" s="6" t="s">
        <v>8308</v>
      </c>
      <c r="R3968" t="s">
        <v>8312</v>
      </c>
      <c r="S3968" s="9">
        <f>(((J3968/60)/60)/24)+DATE(1970,1,1)</f>
        <v>42032.82576388889</v>
      </c>
      <c r="T3968" s="9">
        <f>(((I3968/60)/60)/24)+DATE(1970,1,1)</f>
        <v>42062.82576388889</v>
      </c>
    </row>
    <row r="3969" spans="1:20" ht="48" x14ac:dyDescent="0.2">
      <c r="A3969">
        <v>233</v>
      </c>
      <c r="B3969" s="4" t="s">
        <v>235</v>
      </c>
      <c r="C3969" s="1" t="s">
        <v>4343</v>
      </c>
      <c r="D3969" s="2">
        <v>350000</v>
      </c>
      <c r="E3969" s="3">
        <v>0</v>
      </c>
      <c r="F3969" t="s">
        <v>8220</v>
      </c>
      <c r="G3969" t="s">
        <v>8223</v>
      </c>
      <c r="H3969" t="s">
        <v>8245</v>
      </c>
      <c r="I3969">
        <v>1475185972</v>
      </c>
      <c r="J3969">
        <v>1472593972</v>
      </c>
      <c r="K3969" t="b">
        <v>0</v>
      </c>
      <c r="L3969">
        <v>0</v>
      </c>
      <c r="M3969" t="b">
        <v>0</v>
      </c>
      <c r="N3969" t="s">
        <v>8266</v>
      </c>
      <c r="O3969" s="5">
        <f>ROUND(E3969/D3969*100,0)</f>
        <v>0</v>
      </c>
      <c r="P3969">
        <f>IFERROR(ROUND(E3969/L3969,2),0)</f>
        <v>0</v>
      </c>
      <c r="Q3969" s="6" t="s">
        <v>8308</v>
      </c>
      <c r="R3969" t="s">
        <v>8312</v>
      </c>
      <c r="S3969" s="9">
        <f>(((J3969/60)/60)/24)+DATE(1970,1,1)</f>
        <v>42612.911712962959</v>
      </c>
      <c r="T3969" s="9">
        <f>(((I3969/60)/60)/24)+DATE(1970,1,1)</f>
        <v>42642.911712962959</v>
      </c>
    </row>
    <row r="3970" spans="1:20" ht="48" x14ac:dyDescent="0.2">
      <c r="A3970">
        <v>234</v>
      </c>
      <c r="B3970" s="4" t="s">
        <v>236</v>
      </c>
      <c r="C3970" s="1" t="s">
        <v>4344</v>
      </c>
      <c r="D3970" s="2">
        <v>1000</v>
      </c>
      <c r="E3970" s="3">
        <v>401</v>
      </c>
      <c r="F3970" t="s">
        <v>8220</v>
      </c>
      <c r="G3970" t="s">
        <v>8223</v>
      </c>
      <c r="H3970" t="s">
        <v>8245</v>
      </c>
      <c r="I3970">
        <v>1434847859</v>
      </c>
      <c r="J3970">
        <v>1431391859</v>
      </c>
      <c r="K3970" t="b">
        <v>0</v>
      </c>
      <c r="L3970">
        <v>5</v>
      </c>
      <c r="M3970" t="b">
        <v>0</v>
      </c>
      <c r="N3970" t="s">
        <v>8266</v>
      </c>
      <c r="O3970" s="5">
        <f>ROUND(E3970/D3970*100,0)</f>
        <v>40</v>
      </c>
      <c r="P3970">
        <f>IFERROR(ROUND(E3970/L3970,2),0)</f>
        <v>80.2</v>
      </c>
      <c r="Q3970" s="6" t="s">
        <v>8308</v>
      </c>
      <c r="R3970" t="s">
        <v>8312</v>
      </c>
      <c r="S3970" s="9">
        <f>(((J3970/60)/60)/24)+DATE(1970,1,1)</f>
        <v>42136.035405092596</v>
      </c>
      <c r="T3970" s="9">
        <f>(((I3970/60)/60)/24)+DATE(1970,1,1)</f>
        <v>42176.035405092596</v>
      </c>
    </row>
    <row r="3971" spans="1:20" ht="32" x14ac:dyDescent="0.2">
      <c r="A3971">
        <v>235</v>
      </c>
      <c r="B3971" s="4" t="s">
        <v>237</v>
      </c>
      <c r="C3971" s="1" t="s">
        <v>4345</v>
      </c>
      <c r="D3971" s="2">
        <v>10000</v>
      </c>
      <c r="E3971" s="3">
        <v>0</v>
      </c>
      <c r="F3971" t="s">
        <v>8220</v>
      </c>
      <c r="G3971" t="s">
        <v>8223</v>
      </c>
      <c r="H3971" t="s">
        <v>8245</v>
      </c>
      <c r="I3971">
        <v>1436478497</v>
      </c>
      <c r="J3971">
        <v>1433886497</v>
      </c>
      <c r="K3971" t="b">
        <v>0</v>
      </c>
      <c r="L3971">
        <v>0</v>
      </c>
      <c r="M3971" t="b">
        <v>0</v>
      </c>
      <c r="N3971" t="s">
        <v>8266</v>
      </c>
      <c r="O3971" s="5">
        <f>ROUND(E3971/D3971*100,0)</f>
        <v>0</v>
      </c>
      <c r="P3971">
        <f>IFERROR(ROUND(E3971/L3971,2),0)</f>
        <v>0</v>
      </c>
      <c r="Q3971" s="6" t="s">
        <v>8308</v>
      </c>
      <c r="R3971" t="s">
        <v>8312</v>
      </c>
      <c r="S3971" s="9">
        <f>(((J3971/60)/60)/24)+DATE(1970,1,1)</f>
        <v>42164.908530092594</v>
      </c>
      <c r="T3971" s="9">
        <f>(((I3971/60)/60)/24)+DATE(1970,1,1)</f>
        <v>42194.908530092594</v>
      </c>
    </row>
    <row r="3972" spans="1:20" ht="48" x14ac:dyDescent="0.2">
      <c r="A3972">
        <v>236</v>
      </c>
      <c r="B3972" s="4" t="s">
        <v>238</v>
      </c>
      <c r="C3972" s="1" t="s">
        <v>4346</v>
      </c>
      <c r="D3972" s="2">
        <v>150000</v>
      </c>
      <c r="E3972" s="3">
        <v>0</v>
      </c>
      <c r="F3972" t="s">
        <v>8220</v>
      </c>
      <c r="G3972" t="s">
        <v>8223</v>
      </c>
      <c r="H3972" t="s">
        <v>8245</v>
      </c>
      <c r="I3972">
        <v>1451952000</v>
      </c>
      <c r="J3972">
        <v>1447380099</v>
      </c>
      <c r="K3972" t="b">
        <v>0</v>
      </c>
      <c r="L3972">
        <v>0</v>
      </c>
      <c r="M3972" t="b">
        <v>0</v>
      </c>
      <c r="N3972" t="s">
        <v>8266</v>
      </c>
      <c r="O3972" s="5">
        <f>ROUND(E3972/D3972*100,0)</f>
        <v>0</v>
      </c>
      <c r="P3972">
        <f>IFERROR(ROUND(E3972/L3972,2),0)</f>
        <v>0</v>
      </c>
      <c r="Q3972" s="6" t="s">
        <v>8308</v>
      </c>
      <c r="R3972" t="s">
        <v>8312</v>
      </c>
      <c r="S3972" s="9">
        <f>(((J3972/60)/60)/24)+DATE(1970,1,1)</f>
        <v>42321.08447916666</v>
      </c>
      <c r="T3972" s="9">
        <f>(((I3972/60)/60)/24)+DATE(1970,1,1)</f>
        <v>42374</v>
      </c>
    </row>
    <row r="3973" spans="1:20" ht="16" x14ac:dyDescent="0.2">
      <c r="A3973">
        <v>237</v>
      </c>
      <c r="B3973" s="4" t="s">
        <v>239</v>
      </c>
      <c r="C3973" s="1" t="s">
        <v>4347</v>
      </c>
      <c r="D3973" s="2">
        <v>15000</v>
      </c>
      <c r="E3973" s="3">
        <v>50</v>
      </c>
      <c r="F3973" t="s">
        <v>8220</v>
      </c>
      <c r="G3973" t="s">
        <v>8223</v>
      </c>
      <c r="H3973" t="s">
        <v>8245</v>
      </c>
      <c r="I3973">
        <v>1457445069</v>
      </c>
      <c r="J3973">
        <v>1452261069</v>
      </c>
      <c r="K3973" t="b">
        <v>0</v>
      </c>
      <c r="L3973">
        <v>1</v>
      </c>
      <c r="M3973" t="b">
        <v>0</v>
      </c>
      <c r="N3973" t="s">
        <v>8266</v>
      </c>
      <c r="O3973" s="5">
        <f>ROUND(E3973/D3973*100,0)</f>
        <v>0</v>
      </c>
      <c r="P3973">
        <f>IFERROR(ROUND(E3973/L3973,2),0)</f>
        <v>50</v>
      </c>
      <c r="Q3973" s="6" t="s">
        <v>8308</v>
      </c>
      <c r="R3973" t="s">
        <v>8312</v>
      </c>
      <c r="S3973" s="9">
        <f>(((J3973/60)/60)/24)+DATE(1970,1,1)</f>
        <v>42377.577187499999</v>
      </c>
      <c r="T3973" s="9">
        <f>(((I3973/60)/60)/24)+DATE(1970,1,1)</f>
        <v>42437.577187499999</v>
      </c>
    </row>
    <row r="3974" spans="1:20" ht="48" x14ac:dyDescent="0.2">
      <c r="A3974">
        <v>238</v>
      </c>
      <c r="B3974" s="4" t="s">
        <v>240</v>
      </c>
      <c r="C3974" s="1" t="s">
        <v>4348</v>
      </c>
      <c r="D3974" s="2">
        <v>26000</v>
      </c>
      <c r="E3974" s="3">
        <v>0</v>
      </c>
      <c r="F3974" t="s">
        <v>8220</v>
      </c>
      <c r="G3974" t="s">
        <v>8223</v>
      </c>
      <c r="H3974" t="s">
        <v>8245</v>
      </c>
      <c r="I3974">
        <v>1483088400</v>
      </c>
      <c r="J3974">
        <v>1481324760</v>
      </c>
      <c r="K3974" t="b">
        <v>0</v>
      </c>
      <c r="L3974">
        <v>0</v>
      </c>
      <c r="M3974" t="b">
        <v>0</v>
      </c>
      <c r="N3974" t="s">
        <v>8266</v>
      </c>
      <c r="O3974" s="5">
        <f>ROUND(E3974/D3974*100,0)</f>
        <v>0</v>
      </c>
      <c r="P3974">
        <f>IFERROR(ROUND(E3974/L3974,2),0)</f>
        <v>0</v>
      </c>
      <c r="Q3974" s="6" t="s">
        <v>8308</v>
      </c>
      <c r="R3974" t="s">
        <v>8312</v>
      </c>
      <c r="S3974" s="9">
        <f>(((J3974/60)/60)/24)+DATE(1970,1,1)</f>
        <v>42713.962499999994</v>
      </c>
      <c r="T3974" s="9">
        <f>(((I3974/60)/60)/24)+DATE(1970,1,1)</f>
        <v>42734.375</v>
      </c>
    </row>
    <row r="3975" spans="1:20" ht="48" x14ac:dyDescent="0.2">
      <c r="A3975">
        <v>239</v>
      </c>
      <c r="B3975" s="4" t="s">
        <v>241</v>
      </c>
      <c r="C3975" s="1" t="s">
        <v>4349</v>
      </c>
      <c r="D3975" s="2">
        <v>1000</v>
      </c>
      <c r="E3975" s="3">
        <v>250</v>
      </c>
      <c r="F3975" t="s">
        <v>8220</v>
      </c>
      <c r="G3975" t="s">
        <v>8225</v>
      </c>
      <c r="H3975" t="s">
        <v>8247</v>
      </c>
      <c r="I3975">
        <v>1446984000</v>
      </c>
      <c r="J3975">
        <v>1445308730</v>
      </c>
      <c r="K3975" t="b">
        <v>0</v>
      </c>
      <c r="L3975">
        <v>5</v>
      </c>
      <c r="M3975" t="b">
        <v>0</v>
      </c>
      <c r="N3975" t="s">
        <v>8266</v>
      </c>
      <c r="O3975" s="5">
        <f>ROUND(E3975/D3975*100,0)</f>
        <v>25</v>
      </c>
      <c r="P3975">
        <f>IFERROR(ROUND(E3975/L3975,2),0)</f>
        <v>50</v>
      </c>
      <c r="Q3975" s="6" t="s">
        <v>8308</v>
      </c>
      <c r="R3975" t="s">
        <v>8312</v>
      </c>
      <c r="S3975" s="9">
        <f>(((J3975/60)/60)/24)+DATE(1970,1,1)</f>
        <v>42297.110300925924</v>
      </c>
      <c r="T3975" s="9">
        <f>(((I3975/60)/60)/24)+DATE(1970,1,1)</f>
        <v>42316.5</v>
      </c>
    </row>
    <row r="3976" spans="1:20" ht="32" x14ac:dyDescent="0.2">
      <c r="A3976">
        <v>2741</v>
      </c>
      <c r="B3976" s="4" t="s">
        <v>2741</v>
      </c>
      <c r="C3976" s="1" t="s">
        <v>6851</v>
      </c>
      <c r="D3976" s="2">
        <v>8000</v>
      </c>
      <c r="E3976" s="3">
        <v>35</v>
      </c>
      <c r="F3976" t="s">
        <v>8220</v>
      </c>
      <c r="G3976" t="s">
        <v>8223</v>
      </c>
      <c r="H3976" t="s">
        <v>8245</v>
      </c>
      <c r="I3976">
        <v>1413770820</v>
      </c>
      <c r="J3976">
        <v>1412005602</v>
      </c>
      <c r="K3976" t="b">
        <v>0</v>
      </c>
      <c r="L3976">
        <v>4</v>
      </c>
      <c r="M3976" t="b">
        <v>0</v>
      </c>
      <c r="N3976" t="s">
        <v>8302</v>
      </c>
      <c r="O3976" s="5">
        <f>ROUND(E3976/D3976*100,0)</f>
        <v>0</v>
      </c>
      <c r="P3976">
        <f>IFERROR(ROUND(E3976/L3976,2),0)</f>
        <v>8.75</v>
      </c>
      <c r="Q3976" s="6" t="s">
        <v>8320</v>
      </c>
      <c r="R3976" t="s">
        <v>8356</v>
      </c>
      <c r="S3976" s="9">
        <f>(((J3976/60)/60)/24)+DATE(1970,1,1)</f>
        <v>41911.657430555555</v>
      </c>
      <c r="T3976" s="9">
        <f>(((I3976/60)/60)/24)+DATE(1970,1,1)</f>
        <v>41932.088194444441</v>
      </c>
    </row>
    <row r="3977" spans="1:20" ht="48" x14ac:dyDescent="0.2">
      <c r="A3977">
        <v>2742</v>
      </c>
      <c r="B3977" s="4" t="s">
        <v>2742</v>
      </c>
      <c r="C3977" s="1" t="s">
        <v>6852</v>
      </c>
      <c r="D3977" s="2">
        <v>2500</v>
      </c>
      <c r="E3977" s="3">
        <v>731</v>
      </c>
      <c r="F3977" t="s">
        <v>8220</v>
      </c>
      <c r="G3977" t="s">
        <v>8223</v>
      </c>
      <c r="H3977" t="s">
        <v>8245</v>
      </c>
      <c r="I3977">
        <v>1337102187</v>
      </c>
      <c r="J3977">
        <v>1335892587</v>
      </c>
      <c r="K3977" t="b">
        <v>0</v>
      </c>
      <c r="L3977">
        <v>18</v>
      </c>
      <c r="M3977" t="b">
        <v>0</v>
      </c>
      <c r="N3977" t="s">
        <v>8302</v>
      </c>
      <c r="O3977" s="5">
        <f>ROUND(E3977/D3977*100,0)</f>
        <v>29</v>
      </c>
      <c r="P3977">
        <f>IFERROR(ROUND(E3977/L3977,2),0)</f>
        <v>40.61</v>
      </c>
      <c r="Q3977" s="6" t="s">
        <v>8320</v>
      </c>
      <c r="R3977" t="s">
        <v>8356</v>
      </c>
      <c r="S3977" s="9">
        <f>(((J3977/60)/60)/24)+DATE(1970,1,1)</f>
        <v>41030.719756944447</v>
      </c>
      <c r="T3977" s="9">
        <f>(((I3977/60)/60)/24)+DATE(1970,1,1)</f>
        <v>41044.719756944447</v>
      </c>
    </row>
    <row r="3978" spans="1:20" ht="64" x14ac:dyDescent="0.2">
      <c r="A3978">
        <v>2743</v>
      </c>
      <c r="B3978" s="4" t="s">
        <v>2743</v>
      </c>
      <c r="C3978" s="1" t="s">
        <v>6853</v>
      </c>
      <c r="D3978" s="2">
        <v>5999</v>
      </c>
      <c r="E3978" s="3">
        <v>0</v>
      </c>
      <c r="F3978" t="s">
        <v>8220</v>
      </c>
      <c r="G3978" t="s">
        <v>8223</v>
      </c>
      <c r="H3978" t="s">
        <v>8245</v>
      </c>
      <c r="I3978">
        <v>1476863607</v>
      </c>
      <c r="J3978">
        <v>1474271607</v>
      </c>
      <c r="K3978" t="b">
        <v>0</v>
      </c>
      <c r="L3978">
        <v>0</v>
      </c>
      <c r="M3978" t="b">
        <v>0</v>
      </c>
      <c r="N3978" t="s">
        <v>8302</v>
      </c>
      <c r="O3978" s="5">
        <f>ROUND(E3978/D3978*100,0)</f>
        <v>0</v>
      </c>
      <c r="P3978">
        <f>IFERROR(ROUND(E3978/L3978,2),0)</f>
        <v>0</v>
      </c>
      <c r="Q3978" s="6" t="s">
        <v>8320</v>
      </c>
      <c r="R3978" t="s">
        <v>8356</v>
      </c>
      <c r="S3978" s="9">
        <f>(((J3978/60)/60)/24)+DATE(1970,1,1)</f>
        <v>42632.328784722224</v>
      </c>
      <c r="T3978" s="9">
        <f>(((I3978/60)/60)/24)+DATE(1970,1,1)</f>
        <v>42662.328784722224</v>
      </c>
    </row>
    <row r="3979" spans="1:20" ht="48" x14ac:dyDescent="0.2">
      <c r="A3979">
        <v>2744</v>
      </c>
      <c r="B3979" s="4" t="s">
        <v>2744</v>
      </c>
      <c r="C3979" s="1" t="s">
        <v>6854</v>
      </c>
      <c r="D3979" s="2">
        <v>16000</v>
      </c>
      <c r="E3979" s="3">
        <v>835</v>
      </c>
      <c r="F3979" t="s">
        <v>8220</v>
      </c>
      <c r="G3979" t="s">
        <v>8223</v>
      </c>
      <c r="H3979" t="s">
        <v>8245</v>
      </c>
      <c r="I3979">
        <v>1330478998</v>
      </c>
      <c r="J3979">
        <v>1327886998</v>
      </c>
      <c r="K3979" t="b">
        <v>0</v>
      </c>
      <c r="L3979">
        <v>22</v>
      </c>
      <c r="M3979" t="b">
        <v>0</v>
      </c>
      <c r="N3979" t="s">
        <v>8302</v>
      </c>
      <c r="O3979" s="5">
        <f>ROUND(E3979/D3979*100,0)</f>
        <v>5</v>
      </c>
      <c r="P3979">
        <f>IFERROR(ROUND(E3979/L3979,2),0)</f>
        <v>37.950000000000003</v>
      </c>
      <c r="Q3979" s="6" t="s">
        <v>8320</v>
      </c>
      <c r="R3979" t="s">
        <v>8356</v>
      </c>
      <c r="S3979" s="9">
        <f>(((J3979/60)/60)/24)+DATE(1970,1,1)</f>
        <v>40938.062476851854</v>
      </c>
      <c r="T3979" s="9">
        <f>(((I3979/60)/60)/24)+DATE(1970,1,1)</f>
        <v>40968.062476851854</v>
      </c>
    </row>
    <row r="3980" spans="1:20" ht="48" x14ac:dyDescent="0.2">
      <c r="A3980">
        <v>2745</v>
      </c>
      <c r="B3980" s="4" t="s">
        <v>2745</v>
      </c>
      <c r="C3980" s="1" t="s">
        <v>6855</v>
      </c>
      <c r="D3980" s="2">
        <v>8000</v>
      </c>
      <c r="E3980" s="3">
        <v>1751</v>
      </c>
      <c r="F3980" t="s">
        <v>8220</v>
      </c>
      <c r="G3980" t="s">
        <v>8223</v>
      </c>
      <c r="H3980" t="s">
        <v>8245</v>
      </c>
      <c r="I3980">
        <v>1342309368</v>
      </c>
      <c r="J3980">
        <v>1337125368</v>
      </c>
      <c r="K3980" t="b">
        <v>0</v>
      </c>
      <c r="L3980">
        <v>49</v>
      </c>
      <c r="M3980" t="b">
        <v>0</v>
      </c>
      <c r="N3980" t="s">
        <v>8302</v>
      </c>
      <c r="O3980" s="5">
        <f>ROUND(E3980/D3980*100,0)</f>
        <v>22</v>
      </c>
      <c r="P3980">
        <f>IFERROR(ROUND(E3980/L3980,2),0)</f>
        <v>35.729999999999997</v>
      </c>
      <c r="Q3980" s="6" t="s">
        <v>8320</v>
      </c>
      <c r="R3980" t="s">
        <v>8356</v>
      </c>
      <c r="S3980" s="9">
        <f>(((J3980/60)/60)/24)+DATE(1970,1,1)</f>
        <v>41044.988055555557</v>
      </c>
      <c r="T3980" s="9">
        <f>(((I3980/60)/60)/24)+DATE(1970,1,1)</f>
        <v>41104.988055555557</v>
      </c>
    </row>
    <row r="3981" spans="1:20" ht="48" x14ac:dyDescent="0.2">
      <c r="A3981">
        <v>2746</v>
      </c>
      <c r="B3981" s="4" t="s">
        <v>2746</v>
      </c>
      <c r="C3981" s="1" t="s">
        <v>6856</v>
      </c>
      <c r="D3981" s="2">
        <v>3000</v>
      </c>
      <c r="E3981" s="3">
        <v>801</v>
      </c>
      <c r="F3981" t="s">
        <v>8220</v>
      </c>
      <c r="G3981" t="s">
        <v>8223</v>
      </c>
      <c r="H3981" t="s">
        <v>8245</v>
      </c>
      <c r="I3981">
        <v>1409337911</v>
      </c>
      <c r="J3981">
        <v>1406745911</v>
      </c>
      <c r="K3981" t="b">
        <v>0</v>
      </c>
      <c r="L3981">
        <v>19</v>
      </c>
      <c r="M3981" t="b">
        <v>0</v>
      </c>
      <c r="N3981" t="s">
        <v>8302</v>
      </c>
      <c r="O3981" s="5">
        <f>ROUND(E3981/D3981*100,0)</f>
        <v>27</v>
      </c>
      <c r="P3981">
        <f>IFERROR(ROUND(E3981/L3981,2),0)</f>
        <v>42.16</v>
      </c>
      <c r="Q3981" s="6" t="s">
        <v>8320</v>
      </c>
      <c r="R3981" t="s">
        <v>8356</v>
      </c>
      <c r="S3981" s="9">
        <f>(((J3981/60)/60)/24)+DATE(1970,1,1)</f>
        <v>41850.781377314815</v>
      </c>
      <c r="T3981" s="9">
        <f>(((I3981/60)/60)/24)+DATE(1970,1,1)</f>
        <v>41880.781377314815</v>
      </c>
    </row>
    <row r="3982" spans="1:20" ht="48" x14ac:dyDescent="0.2">
      <c r="A3982">
        <v>2747</v>
      </c>
      <c r="B3982" s="4" t="s">
        <v>2747</v>
      </c>
      <c r="C3982" s="1" t="s">
        <v>6857</v>
      </c>
      <c r="D3982" s="2">
        <v>500</v>
      </c>
      <c r="E3982" s="3">
        <v>140</v>
      </c>
      <c r="F3982" t="s">
        <v>8220</v>
      </c>
      <c r="G3982" t="s">
        <v>8223</v>
      </c>
      <c r="H3982" t="s">
        <v>8245</v>
      </c>
      <c r="I3982">
        <v>1339816200</v>
      </c>
      <c r="J3982">
        <v>1337095997</v>
      </c>
      <c r="K3982" t="b">
        <v>0</v>
      </c>
      <c r="L3982">
        <v>4</v>
      </c>
      <c r="M3982" t="b">
        <v>0</v>
      </c>
      <c r="N3982" t="s">
        <v>8302</v>
      </c>
      <c r="O3982" s="5">
        <f>ROUND(E3982/D3982*100,0)</f>
        <v>28</v>
      </c>
      <c r="P3982">
        <f>IFERROR(ROUND(E3982/L3982,2),0)</f>
        <v>35</v>
      </c>
      <c r="Q3982" s="6" t="s">
        <v>8320</v>
      </c>
      <c r="R3982" t="s">
        <v>8356</v>
      </c>
      <c r="S3982" s="9">
        <f>(((J3982/60)/60)/24)+DATE(1970,1,1)</f>
        <v>41044.64811342593</v>
      </c>
      <c r="T3982" s="9">
        <f>(((I3982/60)/60)/24)+DATE(1970,1,1)</f>
        <v>41076.131944444445</v>
      </c>
    </row>
    <row r="3983" spans="1:20" ht="32" x14ac:dyDescent="0.2">
      <c r="A3983">
        <v>2748</v>
      </c>
      <c r="B3983" s="4" t="s">
        <v>2748</v>
      </c>
      <c r="C3983" s="1" t="s">
        <v>6858</v>
      </c>
      <c r="D3983" s="2">
        <v>5000</v>
      </c>
      <c r="E3983" s="3">
        <v>53</v>
      </c>
      <c r="F3983" t="s">
        <v>8220</v>
      </c>
      <c r="G3983" t="s">
        <v>8223</v>
      </c>
      <c r="H3983" t="s">
        <v>8245</v>
      </c>
      <c r="I3983">
        <v>1472835802</v>
      </c>
      <c r="J3983">
        <v>1470243802</v>
      </c>
      <c r="K3983" t="b">
        <v>0</v>
      </c>
      <c r="L3983">
        <v>4</v>
      </c>
      <c r="M3983" t="b">
        <v>0</v>
      </c>
      <c r="N3983" t="s">
        <v>8302</v>
      </c>
      <c r="O3983" s="5">
        <f>ROUND(E3983/D3983*100,0)</f>
        <v>1</v>
      </c>
      <c r="P3983">
        <f>IFERROR(ROUND(E3983/L3983,2),0)</f>
        <v>13.25</v>
      </c>
      <c r="Q3983" s="6" t="s">
        <v>8320</v>
      </c>
      <c r="R3983" t="s">
        <v>8356</v>
      </c>
      <c r="S3983" s="9">
        <f>(((J3983/60)/60)/24)+DATE(1970,1,1)</f>
        <v>42585.7106712963</v>
      </c>
      <c r="T3983" s="9">
        <f>(((I3983/60)/60)/24)+DATE(1970,1,1)</f>
        <v>42615.7106712963</v>
      </c>
    </row>
    <row r="3984" spans="1:20" ht="32" x14ac:dyDescent="0.2">
      <c r="A3984">
        <v>2749</v>
      </c>
      <c r="B3984" s="4" t="s">
        <v>2749</v>
      </c>
      <c r="C3984" s="1" t="s">
        <v>6859</v>
      </c>
      <c r="D3984" s="2">
        <v>10000</v>
      </c>
      <c r="E3984" s="3">
        <v>110</v>
      </c>
      <c r="F3984" t="s">
        <v>8220</v>
      </c>
      <c r="G3984" t="s">
        <v>8223</v>
      </c>
      <c r="H3984" t="s">
        <v>8245</v>
      </c>
      <c r="I3984">
        <v>1428171037</v>
      </c>
      <c r="J3984">
        <v>1425582637</v>
      </c>
      <c r="K3984" t="b">
        <v>0</v>
      </c>
      <c r="L3984">
        <v>2</v>
      </c>
      <c r="M3984" t="b">
        <v>0</v>
      </c>
      <c r="N3984" t="s">
        <v>8302</v>
      </c>
      <c r="O3984" s="5">
        <f>ROUND(E3984/D3984*100,0)</f>
        <v>1</v>
      </c>
      <c r="P3984">
        <f>IFERROR(ROUND(E3984/L3984,2),0)</f>
        <v>55</v>
      </c>
      <c r="Q3984" s="6" t="s">
        <v>8320</v>
      </c>
      <c r="R3984" t="s">
        <v>8356</v>
      </c>
      <c r="S3984" s="9">
        <f>(((J3984/60)/60)/24)+DATE(1970,1,1)</f>
        <v>42068.799039351856</v>
      </c>
      <c r="T3984" s="9">
        <f>(((I3984/60)/60)/24)+DATE(1970,1,1)</f>
        <v>42098.757372685184</v>
      </c>
    </row>
    <row r="3985" spans="1:20" ht="48" x14ac:dyDescent="0.2">
      <c r="A3985">
        <v>2750</v>
      </c>
      <c r="B3985" s="4" t="s">
        <v>2750</v>
      </c>
      <c r="C3985" s="1" t="s">
        <v>6860</v>
      </c>
      <c r="D3985" s="2">
        <v>1999</v>
      </c>
      <c r="E3985" s="3">
        <v>0</v>
      </c>
      <c r="F3985" t="s">
        <v>8220</v>
      </c>
      <c r="G3985" t="s">
        <v>8223</v>
      </c>
      <c r="H3985" t="s">
        <v>8245</v>
      </c>
      <c r="I3985">
        <v>1341086400</v>
      </c>
      <c r="J3985">
        <v>1340055345</v>
      </c>
      <c r="K3985" t="b">
        <v>0</v>
      </c>
      <c r="L3985">
        <v>0</v>
      </c>
      <c r="M3985" t="b">
        <v>0</v>
      </c>
      <c r="N3985" t="s">
        <v>8302</v>
      </c>
      <c r="O3985" s="5">
        <f>ROUND(E3985/D3985*100,0)</f>
        <v>0</v>
      </c>
      <c r="P3985">
        <f>IFERROR(ROUND(E3985/L3985,2),0)</f>
        <v>0</v>
      </c>
      <c r="Q3985" s="6" t="s">
        <v>8320</v>
      </c>
      <c r="R3985" t="s">
        <v>8356</v>
      </c>
      <c r="S3985" s="9">
        <f>(((J3985/60)/60)/24)+DATE(1970,1,1)</f>
        <v>41078.899826388886</v>
      </c>
      <c r="T3985" s="9">
        <f>(((I3985/60)/60)/24)+DATE(1970,1,1)</f>
        <v>41090.833333333336</v>
      </c>
    </row>
    <row r="3986" spans="1:20" ht="48" x14ac:dyDescent="0.2">
      <c r="A3986">
        <v>2751</v>
      </c>
      <c r="B3986" s="4" t="s">
        <v>2751</v>
      </c>
      <c r="C3986" s="1" t="s">
        <v>6861</v>
      </c>
      <c r="D3986" s="2">
        <v>3274</v>
      </c>
      <c r="E3986" s="3">
        <v>0</v>
      </c>
      <c r="F3986" t="s">
        <v>8220</v>
      </c>
      <c r="G3986" t="s">
        <v>8223</v>
      </c>
      <c r="H3986" t="s">
        <v>8245</v>
      </c>
      <c r="I3986">
        <v>1403039842</v>
      </c>
      <c r="J3986">
        <v>1397855842</v>
      </c>
      <c r="K3986" t="b">
        <v>0</v>
      </c>
      <c r="L3986">
        <v>0</v>
      </c>
      <c r="M3986" t="b">
        <v>0</v>
      </c>
      <c r="N3986" t="s">
        <v>8302</v>
      </c>
      <c r="O3986" s="5">
        <f>ROUND(E3986/D3986*100,0)</f>
        <v>0</v>
      </c>
      <c r="P3986">
        <f>IFERROR(ROUND(E3986/L3986,2),0)</f>
        <v>0</v>
      </c>
      <c r="Q3986" s="6" t="s">
        <v>8320</v>
      </c>
      <c r="R3986" t="s">
        <v>8356</v>
      </c>
      <c r="S3986" s="9">
        <f>(((J3986/60)/60)/24)+DATE(1970,1,1)</f>
        <v>41747.887060185189</v>
      </c>
      <c r="T3986" s="9">
        <f>(((I3986/60)/60)/24)+DATE(1970,1,1)</f>
        <v>41807.887060185189</v>
      </c>
    </row>
    <row r="3987" spans="1:20" ht="48" x14ac:dyDescent="0.2">
      <c r="A3987">
        <v>2752</v>
      </c>
      <c r="B3987" s="4" t="s">
        <v>2752</v>
      </c>
      <c r="C3987" s="1" t="s">
        <v>6862</v>
      </c>
      <c r="D3987" s="2">
        <v>4800</v>
      </c>
      <c r="E3987" s="3">
        <v>550</v>
      </c>
      <c r="F3987" t="s">
        <v>8220</v>
      </c>
      <c r="G3987" t="s">
        <v>8223</v>
      </c>
      <c r="H3987" t="s">
        <v>8245</v>
      </c>
      <c r="I3987">
        <v>1324232504</v>
      </c>
      <c r="J3987">
        <v>1320776504</v>
      </c>
      <c r="K3987" t="b">
        <v>0</v>
      </c>
      <c r="L3987">
        <v>14</v>
      </c>
      <c r="M3987" t="b">
        <v>0</v>
      </c>
      <c r="N3987" t="s">
        <v>8302</v>
      </c>
      <c r="O3987" s="5">
        <f>ROUND(E3987/D3987*100,0)</f>
        <v>11</v>
      </c>
      <c r="P3987">
        <f>IFERROR(ROUND(E3987/L3987,2),0)</f>
        <v>39.29</v>
      </c>
      <c r="Q3987" s="6" t="s">
        <v>8320</v>
      </c>
      <c r="R3987" t="s">
        <v>8356</v>
      </c>
      <c r="S3987" s="9">
        <f>(((J3987/60)/60)/24)+DATE(1970,1,1)</f>
        <v>40855.765092592592</v>
      </c>
      <c r="T3987" s="9">
        <f>(((I3987/60)/60)/24)+DATE(1970,1,1)</f>
        <v>40895.765092592592</v>
      </c>
    </row>
    <row r="3988" spans="1:20" ht="48" x14ac:dyDescent="0.2">
      <c r="A3988">
        <v>2753</v>
      </c>
      <c r="B3988" s="4" t="s">
        <v>2753</v>
      </c>
      <c r="C3988" s="1" t="s">
        <v>6863</v>
      </c>
      <c r="D3988" s="2">
        <v>2000</v>
      </c>
      <c r="E3988" s="3">
        <v>380</v>
      </c>
      <c r="F3988" t="s">
        <v>8220</v>
      </c>
      <c r="G3988" t="s">
        <v>8223</v>
      </c>
      <c r="H3988" t="s">
        <v>8245</v>
      </c>
      <c r="I3988">
        <v>1346017023</v>
      </c>
      <c r="J3988">
        <v>1343425023</v>
      </c>
      <c r="K3988" t="b">
        <v>0</v>
      </c>
      <c r="L3988">
        <v>8</v>
      </c>
      <c r="M3988" t="b">
        <v>0</v>
      </c>
      <c r="N3988" t="s">
        <v>8302</v>
      </c>
      <c r="O3988" s="5">
        <f>ROUND(E3988/D3988*100,0)</f>
        <v>19</v>
      </c>
      <c r="P3988">
        <f>IFERROR(ROUND(E3988/L3988,2),0)</f>
        <v>47.5</v>
      </c>
      <c r="Q3988" s="6" t="s">
        <v>8320</v>
      </c>
      <c r="R3988" t="s">
        <v>8356</v>
      </c>
      <c r="S3988" s="9">
        <f>(((J3988/60)/60)/24)+DATE(1970,1,1)</f>
        <v>41117.900729166664</v>
      </c>
      <c r="T3988" s="9">
        <f>(((I3988/60)/60)/24)+DATE(1970,1,1)</f>
        <v>41147.900729166664</v>
      </c>
    </row>
    <row r="3989" spans="1:20" ht="48" x14ac:dyDescent="0.2">
      <c r="A3989">
        <v>2754</v>
      </c>
      <c r="B3989" s="4" t="s">
        <v>2754</v>
      </c>
      <c r="C3989" s="1" t="s">
        <v>6864</v>
      </c>
      <c r="D3989" s="2">
        <v>10000</v>
      </c>
      <c r="E3989" s="3">
        <v>0</v>
      </c>
      <c r="F3989" t="s">
        <v>8220</v>
      </c>
      <c r="G3989" t="s">
        <v>8223</v>
      </c>
      <c r="H3989" t="s">
        <v>8245</v>
      </c>
      <c r="I3989">
        <v>1410448551</v>
      </c>
      <c r="J3989">
        <v>1407856551</v>
      </c>
      <c r="K3989" t="b">
        <v>0</v>
      </c>
      <c r="L3989">
        <v>0</v>
      </c>
      <c r="M3989" t="b">
        <v>0</v>
      </c>
      <c r="N3989" t="s">
        <v>8302</v>
      </c>
      <c r="O3989" s="5">
        <f>ROUND(E3989/D3989*100,0)</f>
        <v>0</v>
      </c>
      <c r="P3989">
        <f>IFERROR(ROUND(E3989/L3989,2),0)</f>
        <v>0</v>
      </c>
      <c r="Q3989" s="6" t="s">
        <v>8320</v>
      </c>
      <c r="R3989" t="s">
        <v>8356</v>
      </c>
      <c r="S3989" s="9">
        <f>(((J3989/60)/60)/24)+DATE(1970,1,1)</f>
        <v>41863.636006944449</v>
      </c>
      <c r="T3989" s="9">
        <f>(((I3989/60)/60)/24)+DATE(1970,1,1)</f>
        <v>41893.636006944449</v>
      </c>
    </row>
    <row r="3990" spans="1:20" ht="32" x14ac:dyDescent="0.2">
      <c r="A3990">
        <v>2755</v>
      </c>
      <c r="B3990" s="4" t="s">
        <v>2755</v>
      </c>
      <c r="C3990" s="1" t="s">
        <v>6865</v>
      </c>
      <c r="D3990" s="2">
        <v>500</v>
      </c>
      <c r="E3990" s="3">
        <v>260</v>
      </c>
      <c r="F3990" t="s">
        <v>8220</v>
      </c>
      <c r="G3990" t="s">
        <v>8240</v>
      </c>
      <c r="H3990" t="s">
        <v>8248</v>
      </c>
      <c r="I3990">
        <v>1428519527</v>
      </c>
      <c r="J3990">
        <v>1425927527</v>
      </c>
      <c r="K3990" t="b">
        <v>0</v>
      </c>
      <c r="L3990">
        <v>15</v>
      </c>
      <c r="M3990" t="b">
        <v>0</v>
      </c>
      <c r="N3990" t="s">
        <v>8302</v>
      </c>
      <c r="O3990" s="5">
        <f>ROUND(E3990/D3990*100,0)</f>
        <v>52</v>
      </c>
      <c r="P3990">
        <f>IFERROR(ROUND(E3990/L3990,2),0)</f>
        <v>17.329999999999998</v>
      </c>
      <c r="Q3990" s="6" t="s">
        <v>8320</v>
      </c>
      <c r="R3990" t="s">
        <v>8356</v>
      </c>
      <c r="S3990" s="9">
        <f>(((J3990/60)/60)/24)+DATE(1970,1,1)</f>
        <v>42072.790821759263</v>
      </c>
      <c r="T3990" s="9">
        <f>(((I3990/60)/60)/24)+DATE(1970,1,1)</f>
        <v>42102.790821759263</v>
      </c>
    </row>
    <row r="3991" spans="1:20" ht="48" x14ac:dyDescent="0.2">
      <c r="A3991">
        <v>2756</v>
      </c>
      <c r="B3991" s="4" t="s">
        <v>2756</v>
      </c>
      <c r="C3991" s="1" t="s">
        <v>6866</v>
      </c>
      <c r="D3991" s="2">
        <v>10000</v>
      </c>
      <c r="E3991" s="3">
        <v>1048</v>
      </c>
      <c r="F3991" t="s">
        <v>8220</v>
      </c>
      <c r="G3991" t="s">
        <v>8223</v>
      </c>
      <c r="H3991" t="s">
        <v>8245</v>
      </c>
      <c r="I3991">
        <v>1389476201</v>
      </c>
      <c r="J3991">
        <v>1386884201</v>
      </c>
      <c r="K3991" t="b">
        <v>0</v>
      </c>
      <c r="L3991">
        <v>33</v>
      </c>
      <c r="M3991" t="b">
        <v>0</v>
      </c>
      <c r="N3991" t="s">
        <v>8302</v>
      </c>
      <c r="O3991" s="5">
        <f>ROUND(E3991/D3991*100,0)</f>
        <v>10</v>
      </c>
      <c r="P3991">
        <f>IFERROR(ROUND(E3991/L3991,2),0)</f>
        <v>31.76</v>
      </c>
      <c r="Q3991" s="6" t="s">
        <v>8320</v>
      </c>
      <c r="R3991" t="s">
        <v>8356</v>
      </c>
      <c r="S3991" s="9">
        <f>(((J3991/60)/60)/24)+DATE(1970,1,1)</f>
        <v>41620.90047453704</v>
      </c>
      <c r="T3991" s="9">
        <f>(((I3991/60)/60)/24)+DATE(1970,1,1)</f>
        <v>41650.90047453704</v>
      </c>
    </row>
    <row r="3992" spans="1:20" ht="32" x14ac:dyDescent="0.2">
      <c r="A3992">
        <v>2757</v>
      </c>
      <c r="B3992" s="4" t="s">
        <v>2757</v>
      </c>
      <c r="C3992" s="1" t="s">
        <v>6867</v>
      </c>
      <c r="D3992" s="2">
        <v>1500</v>
      </c>
      <c r="E3992" s="3">
        <v>10</v>
      </c>
      <c r="F3992" t="s">
        <v>8220</v>
      </c>
      <c r="G3992" t="s">
        <v>8223</v>
      </c>
      <c r="H3992" t="s">
        <v>8245</v>
      </c>
      <c r="I3992">
        <v>1470498332</v>
      </c>
      <c r="J3992">
        <v>1469202332</v>
      </c>
      <c r="K3992" t="b">
        <v>0</v>
      </c>
      <c r="L3992">
        <v>2</v>
      </c>
      <c r="M3992" t="b">
        <v>0</v>
      </c>
      <c r="N3992" t="s">
        <v>8302</v>
      </c>
      <c r="O3992" s="5">
        <f>ROUND(E3992/D3992*100,0)</f>
        <v>1</v>
      </c>
      <c r="P3992">
        <f>IFERROR(ROUND(E3992/L3992,2),0)</f>
        <v>5</v>
      </c>
      <c r="Q3992" s="6" t="s">
        <v>8320</v>
      </c>
      <c r="R3992" t="s">
        <v>8356</v>
      </c>
      <c r="S3992" s="9">
        <f>(((J3992/60)/60)/24)+DATE(1970,1,1)</f>
        <v>42573.65662037037</v>
      </c>
      <c r="T3992" s="9">
        <f>(((I3992/60)/60)/24)+DATE(1970,1,1)</f>
        <v>42588.65662037037</v>
      </c>
    </row>
    <row r="3993" spans="1:20" ht="48" x14ac:dyDescent="0.2">
      <c r="A3993">
        <v>2758</v>
      </c>
      <c r="B3993" s="4" t="s">
        <v>2758</v>
      </c>
      <c r="C3993" s="1" t="s">
        <v>6868</v>
      </c>
      <c r="D3993" s="2">
        <v>2000</v>
      </c>
      <c r="E3993" s="3">
        <v>234</v>
      </c>
      <c r="F3993" t="s">
        <v>8220</v>
      </c>
      <c r="G3993" t="s">
        <v>8225</v>
      </c>
      <c r="H3993" t="s">
        <v>8247</v>
      </c>
      <c r="I3993">
        <v>1476095783</v>
      </c>
      <c r="J3993">
        <v>1474886183</v>
      </c>
      <c r="K3993" t="b">
        <v>0</v>
      </c>
      <c r="L3993">
        <v>6</v>
      </c>
      <c r="M3993" t="b">
        <v>0</v>
      </c>
      <c r="N3993" t="s">
        <v>8302</v>
      </c>
      <c r="O3993" s="5">
        <f>ROUND(E3993/D3993*100,0)</f>
        <v>12</v>
      </c>
      <c r="P3993">
        <f>IFERROR(ROUND(E3993/L3993,2),0)</f>
        <v>39</v>
      </c>
      <c r="Q3993" s="6" t="s">
        <v>8320</v>
      </c>
      <c r="R3993" t="s">
        <v>8356</v>
      </c>
      <c r="S3993" s="9">
        <f>(((J3993/60)/60)/24)+DATE(1970,1,1)</f>
        <v>42639.441932870366</v>
      </c>
      <c r="T3993" s="9">
        <f>(((I3993/60)/60)/24)+DATE(1970,1,1)</f>
        <v>42653.441932870366</v>
      </c>
    </row>
    <row r="3994" spans="1:20" ht="48" x14ac:dyDescent="0.2">
      <c r="A3994">
        <v>2759</v>
      </c>
      <c r="B3994" s="4" t="s">
        <v>2759</v>
      </c>
      <c r="C3994" s="1" t="s">
        <v>6869</v>
      </c>
      <c r="D3994" s="2">
        <v>1000</v>
      </c>
      <c r="E3994" s="3">
        <v>105</v>
      </c>
      <c r="F3994" t="s">
        <v>8220</v>
      </c>
      <c r="G3994" t="s">
        <v>8225</v>
      </c>
      <c r="H3994" t="s">
        <v>8247</v>
      </c>
      <c r="I3994">
        <v>1468658866</v>
      </c>
      <c r="J3994">
        <v>1464943666</v>
      </c>
      <c r="K3994" t="b">
        <v>0</v>
      </c>
      <c r="L3994">
        <v>2</v>
      </c>
      <c r="M3994" t="b">
        <v>0</v>
      </c>
      <c r="N3994" t="s">
        <v>8302</v>
      </c>
      <c r="O3994" s="5">
        <f>ROUND(E3994/D3994*100,0)</f>
        <v>11</v>
      </c>
      <c r="P3994">
        <f>IFERROR(ROUND(E3994/L3994,2),0)</f>
        <v>52.5</v>
      </c>
      <c r="Q3994" s="6" t="s">
        <v>8320</v>
      </c>
      <c r="R3994" t="s">
        <v>8356</v>
      </c>
      <c r="S3994" s="9">
        <f>(((J3994/60)/60)/24)+DATE(1970,1,1)</f>
        <v>42524.36650462963</v>
      </c>
      <c r="T3994" s="9">
        <f>(((I3994/60)/60)/24)+DATE(1970,1,1)</f>
        <v>42567.36650462963</v>
      </c>
    </row>
    <row r="3995" spans="1:20" ht="48" x14ac:dyDescent="0.2">
      <c r="A3995">
        <v>2760</v>
      </c>
      <c r="B3995" s="4" t="s">
        <v>2760</v>
      </c>
      <c r="C3995" s="1" t="s">
        <v>6870</v>
      </c>
      <c r="D3995" s="2">
        <v>5000</v>
      </c>
      <c r="E3995" s="3">
        <v>0</v>
      </c>
      <c r="F3995" t="s">
        <v>8220</v>
      </c>
      <c r="G3995" t="s">
        <v>8224</v>
      </c>
      <c r="H3995" t="s">
        <v>8246</v>
      </c>
      <c r="I3995">
        <v>1371726258</v>
      </c>
      <c r="J3995">
        <v>1369134258</v>
      </c>
      <c r="K3995" t="b">
        <v>0</v>
      </c>
      <c r="L3995">
        <v>0</v>
      </c>
      <c r="M3995" t="b">
        <v>0</v>
      </c>
      <c r="N3995" t="s">
        <v>8302</v>
      </c>
      <c r="O3995" s="5">
        <f>ROUND(E3995/D3995*100,0)</f>
        <v>0</v>
      </c>
      <c r="P3995">
        <f>IFERROR(ROUND(E3995/L3995,2),0)</f>
        <v>0</v>
      </c>
      <c r="Q3995" s="6" t="s">
        <v>8320</v>
      </c>
      <c r="R3995" t="s">
        <v>8356</v>
      </c>
      <c r="S3995" s="9">
        <f>(((J3995/60)/60)/24)+DATE(1970,1,1)</f>
        <v>41415.461319444446</v>
      </c>
      <c r="T3995" s="9">
        <f>(((I3995/60)/60)/24)+DATE(1970,1,1)</f>
        <v>41445.461319444446</v>
      </c>
    </row>
    <row r="3996" spans="1:20" ht="32" x14ac:dyDescent="0.2">
      <c r="A3996">
        <v>2761</v>
      </c>
      <c r="B3996" s="4" t="s">
        <v>2761</v>
      </c>
      <c r="C3996" s="1" t="s">
        <v>6871</v>
      </c>
      <c r="D3996" s="2">
        <v>5000</v>
      </c>
      <c r="E3996" s="3">
        <v>36</v>
      </c>
      <c r="F3996" t="s">
        <v>8220</v>
      </c>
      <c r="G3996" t="s">
        <v>8223</v>
      </c>
      <c r="H3996" t="s">
        <v>8245</v>
      </c>
      <c r="I3996">
        <v>1357176693</v>
      </c>
      <c r="J3996">
        <v>1354584693</v>
      </c>
      <c r="K3996" t="b">
        <v>0</v>
      </c>
      <c r="L3996">
        <v>4</v>
      </c>
      <c r="M3996" t="b">
        <v>0</v>
      </c>
      <c r="N3996" t="s">
        <v>8302</v>
      </c>
      <c r="O3996" s="5">
        <f>ROUND(E3996/D3996*100,0)</f>
        <v>1</v>
      </c>
      <c r="P3996">
        <f>IFERROR(ROUND(E3996/L3996,2),0)</f>
        <v>9</v>
      </c>
      <c r="Q3996" s="6" t="s">
        <v>8320</v>
      </c>
      <c r="R3996" t="s">
        <v>8356</v>
      </c>
      <c r="S3996" s="9">
        <f>(((J3996/60)/60)/24)+DATE(1970,1,1)</f>
        <v>41247.063576388886</v>
      </c>
      <c r="T3996" s="9">
        <f>(((I3996/60)/60)/24)+DATE(1970,1,1)</f>
        <v>41277.063576388886</v>
      </c>
    </row>
    <row r="3997" spans="1:20" ht="48" x14ac:dyDescent="0.2">
      <c r="A3997">
        <v>2762</v>
      </c>
      <c r="B3997" s="4" t="s">
        <v>2762</v>
      </c>
      <c r="C3997" s="1" t="s">
        <v>6872</v>
      </c>
      <c r="D3997" s="2">
        <v>3250</v>
      </c>
      <c r="E3997" s="3">
        <v>25</v>
      </c>
      <c r="F3997" t="s">
        <v>8220</v>
      </c>
      <c r="G3997" t="s">
        <v>8223</v>
      </c>
      <c r="H3997" t="s">
        <v>8245</v>
      </c>
      <c r="I3997">
        <v>1332114795</v>
      </c>
      <c r="J3997">
        <v>1326934395</v>
      </c>
      <c r="K3997" t="b">
        <v>0</v>
      </c>
      <c r="L3997">
        <v>1</v>
      </c>
      <c r="M3997" t="b">
        <v>0</v>
      </c>
      <c r="N3997" t="s">
        <v>8302</v>
      </c>
      <c r="O3997" s="5">
        <f>ROUND(E3997/D3997*100,0)</f>
        <v>1</v>
      </c>
      <c r="P3997">
        <f>IFERROR(ROUND(E3997/L3997,2),0)</f>
        <v>25</v>
      </c>
      <c r="Q3997" s="6" t="s">
        <v>8320</v>
      </c>
      <c r="R3997" t="s">
        <v>8356</v>
      </c>
      <c r="S3997" s="9">
        <f>(((J3997/60)/60)/24)+DATE(1970,1,1)</f>
        <v>40927.036979166667</v>
      </c>
      <c r="T3997" s="9">
        <f>(((I3997/60)/60)/24)+DATE(1970,1,1)</f>
        <v>40986.995312500003</v>
      </c>
    </row>
    <row r="3998" spans="1:20" ht="32" x14ac:dyDescent="0.2">
      <c r="A3998">
        <v>2763</v>
      </c>
      <c r="B3998" s="4" t="s">
        <v>2763</v>
      </c>
      <c r="C3998" s="1" t="s">
        <v>6873</v>
      </c>
      <c r="D3998" s="2">
        <v>39400</v>
      </c>
      <c r="E3998" s="3">
        <v>90</v>
      </c>
      <c r="F3998" t="s">
        <v>8220</v>
      </c>
      <c r="G3998" t="s">
        <v>8223</v>
      </c>
      <c r="H3998" t="s">
        <v>8245</v>
      </c>
      <c r="I3998">
        <v>1369403684</v>
      </c>
      <c r="J3998">
        <v>1365515684</v>
      </c>
      <c r="K3998" t="b">
        <v>0</v>
      </c>
      <c r="L3998">
        <v>3</v>
      </c>
      <c r="M3998" t="b">
        <v>0</v>
      </c>
      <c r="N3998" t="s">
        <v>8302</v>
      </c>
      <c r="O3998" s="5">
        <f>ROUND(E3998/D3998*100,0)</f>
        <v>0</v>
      </c>
      <c r="P3998">
        <f>IFERROR(ROUND(E3998/L3998,2),0)</f>
        <v>30</v>
      </c>
      <c r="Q3998" s="6" t="s">
        <v>8320</v>
      </c>
      <c r="R3998" t="s">
        <v>8356</v>
      </c>
      <c r="S3998" s="9">
        <f>(((J3998/60)/60)/24)+DATE(1970,1,1)</f>
        <v>41373.579675925925</v>
      </c>
      <c r="T3998" s="9">
        <f>(((I3998/60)/60)/24)+DATE(1970,1,1)</f>
        <v>41418.579675925925</v>
      </c>
    </row>
    <row r="3999" spans="1:20" ht="48" x14ac:dyDescent="0.2">
      <c r="A3999">
        <v>2764</v>
      </c>
      <c r="B3999" s="4" t="s">
        <v>2764</v>
      </c>
      <c r="C3999" s="1" t="s">
        <v>6874</v>
      </c>
      <c r="D3999" s="2">
        <v>4000</v>
      </c>
      <c r="E3999" s="3">
        <v>45</v>
      </c>
      <c r="F3999" t="s">
        <v>8220</v>
      </c>
      <c r="G3999" t="s">
        <v>8223</v>
      </c>
      <c r="H3999" t="s">
        <v>8245</v>
      </c>
      <c r="I3999">
        <v>1338404400</v>
      </c>
      <c r="J3999">
        <v>1335855631</v>
      </c>
      <c r="K3999" t="b">
        <v>0</v>
      </c>
      <c r="L3999">
        <v>4</v>
      </c>
      <c r="M3999" t="b">
        <v>0</v>
      </c>
      <c r="N3999" t="s">
        <v>8302</v>
      </c>
      <c r="O3999" s="5">
        <f>ROUND(E3999/D3999*100,0)</f>
        <v>1</v>
      </c>
      <c r="P3999">
        <f>IFERROR(ROUND(E3999/L3999,2),0)</f>
        <v>11.25</v>
      </c>
      <c r="Q3999" s="6" t="s">
        <v>8320</v>
      </c>
      <c r="R3999" t="s">
        <v>8356</v>
      </c>
      <c r="S3999" s="9">
        <f>(((J3999/60)/60)/24)+DATE(1970,1,1)</f>
        <v>41030.292025462964</v>
      </c>
      <c r="T3999" s="9">
        <f>(((I3999/60)/60)/24)+DATE(1970,1,1)</f>
        <v>41059.791666666664</v>
      </c>
    </row>
    <row r="4000" spans="1:20" ht="48" x14ac:dyDescent="0.2">
      <c r="A4000">
        <v>2765</v>
      </c>
      <c r="B4000" s="4" t="s">
        <v>2765</v>
      </c>
      <c r="C4000" s="1" t="s">
        <v>6875</v>
      </c>
      <c r="D4000" s="2">
        <v>4000</v>
      </c>
      <c r="E4000" s="3">
        <v>0</v>
      </c>
      <c r="F4000" t="s">
        <v>8220</v>
      </c>
      <c r="G4000" t="s">
        <v>8223</v>
      </c>
      <c r="H4000" t="s">
        <v>8245</v>
      </c>
      <c r="I4000">
        <v>1351432428</v>
      </c>
      <c r="J4000">
        <v>1350050028</v>
      </c>
      <c r="K4000" t="b">
        <v>0</v>
      </c>
      <c r="L4000">
        <v>0</v>
      </c>
      <c r="M4000" t="b">
        <v>0</v>
      </c>
      <c r="N4000" t="s">
        <v>8302</v>
      </c>
      <c r="O4000" s="5">
        <f>ROUND(E4000/D4000*100,0)</f>
        <v>0</v>
      </c>
      <c r="P4000">
        <f>IFERROR(ROUND(E4000/L4000,2),0)</f>
        <v>0</v>
      </c>
      <c r="Q4000" s="6" t="s">
        <v>8320</v>
      </c>
      <c r="R4000" t="s">
        <v>8356</v>
      </c>
      <c r="S4000" s="9">
        <f>(((J4000/60)/60)/24)+DATE(1970,1,1)</f>
        <v>41194.579027777778</v>
      </c>
      <c r="T4000" s="9">
        <f>(((I4000/60)/60)/24)+DATE(1970,1,1)</f>
        <v>41210.579027777778</v>
      </c>
    </row>
    <row r="4001" spans="1:20" ht="48" x14ac:dyDescent="0.2">
      <c r="A4001">
        <v>2766</v>
      </c>
      <c r="B4001" s="4" t="s">
        <v>2766</v>
      </c>
      <c r="C4001" s="1" t="s">
        <v>6876</v>
      </c>
      <c r="D4001" s="2">
        <v>5000</v>
      </c>
      <c r="E4001" s="3">
        <v>100</v>
      </c>
      <c r="F4001" t="s">
        <v>8220</v>
      </c>
      <c r="G4001" t="s">
        <v>8223</v>
      </c>
      <c r="H4001" t="s">
        <v>8245</v>
      </c>
      <c r="I4001">
        <v>1313078518</v>
      </c>
      <c r="J4001">
        <v>1310486518</v>
      </c>
      <c r="K4001" t="b">
        <v>0</v>
      </c>
      <c r="L4001">
        <v>4</v>
      </c>
      <c r="M4001" t="b">
        <v>0</v>
      </c>
      <c r="N4001" t="s">
        <v>8302</v>
      </c>
      <c r="O4001" s="5">
        <f>ROUND(E4001/D4001*100,0)</f>
        <v>2</v>
      </c>
      <c r="P4001">
        <f>IFERROR(ROUND(E4001/L4001,2),0)</f>
        <v>25</v>
      </c>
      <c r="Q4001" s="6" t="s">
        <v>8320</v>
      </c>
      <c r="R4001" t="s">
        <v>8356</v>
      </c>
      <c r="S4001" s="9">
        <f>(((J4001/60)/60)/24)+DATE(1970,1,1)</f>
        <v>40736.668032407404</v>
      </c>
      <c r="T4001" s="9">
        <f>(((I4001/60)/60)/24)+DATE(1970,1,1)</f>
        <v>40766.668032407404</v>
      </c>
    </row>
    <row r="4002" spans="1:20" ht="48" x14ac:dyDescent="0.2">
      <c r="A4002">
        <v>2767</v>
      </c>
      <c r="B4002" s="4" t="s">
        <v>2767</v>
      </c>
      <c r="C4002" s="1" t="s">
        <v>6877</v>
      </c>
      <c r="D4002" s="2">
        <v>4000</v>
      </c>
      <c r="E4002" s="3">
        <v>34</v>
      </c>
      <c r="F4002" t="s">
        <v>8220</v>
      </c>
      <c r="G4002" t="s">
        <v>8228</v>
      </c>
      <c r="H4002" t="s">
        <v>8250</v>
      </c>
      <c r="I4002">
        <v>1439766050</v>
      </c>
      <c r="J4002">
        <v>1434582050</v>
      </c>
      <c r="K4002" t="b">
        <v>0</v>
      </c>
      <c r="L4002">
        <v>3</v>
      </c>
      <c r="M4002" t="b">
        <v>0</v>
      </c>
      <c r="N4002" t="s">
        <v>8302</v>
      </c>
      <c r="O4002" s="5">
        <f>ROUND(E4002/D4002*100,0)</f>
        <v>1</v>
      </c>
      <c r="P4002">
        <f>IFERROR(ROUND(E4002/L4002,2),0)</f>
        <v>11.33</v>
      </c>
      <c r="Q4002" s="6" t="s">
        <v>8320</v>
      </c>
      <c r="R4002" t="s">
        <v>8356</v>
      </c>
      <c r="S4002" s="9">
        <f>(((J4002/60)/60)/24)+DATE(1970,1,1)</f>
        <v>42172.958912037036</v>
      </c>
      <c r="T4002" s="9">
        <f>(((I4002/60)/60)/24)+DATE(1970,1,1)</f>
        <v>42232.958912037036</v>
      </c>
    </row>
    <row r="4003" spans="1:20" ht="48" x14ac:dyDescent="0.2">
      <c r="A4003">
        <v>2768</v>
      </c>
      <c r="B4003" s="4" t="s">
        <v>2768</v>
      </c>
      <c r="C4003" s="1" t="s">
        <v>6878</v>
      </c>
      <c r="D4003" s="2">
        <v>7000</v>
      </c>
      <c r="E4003" s="3">
        <v>1002</v>
      </c>
      <c r="F4003" t="s">
        <v>8220</v>
      </c>
      <c r="G4003" t="s">
        <v>8223</v>
      </c>
      <c r="H4003" t="s">
        <v>8245</v>
      </c>
      <c r="I4003">
        <v>1333028723</v>
      </c>
      <c r="J4003">
        <v>1330440323</v>
      </c>
      <c r="K4003" t="b">
        <v>0</v>
      </c>
      <c r="L4003">
        <v>34</v>
      </c>
      <c r="M4003" t="b">
        <v>0</v>
      </c>
      <c r="N4003" t="s">
        <v>8302</v>
      </c>
      <c r="O4003" s="5">
        <f>ROUND(E4003/D4003*100,0)</f>
        <v>14</v>
      </c>
      <c r="P4003">
        <f>IFERROR(ROUND(E4003/L4003,2),0)</f>
        <v>29.47</v>
      </c>
      <c r="Q4003" s="6" t="s">
        <v>8320</v>
      </c>
      <c r="R4003" t="s">
        <v>8356</v>
      </c>
      <c r="S4003" s="9">
        <f>(((J4003/60)/60)/24)+DATE(1970,1,1)</f>
        <v>40967.614849537036</v>
      </c>
      <c r="T4003" s="9">
        <f>(((I4003/60)/60)/24)+DATE(1970,1,1)</f>
        <v>40997.573182870372</v>
      </c>
    </row>
    <row r="4004" spans="1:20" ht="48" x14ac:dyDescent="0.2">
      <c r="A4004">
        <v>2769</v>
      </c>
      <c r="B4004" s="4" t="s">
        <v>2769</v>
      </c>
      <c r="C4004" s="1" t="s">
        <v>6879</v>
      </c>
      <c r="D4004" s="2">
        <v>800</v>
      </c>
      <c r="E4004" s="3">
        <v>2</v>
      </c>
      <c r="F4004" t="s">
        <v>8220</v>
      </c>
      <c r="G4004" t="s">
        <v>8224</v>
      </c>
      <c r="H4004" t="s">
        <v>8246</v>
      </c>
      <c r="I4004">
        <v>1401997790</v>
      </c>
      <c r="J4004">
        <v>1397677790</v>
      </c>
      <c r="K4004" t="b">
        <v>0</v>
      </c>
      <c r="L4004">
        <v>2</v>
      </c>
      <c r="M4004" t="b">
        <v>0</v>
      </c>
      <c r="N4004" t="s">
        <v>8302</v>
      </c>
      <c r="O4004" s="5">
        <f>ROUND(E4004/D4004*100,0)</f>
        <v>0</v>
      </c>
      <c r="P4004">
        <f>IFERROR(ROUND(E4004/L4004,2),0)</f>
        <v>1</v>
      </c>
      <c r="Q4004" s="6" t="s">
        <v>8320</v>
      </c>
      <c r="R4004" t="s">
        <v>8356</v>
      </c>
      <c r="S4004" s="9">
        <f>(((J4004/60)/60)/24)+DATE(1970,1,1)</f>
        <v>41745.826273148145</v>
      </c>
      <c r="T4004" s="9">
        <f>(((I4004/60)/60)/24)+DATE(1970,1,1)</f>
        <v>41795.826273148145</v>
      </c>
    </row>
    <row r="4005" spans="1:20" ht="48" x14ac:dyDescent="0.2">
      <c r="A4005">
        <v>2770</v>
      </c>
      <c r="B4005" s="4" t="s">
        <v>2770</v>
      </c>
      <c r="C4005" s="1" t="s">
        <v>6880</v>
      </c>
      <c r="D4005" s="2">
        <v>20000</v>
      </c>
      <c r="E4005" s="3">
        <v>2082.25</v>
      </c>
      <c r="F4005" t="s">
        <v>8220</v>
      </c>
      <c r="G4005" t="s">
        <v>8223</v>
      </c>
      <c r="H4005" t="s">
        <v>8245</v>
      </c>
      <c r="I4005">
        <v>1395158130</v>
      </c>
      <c r="J4005">
        <v>1392569730</v>
      </c>
      <c r="K4005" t="b">
        <v>0</v>
      </c>
      <c r="L4005">
        <v>33</v>
      </c>
      <c r="M4005" t="b">
        <v>0</v>
      </c>
      <c r="N4005" t="s">
        <v>8302</v>
      </c>
      <c r="O4005" s="5">
        <f>ROUND(E4005/D4005*100,0)</f>
        <v>10</v>
      </c>
      <c r="P4005">
        <f>IFERROR(ROUND(E4005/L4005,2),0)</f>
        <v>63.1</v>
      </c>
      <c r="Q4005" s="6" t="s">
        <v>8320</v>
      </c>
      <c r="R4005" t="s">
        <v>8356</v>
      </c>
      <c r="S4005" s="9">
        <f>(((J4005/60)/60)/24)+DATE(1970,1,1)</f>
        <v>41686.705208333333</v>
      </c>
      <c r="T4005" s="9">
        <f>(((I4005/60)/60)/24)+DATE(1970,1,1)</f>
        <v>41716.663541666669</v>
      </c>
    </row>
    <row r="4006" spans="1:20" ht="48" x14ac:dyDescent="0.2">
      <c r="A4006">
        <v>2771</v>
      </c>
      <c r="B4006" s="4" t="s">
        <v>2771</v>
      </c>
      <c r="C4006" s="1" t="s">
        <v>6881</v>
      </c>
      <c r="D4006" s="2">
        <v>19980</v>
      </c>
      <c r="E4006" s="3">
        <v>0</v>
      </c>
      <c r="F4006" t="s">
        <v>8220</v>
      </c>
      <c r="G4006" t="s">
        <v>8223</v>
      </c>
      <c r="H4006" t="s">
        <v>8245</v>
      </c>
      <c r="I4006">
        <v>1359738000</v>
      </c>
      <c r="J4006">
        <v>1355489140</v>
      </c>
      <c r="K4006" t="b">
        <v>0</v>
      </c>
      <c r="L4006">
        <v>0</v>
      </c>
      <c r="M4006" t="b">
        <v>0</v>
      </c>
      <c r="N4006" t="s">
        <v>8302</v>
      </c>
      <c r="O4006" s="5">
        <f>ROUND(E4006/D4006*100,0)</f>
        <v>0</v>
      </c>
      <c r="P4006">
        <f>IFERROR(ROUND(E4006/L4006,2),0)</f>
        <v>0</v>
      </c>
      <c r="Q4006" s="6" t="s">
        <v>8320</v>
      </c>
      <c r="R4006" t="s">
        <v>8356</v>
      </c>
      <c r="S4006" s="9">
        <f>(((J4006/60)/60)/24)+DATE(1970,1,1)</f>
        <v>41257.531712962962</v>
      </c>
      <c r="T4006" s="9">
        <f>(((I4006/60)/60)/24)+DATE(1970,1,1)</f>
        <v>41306.708333333336</v>
      </c>
    </row>
    <row r="4007" spans="1:20" ht="48" x14ac:dyDescent="0.2">
      <c r="A4007">
        <v>2772</v>
      </c>
      <c r="B4007" s="4" t="s">
        <v>2772</v>
      </c>
      <c r="C4007" s="1" t="s">
        <v>6882</v>
      </c>
      <c r="D4007" s="2">
        <v>8000</v>
      </c>
      <c r="E4007" s="3">
        <v>0</v>
      </c>
      <c r="F4007" t="s">
        <v>8220</v>
      </c>
      <c r="G4007" t="s">
        <v>8223</v>
      </c>
      <c r="H4007" t="s">
        <v>8245</v>
      </c>
      <c r="I4007">
        <v>1381006294</v>
      </c>
      <c r="J4007">
        <v>1379710294</v>
      </c>
      <c r="K4007" t="b">
        <v>0</v>
      </c>
      <c r="L4007">
        <v>0</v>
      </c>
      <c r="M4007" t="b">
        <v>0</v>
      </c>
      <c r="N4007" t="s">
        <v>8302</v>
      </c>
      <c r="O4007" s="5">
        <f>ROUND(E4007/D4007*100,0)</f>
        <v>0</v>
      </c>
      <c r="P4007">
        <f>IFERROR(ROUND(E4007/L4007,2),0)</f>
        <v>0</v>
      </c>
      <c r="Q4007" s="6" t="s">
        <v>8320</v>
      </c>
      <c r="R4007" t="s">
        <v>8356</v>
      </c>
      <c r="S4007" s="9">
        <f>(((J4007/60)/60)/24)+DATE(1970,1,1)</f>
        <v>41537.869143518517</v>
      </c>
      <c r="T4007" s="9">
        <f>(((I4007/60)/60)/24)+DATE(1970,1,1)</f>
        <v>41552.869143518517</v>
      </c>
    </row>
    <row r="4008" spans="1:20" ht="48" x14ac:dyDescent="0.2">
      <c r="A4008">
        <v>2773</v>
      </c>
      <c r="B4008" s="4" t="s">
        <v>2773</v>
      </c>
      <c r="C4008" s="1" t="s">
        <v>6883</v>
      </c>
      <c r="D4008" s="2">
        <v>530</v>
      </c>
      <c r="E4008" s="3">
        <v>1</v>
      </c>
      <c r="F4008" t="s">
        <v>8220</v>
      </c>
      <c r="G4008" t="s">
        <v>8228</v>
      </c>
      <c r="H4008" t="s">
        <v>8250</v>
      </c>
      <c r="I4008">
        <v>1461530721</v>
      </c>
      <c r="J4008">
        <v>1460666721</v>
      </c>
      <c r="K4008" t="b">
        <v>0</v>
      </c>
      <c r="L4008">
        <v>1</v>
      </c>
      <c r="M4008" t="b">
        <v>0</v>
      </c>
      <c r="N4008" t="s">
        <v>8302</v>
      </c>
      <c r="O4008" s="5">
        <f>ROUND(E4008/D4008*100,0)</f>
        <v>0</v>
      </c>
      <c r="P4008">
        <f>IFERROR(ROUND(E4008/L4008,2),0)</f>
        <v>1</v>
      </c>
      <c r="Q4008" s="6" t="s">
        <v>8320</v>
      </c>
      <c r="R4008" t="s">
        <v>8356</v>
      </c>
      <c r="S4008" s="9">
        <f>(((J4008/60)/60)/24)+DATE(1970,1,1)</f>
        <v>42474.86482638889</v>
      </c>
      <c r="T4008" s="9">
        <f>(((I4008/60)/60)/24)+DATE(1970,1,1)</f>
        <v>42484.86482638889</v>
      </c>
    </row>
    <row r="4009" spans="1:20" ht="48" x14ac:dyDescent="0.2">
      <c r="A4009">
        <v>2774</v>
      </c>
      <c r="B4009" s="4" t="s">
        <v>2774</v>
      </c>
      <c r="C4009" s="1" t="s">
        <v>6884</v>
      </c>
      <c r="D4009" s="2">
        <v>4000</v>
      </c>
      <c r="E4009" s="3">
        <v>570</v>
      </c>
      <c r="F4009" t="s">
        <v>8220</v>
      </c>
      <c r="G4009" t="s">
        <v>8223</v>
      </c>
      <c r="H4009" t="s">
        <v>8245</v>
      </c>
      <c r="I4009">
        <v>1362711728</v>
      </c>
      <c r="J4009">
        <v>1360119728</v>
      </c>
      <c r="K4009" t="b">
        <v>0</v>
      </c>
      <c r="L4009">
        <v>13</v>
      </c>
      <c r="M4009" t="b">
        <v>0</v>
      </c>
      <c r="N4009" t="s">
        <v>8302</v>
      </c>
      <c r="O4009" s="5">
        <f>ROUND(E4009/D4009*100,0)</f>
        <v>14</v>
      </c>
      <c r="P4009">
        <f>IFERROR(ROUND(E4009/L4009,2),0)</f>
        <v>43.85</v>
      </c>
      <c r="Q4009" s="6" t="s">
        <v>8320</v>
      </c>
      <c r="R4009" t="s">
        <v>8356</v>
      </c>
      <c r="S4009" s="9">
        <f>(((J4009/60)/60)/24)+DATE(1970,1,1)</f>
        <v>41311.126481481479</v>
      </c>
      <c r="T4009" s="9">
        <f>(((I4009/60)/60)/24)+DATE(1970,1,1)</f>
        <v>41341.126481481479</v>
      </c>
    </row>
    <row r="4010" spans="1:20" ht="48" x14ac:dyDescent="0.2">
      <c r="A4010">
        <v>2775</v>
      </c>
      <c r="B4010" s="4" t="s">
        <v>2775</v>
      </c>
      <c r="C4010" s="1" t="s">
        <v>6885</v>
      </c>
      <c r="D4010" s="2">
        <v>5000</v>
      </c>
      <c r="E4010" s="3">
        <v>150</v>
      </c>
      <c r="F4010" t="s">
        <v>8220</v>
      </c>
      <c r="G4010" t="s">
        <v>8223</v>
      </c>
      <c r="H4010" t="s">
        <v>8245</v>
      </c>
      <c r="I4010">
        <v>1323994754</v>
      </c>
      <c r="J4010">
        <v>1321402754</v>
      </c>
      <c r="K4010" t="b">
        <v>0</v>
      </c>
      <c r="L4010">
        <v>2</v>
      </c>
      <c r="M4010" t="b">
        <v>0</v>
      </c>
      <c r="N4010" t="s">
        <v>8302</v>
      </c>
      <c r="O4010" s="5">
        <f>ROUND(E4010/D4010*100,0)</f>
        <v>3</v>
      </c>
      <c r="P4010">
        <f>IFERROR(ROUND(E4010/L4010,2),0)</f>
        <v>75</v>
      </c>
      <c r="Q4010" s="6" t="s">
        <v>8320</v>
      </c>
      <c r="R4010" t="s">
        <v>8356</v>
      </c>
      <c r="S4010" s="9">
        <f>(((J4010/60)/60)/24)+DATE(1970,1,1)</f>
        <v>40863.013356481482</v>
      </c>
      <c r="T4010" s="9">
        <f>(((I4010/60)/60)/24)+DATE(1970,1,1)</f>
        <v>40893.013356481482</v>
      </c>
    </row>
    <row r="4011" spans="1:20" ht="48" x14ac:dyDescent="0.2">
      <c r="A4011">
        <v>2776</v>
      </c>
      <c r="B4011" s="4" t="s">
        <v>2776</v>
      </c>
      <c r="C4011" s="1" t="s">
        <v>6886</v>
      </c>
      <c r="D4011" s="2">
        <v>21000</v>
      </c>
      <c r="E4011" s="3">
        <v>1655</v>
      </c>
      <c r="F4011" t="s">
        <v>8220</v>
      </c>
      <c r="G4011" t="s">
        <v>8223</v>
      </c>
      <c r="H4011" t="s">
        <v>8245</v>
      </c>
      <c r="I4011">
        <v>1434092876</v>
      </c>
      <c r="J4011">
        <v>1431414476</v>
      </c>
      <c r="K4011" t="b">
        <v>0</v>
      </c>
      <c r="L4011">
        <v>36</v>
      </c>
      <c r="M4011" t="b">
        <v>0</v>
      </c>
      <c r="N4011" t="s">
        <v>8302</v>
      </c>
      <c r="O4011" s="5">
        <f>ROUND(E4011/D4011*100,0)</f>
        <v>8</v>
      </c>
      <c r="P4011">
        <f>IFERROR(ROUND(E4011/L4011,2),0)</f>
        <v>45.97</v>
      </c>
      <c r="Q4011" s="6" t="s">
        <v>8320</v>
      </c>
      <c r="R4011" t="s">
        <v>8356</v>
      </c>
      <c r="S4011" s="9">
        <f>(((J4011/60)/60)/24)+DATE(1970,1,1)</f>
        <v>42136.297175925924</v>
      </c>
      <c r="T4011" s="9">
        <f>(((I4011/60)/60)/24)+DATE(1970,1,1)</f>
        <v>42167.297175925924</v>
      </c>
    </row>
    <row r="4012" spans="1:20" ht="48" x14ac:dyDescent="0.2">
      <c r="A4012">
        <v>2777</v>
      </c>
      <c r="B4012" s="4" t="s">
        <v>2777</v>
      </c>
      <c r="C4012" s="1" t="s">
        <v>6887</v>
      </c>
      <c r="D4012" s="2">
        <v>3000</v>
      </c>
      <c r="E4012" s="3">
        <v>10</v>
      </c>
      <c r="F4012" t="s">
        <v>8220</v>
      </c>
      <c r="G4012" t="s">
        <v>8223</v>
      </c>
      <c r="H4012" t="s">
        <v>8245</v>
      </c>
      <c r="I4012">
        <v>1437149004</v>
      </c>
      <c r="J4012">
        <v>1434557004</v>
      </c>
      <c r="K4012" t="b">
        <v>0</v>
      </c>
      <c r="L4012">
        <v>1</v>
      </c>
      <c r="M4012" t="b">
        <v>0</v>
      </c>
      <c r="N4012" t="s">
        <v>8302</v>
      </c>
      <c r="O4012" s="5">
        <f>ROUND(E4012/D4012*100,0)</f>
        <v>0</v>
      </c>
      <c r="P4012">
        <f>IFERROR(ROUND(E4012/L4012,2),0)</f>
        <v>10</v>
      </c>
      <c r="Q4012" s="6" t="s">
        <v>8320</v>
      </c>
      <c r="R4012" t="s">
        <v>8356</v>
      </c>
      <c r="S4012" s="9">
        <f>(((J4012/60)/60)/24)+DATE(1970,1,1)</f>
        <v>42172.669027777782</v>
      </c>
      <c r="T4012" s="9">
        <f>(((I4012/60)/60)/24)+DATE(1970,1,1)</f>
        <v>42202.669027777782</v>
      </c>
    </row>
    <row r="4013" spans="1:20" ht="64" x14ac:dyDescent="0.2">
      <c r="A4013">
        <v>2778</v>
      </c>
      <c r="B4013" s="4" t="s">
        <v>2778</v>
      </c>
      <c r="C4013" s="1" t="s">
        <v>6888</v>
      </c>
      <c r="D4013" s="2">
        <v>5500</v>
      </c>
      <c r="E4013" s="3">
        <v>1405</v>
      </c>
      <c r="F4013" t="s">
        <v>8220</v>
      </c>
      <c r="G4013" t="s">
        <v>8223</v>
      </c>
      <c r="H4013" t="s">
        <v>8245</v>
      </c>
      <c r="I4013">
        <v>1409009306</v>
      </c>
      <c r="J4013">
        <v>1406417306</v>
      </c>
      <c r="K4013" t="b">
        <v>0</v>
      </c>
      <c r="L4013">
        <v>15</v>
      </c>
      <c r="M4013" t="b">
        <v>0</v>
      </c>
      <c r="N4013" t="s">
        <v>8302</v>
      </c>
      <c r="O4013" s="5">
        <f>ROUND(E4013/D4013*100,0)</f>
        <v>26</v>
      </c>
      <c r="P4013">
        <f>IFERROR(ROUND(E4013/L4013,2),0)</f>
        <v>93.67</v>
      </c>
      <c r="Q4013" s="6" t="s">
        <v>8320</v>
      </c>
      <c r="R4013" t="s">
        <v>8356</v>
      </c>
      <c r="S4013" s="9">
        <f>(((J4013/60)/60)/24)+DATE(1970,1,1)</f>
        <v>41846.978078703702</v>
      </c>
      <c r="T4013" s="9">
        <f>(((I4013/60)/60)/24)+DATE(1970,1,1)</f>
        <v>41876.978078703702</v>
      </c>
    </row>
    <row r="4014" spans="1:20" ht="48" x14ac:dyDescent="0.2">
      <c r="A4014">
        <v>2779</v>
      </c>
      <c r="B4014" s="4" t="s">
        <v>2779</v>
      </c>
      <c r="C4014" s="1" t="s">
        <v>6889</v>
      </c>
      <c r="D4014" s="2">
        <v>2500</v>
      </c>
      <c r="E4014" s="3">
        <v>53</v>
      </c>
      <c r="F4014" t="s">
        <v>8220</v>
      </c>
      <c r="G4014" t="s">
        <v>8223</v>
      </c>
      <c r="H4014" t="s">
        <v>8245</v>
      </c>
      <c r="I4014">
        <v>1448204621</v>
      </c>
      <c r="J4014">
        <v>1445609021</v>
      </c>
      <c r="K4014" t="b">
        <v>0</v>
      </c>
      <c r="L4014">
        <v>1</v>
      </c>
      <c r="M4014" t="b">
        <v>0</v>
      </c>
      <c r="N4014" t="s">
        <v>8302</v>
      </c>
      <c r="O4014" s="5">
        <f>ROUND(E4014/D4014*100,0)</f>
        <v>2</v>
      </c>
      <c r="P4014">
        <f>IFERROR(ROUND(E4014/L4014,2),0)</f>
        <v>53</v>
      </c>
      <c r="Q4014" s="6" t="s">
        <v>8320</v>
      </c>
      <c r="R4014" t="s">
        <v>8356</v>
      </c>
      <c r="S4014" s="9">
        <f>(((J4014/60)/60)/24)+DATE(1970,1,1)</f>
        <v>42300.585891203707</v>
      </c>
      <c r="T4014" s="9">
        <f>(((I4014/60)/60)/24)+DATE(1970,1,1)</f>
        <v>42330.627557870372</v>
      </c>
    </row>
    <row r="4015" spans="1:20" ht="32" x14ac:dyDescent="0.2">
      <c r="A4015">
        <v>2780</v>
      </c>
      <c r="B4015" s="4" t="s">
        <v>2780</v>
      </c>
      <c r="C4015" s="1" t="s">
        <v>6890</v>
      </c>
      <c r="D4015" s="2">
        <v>100000</v>
      </c>
      <c r="E4015" s="3">
        <v>0</v>
      </c>
      <c r="F4015" t="s">
        <v>8220</v>
      </c>
      <c r="G4015" t="s">
        <v>8236</v>
      </c>
      <c r="H4015" t="s">
        <v>8248</v>
      </c>
      <c r="I4015">
        <v>1489142688</v>
      </c>
      <c r="J4015">
        <v>1486550688</v>
      </c>
      <c r="K4015" t="b">
        <v>0</v>
      </c>
      <c r="L4015">
        <v>0</v>
      </c>
      <c r="M4015" t="b">
        <v>0</v>
      </c>
      <c r="N4015" t="s">
        <v>8302</v>
      </c>
      <c r="O4015" s="5">
        <f>ROUND(E4015/D4015*100,0)</f>
        <v>0</v>
      </c>
      <c r="P4015">
        <f>IFERROR(ROUND(E4015/L4015,2),0)</f>
        <v>0</v>
      </c>
      <c r="Q4015" s="6" t="s">
        <v>8320</v>
      </c>
      <c r="R4015" t="s">
        <v>8356</v>
      </c>
      <c r="S4015" s="9">
        <f>(((J4015/60)/60)/24)+DATE(1970,1,1)</f>
        <v>42774.447777777779</v>
      </c>
      <c r="T4015" s="9">
        <f>(((I4015/60)/60)/24)+DATE(1970,1,1)</f>
        <v>42804.447777777779</v>
      </c>
    </row>
    <row r="4016" spans="1:20" ht="48" x14ac:dyDescent="0.2">
      <c r="A4016">
        <v>420</v>
      </c>
      <c r="B4016" s="4" t="s">
        <v>421</v>
      </c>
      <c r="C4016" s="1" t="s">
        <v>4530</v>
      </c>
      <c r="D4016" s="2">
        <v>3300</v>
      </c>
      <c r="E4016" s="3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 s="5">
        <f>ROUND(E4016/D4016*100,0)</f>
        <v>0</v>
      </c>
      <c r="P4016">
        <f>IFERROR(ROUND(E4016/L4016,2),0)</f>
        <v>4.83</v>
      </c>
      <c r="Q4016" s="6" t="s">
        <v>8308</v>
      </c>
      <c r="R4016" t="s">
        <v>8314</v>
      </c>
      <c r="S4016" s="9">
        <f>(((J4016/60)/60)/24)+DATE(1970,1,1)</f>
        <v>41682.23646990741</v>
      </c>
      <c r="T4016" s="9">
        <f>(((I4016/60)/60)/24)+DATE(1970,1,1)</f>
        <v>41712.194803240738</v>
      </c>
    </row>
    <row r="4017" spans="1:20" ht="48" x14ac:dyDescent="0.2">
      <c r="A4017">
        <v>421</v>
      </c>
      <c r="B4017" s="4" t="s">
        <v>422</v>
      </c>
      <c r="C4017" s="1" t="s">
        <v>4531</v>
      </c>
      <c r="D4017" s="2">
        <v>15000</v>
      </c>
      <c r="E4017" s="3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 s="5">
        <f>ROUND(E4017/D4017*100,0)</f>
        <v>2</v>
      </c>
      <c r="P4017">
        <f>IFERROR(ROUND(E4017/L4017,2),0)</f>
        <v>50.17</v>
      </c>
      <c r="Q4017" s="6" t="s">
        <v>8308</v>
      </c>
      <c r="R4017" t="s">
        <v>8314</v>
      </c>
      <c r="S4017" s="9">
        <f>(((J4017/60)/60)/24)+DATE(1970,1,1)</f>
        <v>42177.491388888884</v>
      </c>
      <c r="T4017" s="9">
        <f>(((I4017/60)/60)/24)+DATE(1970,1,1)</f>
        <v>42237.491388888884</v>
      </c>
    </row>
    <row r="4018" spans="1:20" ht="48" x14ac:dyDescent="0.2">
      <c r="A4018">
        <v>422</v>
      </c>
      <c r="B4018" s="4" t="s">
        <v>423</v>
      </c>
      <c r="C4018" s="1" t="s">
        <v>4532</v>
      </c>
      <c r="D4018" s="2">
        <v>40000</v>
      </c>
      <c r="E4018" s="3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 s="5">
        <f>ROUND(E4018/D4018*100,0)</f>
        <v>1</v>
      </c>
      <c r="P4018">
        <f>IFERROR(ROUND(E4018/L4018,2),0)</f>
        <v>35.83</v>
      </c>
      <c r="Q4018" s="6" t="s">
        <v>8308</v>
      </c>
      <c r="R4018" t="s">
        <v>8314</v>
      </c>
      <c r="S4018" s="9">
        <f>(((J4018/60)/60)/24)+DATE(1970,1,1)</f>
        <v>41863.260381944441</v>
      </c>
      <c r="T4018" s="9">
        <f>(((I4018/60)/60)/24)+DATE(1970,1,1)</f>
        <v>41893.260381944441</v>
      </c>
    </row>
    <row r="4019" spans="1:20" ht="48" x14ac:dyDescent="0.2">
      <c r="A4019">
        <v>423</v>
      </c>
      <c r="B4019" s="4" t="s">
        <v>424</v>
      </c>
      <c r="C4019" s="1" t="s">
        <v>4533</v>
      </c>
      <c r="D4019" s="2">
        <v>20000</v>
      </c>
      <c r="E4019" s="3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 s="5">
        <f>ROUND(E4019/D4019*100,0)</f>
        <v>1</v>
      </c>
      <c r="P4019">
        <f>IFERROR(ROUND(E4019/L4019,2),0)</f>
        <v>11.77</v>
      </c>
      <c r="Q4019" s="6" t="s">
        <v>8308</v>
      </c>
      <c r="R4019" t="s">
        <v>8314</v>
      </c>
      <c r="S4019" s="9">
        <f>(((J4019/60)/60)/24)+DATE(1970,1,1)</f>
        <v>41400.92627314815</v>
      </c>
      <c r="T4019" s="9">
        <f>(((I4019/60)/60)/24)+DATE(1970,1,1)</f>
        <v>41430.92627314815</v>
      </c>
    </row>
    <row r="4020" spans="1:20" ht="48" x14ac:dyDescent="0.2">
      <c r="A4020">
        <v>424</v>
      </c>
      <c r="B4020" s="4" t="s">
        <v>425</v>
      </c>
      <c r="C4020" s="1" t="s">
        <v>4534</v>
      </c>
      <c r="D4020" s="2">
        <v>3000</v>
      </c>
      <c r="E4020" s="3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 s="5">
        <f>ROUND(E4020/D4020*100,0)</f>
        <v>7</v>
      </c>
      <c r="P4020">
        <f>IFERROR(ROUND(E4020/L4020,2),0)</f>
        <v>40.78</v>
      </c>
      <c r="Q4020" s="6" t="s">
        <v>8308</v>
      </c>
      <c r="R4020" t="s">
        <v>8314</v>
      </c>
      <c r="S4020" s="9">
        <f>(((J4020/60)/60)/24)+DATE(1970,1,1)</f>
        <v>40934.376145833332</v>
      </c>
      <c r="T4020" s="9">
        <f>(((I4020/60)/60)/24)+DATE(1970,1,1)</f>
        <v>40994.334479166668</v>
      </c>
    </row>
    <row r="4021" spans="1:20" ht="48" x14ac:dyDescent="0.2">
      <c r="A4021">
        <v>425</v>
      </c>
      <c r="B4021" s="4" t="s">
        <v>426</v>
      </c>
      <c r="C4021" s="1" t="s">
        <v>4535</v>
      </c>
      <c r="D4021" s="2">
        <v>50000</v>
      </c>
      <c r="E4021" s="3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 s="5">
        <f>ROUND(E4021/D4021*100,0)</f>
        <v>0</v>
      </c>
      <c r="P4021">
        <f>IFERROR(ROUND(E4021/L4021,2),0)</f>
        <v>3</v>
      </c>
      <c r="Q4021" s="6" t="s">
        <v>8308</v>
      </c>
      <c r="R4021" t="s">
        <v>8314</v>
      </c>
      <c r="S4021" s="9">
        <f>(((J4021/60)/60)/24)+DATE(1970,1,1)</f>
        <v>42275.861157407402</v>
      </c>
      <c r="T4021" s="9">
        <f>(((I4021/60)/60)/24)+DATE(1970,1,1)</f>
        <v>42335.902824074074</v>
      </c>
    </row>
    <row r="4022" spans="1:20" ht="48" x14ac:dyDescent="0.2">
      <c r="A4022">
        <v>426</v>
      </c>
      <c r="B4022" s="4" t="s">
        <v>427</v>
      </c>
      <c r="C4022" s="1" t="s">
        <v>4536</v>
      </c>
      <c r="D4022" s="2">
        <v>10000</v>
      </c>
      <c r="E4022" s="3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 s="5">
        <f>ROUND(E4022/D4022*100,0)</f>
        <v>1</v>
      </c>
      <c r="P4022">
        <f>IFERROR(ROUND(E4022/L4022,2),0)</f>
        <v>16.63</v>
      </c>
      <c r="Q4022" s="6" t="s">
        <v>8308</v>
      </c>
      <c r="R4022" t="s">
        <v>8314</v>
      </c>
      <c r="S4022" s="9">
        <f>(((J4022/60)/60)/24)+DATE(1970,1,1)</f>
        <v>42400.711967592593</v>
      </c>
      <c r="T4022" s="9">
        <f>(((I4022/60)/60)/24)+DATE(1970,1,1)</f>
        <v>42430.711967592593</v>
      </c>
    </row>
    <row r="4023" spans="1:20" ht="48" x14ac:dyDescent="0.2">
      <c r="A4023">
        <v>427</v>
      </c>
      <c r="B4023" s="4" t="s">
        <v>428</v>
      </c>
      <c r="C4023" s="1" t="s">
        <v>4537</v>
      </c>
      <c r="D4023" s="2">
        <v>6500</v>
      </c>
      <c r="E4023" s="3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 s="5">
        <f>ROUND(E4023/D4023*100,0)</f>
        <v>0</v>
      </c>
      <c r="P4023">
        <f>IFERROR(ROUND(E4023/L4023,2),0)</f>
        <v>0</v>
      </c>
      <c r="Q4023" s="6" t="s">
        <v>8308</v>
      </c>
      <c r="R4023" t="s">
        <v>8314</v>
      </c>
      <c r="S4023" s="9">
        <f>(((J4023/60)/60)/24)+DATE(1970,1,1)</f>
        <v>42285.909027777772</v>
      </c>
      <c r="T4023" s="9">
        <f>(((I4023/60)/60)/24)+DATE(1970,1,1)</f>
        <v>42299.790972222225</v>
      </c>
    </row>
    <row r="4024" spans="1:20" ht="32" x14ac:dyDescent="0.2">
      <c r="A4024">
        <v>428</v>
      </c>
      <c r="B4024" s="4" t="s">
        <v>429</v>
      </c>
      <c r="C4024" s="1" t="s">
        <v>4538</v>
      </c>
      <c r="D4024" s="2">
        <v>12000</v>
      </c>
      <c r="E4024" s="3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 s="5">
        <f>ROUND(E4024/D4024*100,0)</f>
        <v>6</v>
      </c>
      <c r="P4024">
        <f>IFERROR(ROUND(E4024/L4024,2),0)</f>
        <v>52</v>
      </c>
      <c r="Q4024" s="6" t="s">
        <v>8308</v>
      </c>
      <c r="R4024" t="s">
        <v>8314</v>
      </c>
      <c r="S4024" s="9">
        <f>(((J4024/60)/60)/24)+DATE(1970,1,1)</f>
        <v>41778.766724537039</v>
      </c>
      <c r="T4024" s="9">
        <f>(((I4024/60)/60)/24)+DATE(1970,1,1)</f>
        <v>41806.916666666664</v>
      </c>
    </row>
    <row r="4025" spans="1:20" ht="64" x14ac:dyDescent="0.2">
      <c r="A4025">
        <v>429</v>
      </c>
      <c r="B4025" s="4" t="s">
        <v>430</v>
      </c>
      <c r="C4025" s="1" t="s">
        <v>4539</v>
      </c>
      <c r="D4025" s="2">
        <v>5000</v>
      </c>
      <c r="E4025" s="3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 s="5">
        <f>ROUND(E4025/D4025*100,0)</f>
        <v>0</v>
      </c>
      <c r="P4025">
        <f>IFERROR(ROUND(E4025/L4025,2),0)</f>
        <v>0</v>
      </c>
      <c r="Q4025" s="6" t="s">
        <v>8308</v>
      </c>
      <c r="R4025" t="s">
        <v>8314</v>
      </c>
      <c r="S4025" s="9">
        <f>(((J4025/60)/60)/24)+DATE(1970,1,1)</f>
        <v>40070.901412037041</v>
      </c>
      <c r="T4025" s="9">
        <f>(((I4025/60)/60)/24)+DATE(1970,1,1)</f>
        <v>40144.207638888889</v>
      </c>
    </row>
    <row r="4026" spans="1:20" ht="32" x14ac:dyDescent="0.2">
      <c r="A4026">
        <v>430</v>
      </c>
      <c r="B4026" s="4" t="s">
        <v>431</v>
      </c>
      <c r="C4026" s="1" t="s">
        <v>4540</v>
      </c>
      <c r="D4026" s="2">
        <v>1000</v>
      </c>
      <c r="E4026" s="3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 s="5">
        <f>ROUND(E4026/D4026*100,0)</f>
        <v>2</v>
      </c>
      <c r="P4026">
        <f>IFERROR(ROUND(E4026/L4026,2),0)</f>
        <v>4.8</v>
      </c>
      <c r="Q4026" s="6" t="s">
        <v>8308</v>
      </c>
      <c r="R4026" t="s">
        <v>8314</v>
      </c>
      <c r="S4026" s="9">
        <f>(((J4026/60)/60)/24)+DATE(1970,1,1)</f>
        <v>41513.107256944444</v>
      </c>
      <c r="T4026" s="9">
        <f>(((I4026/60)/60)/24)+DATE(1970,1,1)</f>
        <v>41528.107256944444</v>
      </c>
    </row>
    <row r="4027" spans="1:20" ht="48" x14ac:dyDescent="0.2">
      <c r="A4027">
        <v>431</v>
      </c>
      <c r="B4027" s="4" t="s">
        <v>432</v>
      </c>
      <c r="C4027" s="1" t="s">
        <v>4541</v>
      </c>
      <c r="D4027" s="2">
        <v>3000</v>
      </c>
      <c r="E4027" s="3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 s="5">
        <f>ROUND(E4027/D4027*100,0)</f>
        <v>14</v>
      </c>
      <c r="P4027">
        <f>IFERROR(ROUND(E4027/L4027,2),0)</f>
        <v>51.88</v>
      </c>
      <c r="Q4027" s="6" t="s">
        <v>8308</v>
      </c>
      <c r="R4027" t="s">
        <v>8314</v>
      </c>
      <c r="S4027" s="9">
        <f>(((J4027/60)/60)/24)+DATE(1970,1,1)</f>
        <v>42526.871331018512</v>
      </c>
      <c r="T4027" s="9">
        <f>(((I4027/60)/60)/24)+DATE(1970,1,1)</f>
        <v>42556.871331018512</v>
      </c>
    </row>
    <row r="4028" spans="1:20" ht="48" x14ac:dyDescent="0.2">
      <c r="A4028">
        <v>432</v>
      </c>
      <c r="B4028" s="4" t="s">
        <v>433</v>
      </c>
      <c r="C4028" s="1" t="s">
        <v>4542</v>
      </c>
      <c r="D4028" s="2">
        <v>6000</v>
      </c>
      <c r="E4028" s="3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 s="5">
        <f>ROUND(E4028/D4028*100,0)</f>
        <v>10</v>
      </c>
      <c r="P4028">
        <f>IFERROR(ROUND(E4028/L4028,2),0)</f>
        <v>71.25</v>
      </c>
      <c r="Q4028" s="6" t="s">
        <v>8308</v>
      </c>
      <c r="R4028" t="s">
        <v>8314</v>
      </c>
      <c r="S4028" s="9">
        <f>(((J4028/60)/60)/24)+DATE(1970,1,1)</f>
        <v>42238.726631944446</v>
      </c>
      <c r="T4028" s="9">
        <f>(((I4028/60)/60)/24)+DATE(1970,1,1)</f>
        <v>42298.726631944446</v>
      </c>
    </row>
    <row r="4029" spans="1:20" ht="64" x14ac:dyDescent="0.2">
      <c r="A4029">
        <v>433</v>
      </c>
      <c r="B4029" s="4" t="s">
        <v>434</v>
      </c>
      <c r="C4029" s="1" t="s">
        <v>4543</v>
      </c>
      <c r="D4029" s="2">
        <v>3000</v>
      </c>
      <c r="E4029" s="3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 s="5">
        <f>ROUND(E4029/D4029*100,0)</f>
        <v>0</v>
      </c>
      <c r="P4029">
        <f>IFERROR(ROUND(E4029/L4029,2),0)</f>
        <v>0</v>
      </c>
      <c r="Q4029" s="6" t="s">
        <v>8308</v>
      </c>
      <c r="R4029" t="s">
        <v>8314</v>
      </c>
      <c r="S4029" s="9">
        <f>(((J4029/60)/60)/24)+DATE(1970,1,1)</f>
        <v>42228.629884259266</v>
      </c>
      <c r="T4029" s="9">
        <f>(((I4029/60)/60)/24)+DATE(1970,1,1)</f>
        <v>42288.629884259266</v>
      </c>
    </row>
    <row r="4030" spans="1:20" ht="48" x14ac:dyDescent="0.2">
      <c r="A4030">
        <v>434</v>
      </c>
      <c r="B4030" s="4" t="s">
        <v>435</v>
      </c>
      <c r="C4030" s="1" t="s">
        <v>4544</v>
      </c>
      <c r="D4030" s="2">
        <v>2500</v>
      </c>
      <c r="E4030" s="3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 s="5">
        <f>ROUND(E4030/D4030*100,0)</f>
        <v>5</v>
      </c>
      <c r="P4030">
        <f>IFERROR(ROUND(E4030/L4030,2),0)</f>
        <v>62.5</v>
      </c>
      <c r="Q4030" s="6" t="s">
        <v>8308</v>
      </c>
      <c r="R4030" t="s">
        <v>8314</v>
      </c>
      <c r="S4030" s="9">
        <f>(((J4030/60)/60)/24)+DATE(1970,1,1)</f>
        <v>41576.834513888891</v>
      </c>
      <c r="T4030" s="9">
        <f>(((I4030/60)/60)/24)+DATE(1970,1,1)</f>
        <v>41609.876180555555</v>
      </c>
    </row>
    <row r="4031" spans="1:20" ht="48" x14ac:dyDescent="0.2">
      <c r="A4031">
        <v>435</v>
      </c>
      <c r="B4031" s="4" t="s">
        <v>436</v>
      </c>
      <c r="C4031" s="1" t="s">
        <v>4545</v>
      </c>
      <c r="D4031" s="2">
        <v>110000</v>
      </c>
      <c r="E4031" s="3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 s="5">
        <f>ROUND(E4031/D4031*100,0)</f>
        <v>0</v>
      </c>
      <c r="P4031">
        <f>IFERROR(ROUND(E4031/L4031,2),0)</f>
        <v>1</v>
      </c>
      <c r="Q4031" s="6" t="s">
        <v>8308</v>
      </c>
      <c r="R4031" t="s">
        <v>8314</v>
      </c>
      <c r="S4031" s="9">
        <f>(((J4031/60)/60)/24)+DATE(1970,1,1)</f>
        <v>41500.747453703705</v>
      </c>
      <c r="T4031" s="9">
        <f>(((I4031/60)/60)/24)+DATE(1970,1,1)</f>
        <v>41530.747453703705</v>
      </c>
    </row>
    <row r="4032" spans="1:20" ht="48" x14ac:dyDescent="0.2">
      <c r="A4032">
        <v>436</v>
      </c>
      <c r="B4032" s="4" t="s">
        <v>437</v>
      </c>
      <c r="C4032" s="1" t="s">
        <v>4546</v>
      </c>
      <c r="D4032" s="2">
        <v>1000</v>
      </c>
      <c r="E4032" s="3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 s="5">
        <f>ROUND(E4032/D4032*100,0)</f>
        <v>0</v>
      </c>
      <c r="P4032">
        <f>IFERROR(ROUND(E4032/L4032,2),0)</f>
        <v>0</v>
      </c>
      <c r="Q4032" s="6" t="s">
        <v>8308</v>
      </c>
      <c r="R4032" t="s">
        <v>8314</v>
      </c>
      <c r="S4032" s="9">
        <f>(((J4032/60)/60)/24)+DATE(1970,1,1)</f>
        <v>41456.36241898148</v>
      </c>
      <c r="T4032" s="9">
        <f>(((I4032/60)/60)/24)+DATE(1970,1,1)</f>
        <v>41486.36241898148</v>
      </c>
    </row>
    <row r="4033" spans="1:20" ht="48" x14ac:dyDescent="0.2">
      <c r="A4033">
        <v>437</v>
      </c>
      <c r="B4033" s="4" t="s">
        <v>438</v>
      </c>
      <c r="C4033" s="1" t="s">
        <v>4547</v>
      </c>
      <c r="D4033" s="2">
        <v>7000</v>
      </c>
      <c r="E4033" s="3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 s="5">
        <f>ROUND(E4033/D4033*100,0)</f>
        <v>0</v>
      </c>
      <c r="P4033">
        <f>IFERROR(ROUND(E4033/L4033,2),0)</f>
        <v>0</v>
      </c>
      <c r="Q4033" s="6" t="s">
        <v>8308</v>
      </c>
      <c r="R4033" t="s">
        <v>8314</v>
      </c>
      <c r="S4033" s="9">
        <f>(((J4033/60)/60)/24)+DATE(1970,1,1)</f>
        <v>42591.31858796296</v>
      </c>
      <c r="T4033" s="9">
        <f>(((I4033/60)/60)/24)+DATE(1970,1,1)</f>
        <v>42651.31858796296</v>
      </c>
    </row>
    <row r="4034" spans="1:20" ht="48" x14ac:dyDescent="0.2">
      <c r="A4034">
        <v>438</v>
      </c>
      <c r="B4034" s="4" t="s">
        <v>439</v>
      </c>
      <c r="C4034" s="1" t="s">
        <v>4548</v>
      </c>
      <c r="D4034" s="2">
        <v>20000</v>
      </c>
      <c r="E4034" s="3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 s="5">
        <f>ROUND(E4034/D4034*100,0)</f>
        <v>9</v>
      </c>
      <c r="P4034">
        <f>IFERROR(ROUND(E4034/L4034,2),0)</f>
        <v>170.55</v>
      </c>
      <c r="Q4034" s="6" t="s">
        <v>8308</v>
      </c>
      <c r="R4034" t="s">
        <v>8314</v>
      </c>
      <c r="S4034" s="9">
        <f>(((J4034/60)/60)/24)+DATE(1970,1,1)</f>
        <v>42296.261087962965</v>
      </c>
      <c r="T4034" s="9">
        <f>(((I4034/60)/60)/24)+DATE(1970,1,1)</f>
        <v>42326.302754629629</v>
      </c>
    </row>
    <row r="4035" spans="1:20" ht="48" x14ac:dyDescent="0.2">
      <c r="A4035">
        <v>439</v>
      </c>
      <c r="B4035" s="4" t="s">
        <v>440</v>
      </c>
      <c r="C4035" s="1" t="s">
        <v>4549</v>
      </c>
      <c r="D4035" s="2">
        <v>450</v>
      </c>
      <c r="E4035" s="3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 s="5">
        <f>ROUND(E4035/D4035*100,0)</f>
        <v>0</v>
      </c>
      <c r="P4035">
        <f>IFERROR(ROUND(E4035/L4035,2),0)</f>
        <v>0</v>
      </c>
      <c r="Q4035" s="6" t="s">
        <v>8308</v>
      </c>
      <c r="R4035" t="s">
        <v>8314</v>
      </c>
      <c r="S4035" s="9">
        <f>(((J4035/60)/60)/24)+DATE(1970,1,1)</f>
        <v>41919.761782407404</v>
      </c>
      <c r="T4035" s="9">
        <f>(((I4035/60)/60)/24)+DATE(1970,1,1)</f>
        <v>41929.761782407404</v>
      </c>
    </row>
    <row r="4036" spans="1:20" ht="48" x14ac:dyDescent="0.2">
      <c r="A4036">
        <v>440</v>
      </c>
      <c r="B4036" s="4" t="s">
        <v>441</v>
      </c>
      <c r="C4036" s="1" t="s">
        <v>4550</v>
      </c>
      <c r="D4036" s="2">
        <v>5000</v>
      </c>
      <c r="E4036" s="3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 s="5">
        <f>ROUND(E4036/D4036*100,0)</f>
        <v>0</v>
      </c>
      <c r="P4036">
        <f>IFERROR(ROUND(E4036/L4036,2),0)</f>
        <v>5</v>
      </c>
      <c r="Q4036" s="6" t="s">
        <v>8308</v>
      </c>
      <c r="R4036" t="s">
        <v>8314</v>
      </c>
      <c r="S4036" s="9">
        <f>(((J4036/60)/60)/24)+DATE(1970,1,1)</f>
        <v>42423.985567129625</v>
      </c>
      <c r="T4036" s="9">
        <f>(((I4036/60)/60)/24)+DATE(1970,1,1)</f>
        <v>42453.943900462968</v>
      </c>
    </row>
    <row r="4037" spans="1:20" ht="48" x14ac:dyDescent="0.2">
      <c r="A4037">
        <v>441</v>
      </c>
      <c r="B4037" s="4" t="s">
        <v>442</v>
      </c>
      <c r="C4037" s="1" t="s">
        <v>4551</v>
      </c>
      <c r="D4037" s="2">
        <v>400</v>
      </c>
      <c r="E4037" s="3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 s="5">
        <f>ROUND(E4037/D4037*100,0)</f>
        <v>0</v>
      </c>
      <c r="P4037">
        <f>IFERROR(ROUND(E4037/L4037,2),0)</f>
        <v>0</v>
      </c>
      <c r="Q4037" s="6" t="s">
        <v>8308</v>
      </c>
      <c r="R4037" t="s">
        <v>8314</v>
      </c>
      <c r="S4037" s="9">
        <f>(((J4037/60)/60)/24)+DATE(1970,1,1)</f>
        <v>41550.793935185182</v>
      </c>
      <c r="T4037" s="9">
        <f>(((I4037/60)/60)/24)+DATE(1970,1,1)</f>
        <v>41580.793935185182</v>
      </c>
    </row>
    <row r="4038" spans="1:20" ht="16" x14ac:dyDescent="0.2">
      <c r="A4038">
        <v>442</v>
      </c>
      <c r="B4038" s="4" t="s">
        <v>443</v>
      </c>
      <c r="C4038" s="1" t="s">
        <v>4552</v>
      </c>
      <c r="D4038" s="2">
        <v>17000</v>
      </c>
      <c r="E4038" s="3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 s="5">
        <f>ROUND(E4038/D4038*100,0)</f>
        <v>39</v>
      </c>
      <c r="P4038">
        <f>IFERROR(ROUND(E4038/L4038,2),0)</f>
        <v>393.59</v>
      </c>
      <c r="Q4038" s="6" t="s">
        <v>8308</v>
      </c>
      <c r="R4038" t="s">
        <v>8314</v>
      </c>
      <c r="S4038" s="9">
        <f>(((J4038/60)/60)/24)+DATE(1970,1,1)</f>
        <v>42024.888692129629</v>
      </c>
      <c r="T4038" s="9">
        <f>(((I4038/60)/60)/24)+DATE(1970,1,1)</f>
        <v>42054.888692129629</v>
      </c>
    </row>
    <row r="4039" spans="1:20" ht="48" x14ac:dyDescent="0.2">
      <c r="A4039">
        <v>443</v>
      </c>
      <c r="B4039" s="4" t="s">
        <v>444</v>
      </c>
      <c r="C4039" s="1" t="s">
        <v>4553</v>
      </c>
      <c r="D4039" s="2">
        <v>10000</v>
      </c>
      <c r="E4039" s="3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 s="5">
        <f>ROUND(E4039/D4039*100,0)</f>
        <v>0</v>
      </c>
      <c r="P4039">
        <f>IFERROR(ROUND(E4039/L4039,2),0)</f>
        <v>5</v>
      </c>
      <c r="Q4039" s="6" t="s">
        <v>8308</v>
      </c>
      <c r="R4039" t="s">
        <v>8314</v>
      </c>
      <c r="S4039" s="9">
        <f>(((J4039/60)/60)/24)+DATE(1970,1,1)</f>
        <v>41650.015057870369</v>
      </c>
      <c r="T4039" s="9">
        <f>(((I4039/60)/60)/24)+DATE(1970,1,1)</f>
        <v>41680.015057870369</v>
      </c>
    </row>
    <row r="4040" spans="1:20" ht="32" x14ac:dyDescent="0.2">
      <c r="A4040">
        <v>444</v>
      </c>
      <c r="B4040" s="4" t="s">
        <v>445</v>
      </c>
      <c r="C4040" s="1" t="s">
        <v>4554</v>
      </c>
      <c r="D4040" s="2">
        <v>1000</v>
      </c>
      <c r="E4040" s="3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 s="5">
        <f>ROUND(E4040/D4040*100,0)</f>
        <v>5</v>
      </c>
      <c r="P4040">
        <f>IFERROR(ROUND(E4040/L4040,2),0)</f>
        <v>50</v>
      </c>
      <c r="Q4040" s="6" t="s">
        <v>8308</v>
      </c>
      <c r="R4040" t="s">
        <v>8314</v>
      </c>
      <c r="S4040" s="9">
        <f>(((J4040/60)/60)/24)+DATE(1970,1,1)</f>
        <v>40894.906956018516</v>
      </c>
      <c r="T4040" s="9">
        <f>(((I4040/60)/60)/24)+DATE(1970,1,1)</f>
        <v>40954.906956018516</v>
      </c>
    </row>
    <row r="4041" spans="1:20" ht="48" x14ac:dyDescent="0.2">
      <c r="A4041">
        <v>445</v>
      </c>
      <c r="B4041" s="4" t="s">
        <v>446</v>
      </c>
      <c r="C4041" s="1" t="s">
        <v>4555</v>
      </c>
      <c r="D4041" s="2">
        <v>60000</v>
      </c>
      <c r="E4041" s="3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 s="5">
        <f>ROUND(E4041/D4041*100,0)</f>
        <v>0</v>
      </c>
      <c r="P4041">
        <f>IFERROR(ROUND(E4041/L4041,2),0)</f>
        <v>1</v>
      </c>
      <c r="Q4041" s="6" t="s">
        <v>8308</v>
      </c>
      <c r="R4041" t="s">
        <v>8314</v>
      </c>
      <c r="S4041" s="9">
        <f>(((J4041/60)/60)/24)+DATE(1970,1,1)</f>
        <v>42130.335358796292</v>
      </c>
      <c r="T4041" s="9">
        <f>(((I4041/60)/60)/24)+DATE(1970,1,1)</f>
        <v>42145.335358796292</v>
      </c>
    </row>
    <row r="4042" spans="1:20" ht="48" x14ac:dyDescent="0.2">
      <c r="A4042">
        <v>446</v>
      </c>
      <c r="B4042" s="4" t="s">
        <v>447</v>
      </c>
      <c r="C4042" s="1" t="s">
        <v>4556</v>
      </c>
      <c r="D4042" s="2">
        <v>10500</v>
      </c>
      <c r="E4042" s="3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 s="5">
        <f>ROUND(E4042/D4042*100,0)</f>
        <v>7</v>
      </c>
      <c r="P4042">
        <f>IFERROR(ROUND(E4042/L4042,2),0)</f>
        <v>47.88</v>
      </c>
      <c r="Q4042" s="6" t="s">
        <v>8308</v>
      </c>
      <c r="R4042" t="s">
        <v>8314</v>
      </c>
      <c r="S4042" s="9">
        <f>(((J4042/60)/60)/24)+DATE(1970,1,1)</f>
        <v>42037.083564814813</v>
      </c>
      <c r="T4042" s="9">
        <f>(((I4042/60)/60)/24)+DATE(1970,1,1)</f>
        <v>42067.083564814813</v>
      </c>
    </row>
    <row r="4043" spans="1:20" ht="48" x14ac:dyDescent="0.2">
      <c r="A4043">
        <v>447</v>
      </c>
      <c r="B4043" s="4" t="s">
        <v>448</v>
      </c>
      <c r="C4043" s="1" t="s">
        <v>4557</v>
      </c>
      <c r="D4043" s="2">
        <v>30000</v>
      </c>
      <c r="E4043" s="3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 s="5">
        <f>ROUND(E4043/D4043*100,0)</f>
        <v>0</v>
      </c>
      <c r="P4043">
        <f>IFERROR(ROUND(E4043/L4043,2),0)</f>
        <v>5</v>
      </c>
      <c r="Q4043" s="6" t="s">
        <v>8308</v>
      </c>
      <c r="R4043" t="s">
        <v>8314</v>
      </c>
      <c r="S4043" s="9">
        <f>(((J4043/60)/60)/24)+DATE(1970,1,1)</f>
        <v>41331.555127314816</v>
      </c>
      <c r="T4043" s="9">
        <f>(((I4043/60)/60)/24)+DATE(1970,1,1)</f>
        <v>41356.513460648144</v>
      </c>
    </row>
    <row r="4044" spans="1:20" ht="48" x14ac:dyDescent="0.2">
      <c r="A4044">
        <v>448</v>
      </c>
      <c r="B4044" s="4" t="s">
        <v>449</v>
      </c>
      <c r="C4044" s="1" t="s">
        <v>4558</v>
      </c>
      <c r="D4044" s="2">
        <v>2500</v>
      </c>
      <c r="E4044" s="3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 s="5">
        <f>ROUND(E4044/D4044*100,0)</f>
        <v>3</v>
      </c>
      <c r="P4044">
        <f>IFERROR(ROUND(E4044/L4044,2),0)</f>
        <v>20.5</v>
      </c>
      <c r="Q4044" s="6" t="s">
        <v>8308</v>
      </c>
      <c r="R4044" t="s">
        <v>8314</v>
      </c>
      <c r="S4044" s="9">
        <f>(((J4044/60)/60)/24)+DATE(1970,1,1)</f>
        <v>41753.758043981477</v>
      </c>
      <c r="T4044" s="9">
        <f>(((I4044/60)/60)/24)+DATE(1970,1,1)</f>
        <v>41773.758043981477</v>
      </c>
    </row>
    <row r="4045" spans="1:20" ht="48" x14ac:dyDescent="0.2">
      <c r="A4045">
        <v>449</v>
      </c>
      <c r="B4045" s="4" t="s">
        <v>450</v>
      </c>
      <c r="C4045" s="1" t="s">
        <v>4559</v>
      </c>
      <c r="D4045" s="2">
        <v>2000</v>
      </c>
      <c r="E4045" s="3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 s="5">
        <f>ROUND(E4045/D4045*100,0)</f>
        <v>2</v>
      </c>
      <c r="P4045">
        <f>IFERROR(ROUND(E4045/L4045,2),0)</f>
        <v>9</v>
      </c>
      <c r="Q4045" s="6" t="s">
        <v>8308</v>
      </c>
      <c r="R4045" t="s">
        <v>8314</v>
      </c>
      <c r="S4045" s="9">
        <f>(((J4045/60)/60)/24)+DATE(1970,1,1)</f>
        <v>41534.568113425928</v>
      </c>
      <c r="T4045" s="9">
        <f>(((I4045/60)/60)/24)+DATE(1970,1,1)</f>
        <v>41564.568113425928</v>
      </c>
    </row>
    <row r="4046" spans="1:20" ht="48" x14ac:dyDescent="0.2">
      <c r="A4046">
        <v>450</v>
      </c>
      <c r="B4046" s="4" t="s">
        <v>451</v>
      </c>
      <c r="C4046" s="1" t="s">
        <v>4560</v>
      </c>
      <c r="D4046" s="2">
        <v>50000</v>
      </c>
      <c r="E4046" s="3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 s="5">
        <f>ROUND(E4046/D4046*100,0)</f>
        <v>1</v>
      </c>
      <c r="P4046">
        <f>IFERROR(ROUND(E4046/L4046,2),0)</f>
        <v>56.57</v>
      </c>
      <c r="Q4046" s="6" t="s">
        <v>8308</v>
      </c>
      <c r="R4046" t="s">
        <v>8314</v>
      </c>
      <c r="S4046" s="9">
        <f>(((J4046/60)/60)/24)+DATE(1970,1,1)</f>
        <v>41654.946759259255</v>
      </c>
      <c r="T4046" s="9">
        <f>(((I4046/60)/60)/24)+DATE(1970,1,1)</f>
        <v>41684.946759259255</v>
      </c>
    </row>
    <row r="4047" spans="1:20" ht="48" x14ac:dyDescent="0.2">
      <c r="A4047">
        <v>451</v>
      </c>
      <c r="B4047" s="4" t="s">
        <v>452</v>
      </c>
      <c r="C4047" s="1" t="s">
        <v>4561</v>
      </c>
      <c r="D4047" s="2">
        <v>20000</v>
      </c>
      <c r="E4047" s="3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 s="5">
        <f>ROUND(E4047/D4047*100,0)</f>
        <v>0</v>
      </c>
      <c r="P4047">
        <f>IFERROR(ROUND(E4047/L4047,2),0)</f>
        <v>0</v>
      </c>
      <c r="Q4047" s="6" t="s">
        <v>8308</v>
      </c>
      <c r="R4047" t="s">
        <v>8314</v>
      </c>
      <c r="S4047" s="9">
        <f>(((J4047/60)/60)/24)+DATE(1970,1,1)</f>
        <v>41634.715173611112</v>
      </c>
      <c r="T4047" s="9">
        <f>(((I4047/60)/60)/24)+DATE(1970,1,1)</f>
        <v>41664.715173611112</v>
      </c>
    </row>
    <row r="4048" spans="1:20" ht="32" x14ac:dyDescent="0.2">
      <c r="A4048">
        <v>452</v>
      </c>
      <c r="B4048" s="4" t="s">
        <v>453</v>
      </c>
      <c r="C4048" s="1" t="s">
        <v>4562</v>
      </c>
      <c r="D4048" s="2">
        <v>750</v>
      </c>
      <c r="E4048" s="3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 s="5">
        <f>ROUND(E4048/D4048*100,0)</f>
        <v>64</v>
      </c>
      <c r="P4048">
        <f>IFERROR(ROUND(E4048/L4048,2),0)</f>
        <v>40</v>
      </c>
      <c r="Q4048" s="6" t="s">
        <v>8308</v>
      </c>
      <c r="R4048" t="s">
        <v>8314</v>
      </c>
      <c r="S4048" s="9">
        <f>(((J4048/60)/60)/24)+DATE(1970,1,1)</f>
        <v>42107.703877314809</v>
      </c>
      <c r="T4048" s="9">
        <f>(((I4048/60)/60)/24)+DATE(1970,1,1)</f>
        <v>42137.703877314809</v>
      </c>
    </row>
    <row r="4049" spans="1:20" ht="48" x14ac:dyDescent="0.2">
      <c r="A4049">
        <v>453</v>
      </c>
      <c r="B4049" s="4" t="s">
        <v>454</v>
      </c>
      <c r="C4049" s="1" t="s">
        <v>4563</v>
      </c>
      <c r="D4049" s="2">
        <v>94875</v>
      </c>
      <c r="E4049" s="3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 s="5">
        <f>ROUND(E4049/D4049*100,0)</f>
        <v>0</v>
      </c>
      <c r="P4049">
        <f>IFERROR(ROUND(E4049/L4049,2),0)</f>
        <v>13</v>
      </c>
      <c r="Q4049" s="6" t="s">
        <v>8308</v>
      </c>
      <c r="R4049" t="s">
        <v>8314</v>
      </c>
      <c r="S4049" s="9">
        <f>(((J4049/60)/60)/24)+DATE(1970,1,1)</f>
        <v>42038.824988425928</v>
      </c>
      <c r="T4049" s="9">
        <f>(((I4049/60)/60)/24)+DATE(1970,1,1)</f>
        <v>42054.824988425928</v>
      </c>
    </row>
    <row r="4050" spans="1:20" ht="48" x14ac:dyDescent="0.2">
      <c r="A4050">
        <v>454</v>
      </c>
      <c r="B4050" s="4" t="s">
        <v>455</v>
      </c>
      <c r="C4050" s="1" t="s">
        <v>4564</v>
      </c>
      <c r="D4050" s="2">
        <v>10000</v>
      </c>
      <c r="E4050" s="3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 s="5">
        <f>ROUND(E4050/D4050*100,0)</f>
        <v>1</v>
      </c>
      <c r="P4050">
        <f>IFERROR(ROUND(E4050/L4050,2),0)</f>
        <v>16.399999999999999</v>
      </c>
      <c r="Q4050" s="6" t="s">
        <v>8308</v>
      </c>
      <c r="R4050" t="s">
        <v>8314</v>
      </c>
      <c r="S4050" s="9">
        <f>(((J4050/60)/60)/24)+DATE(1970,1,1)</f>
        <v>41938.717256944445</v>
      </c>
      <c r="T4050" s="9">
        <f>(((I4050/60)/60)/24)+DATE(1970,1,1)</f>
        <v>41969.551388888889</v>
      </c>
    </row>
    <row r="4051" spans="1:20" ht="48" x14ac:dyDescent="0.2">
      <c r="A4051">
        <v>455</v>
      </c>
      <c r="B4051" s="4" t="s">
        <v>456</v>
      </c>
      <c r="C4051" s="1" t="s">
        <v>4565</v>
      </c>
      <c r="D4051" s="2">
        <v>65000</v>
      </c>
      <c r="E4051" s="3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 s="5">
        <f>ROUND(E4051/D4051*100,0)</f>
        <v>0</v>
      </c>
      <c r="P4051">
        <f>IFERROR(ROUND(E4051/L4051,2),0)</f>
        <v>22.5</v>
      </c>
      <c r="Q4051" s="6" t="s">
        <v>8308</v>
      </c>
      <c r="R4051" t="s">
        <v>8314</v>
      </c>
      <c r="S4051" s="9">
        <f>(((J4051/60)/60)/24)+DATE(1970,1,1)</f>
        <v>40971.002569444441</v>
      </c>
      <c r="T4051" s="9">
        <f>(((I4051/60)/60)/24)+DATE(1970,1,1)</f>
        <v>41016.021527777775</v>
      </c>
    </row>
    <row r="4052" spans="1:20" ht="48" x14ac:dyDescent="0.2">
      <c r="A4052">
        <v>456</v>
      </c>
      <c r="B4052" s="4" t="s">
        <v>457</v>
      </c>
      <c r="C4052" s="1" t="s">
        <v>4566</v>
      </c>
      <c r="D4052" s="2">
        <v>8888</v>
      </c>
      <c r="E4052" s="3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 s="5">
        <f>ROUND(E4052/D4052*100,0)</f>
        <v>1</v>
      </c>
      <c r="P4052">
        <f>IFERROR(ROUND(E4052/L4052,2),0)</f>
        <v>20.329999999999998</v>
      </c>
      <c r="Q4052" s="6" t="s">
        <v>8308</v>
      </c>
      <c r="R4052" t="s">
        <v>8314</v>
      </c>
      <c r="S4052" s="9">
        <f>(((J4052/60)/60)/24)+DATE(1970,1,1)</f>
        <v>41547.694456018515</v>
      </c>
      <c r="T4052" s="9">
        <f>(((I4052/60)/60)/24)+DATE(1970,1,1)</f>
        <v>41569.165972222225</v>
      </c>
    </row>
    <row r="4053" spans="1:20" ht="48" x14ac:dyDescent="0.2">
      <c r="A4053">
        <v>457</v>
      </c>
      <c r="B4053" s="4" t="s">
        <v>458</v>
      </c>
      <c r="C4053" s="1" t="s">
        <v>4567</v>
      </c>
      <c r="D4053" s="2">
        <v>20000</v>
      </c>
      <c r="E4053" s="3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 s="5">
        <f>ROUND(E4053/D4053*100,0)</f>
        <v>0</v>
      </c>
      <c r="P4053">
        <f>IFERROR(ROUND(E4053/L4053,2),0)</f>
        <v>0</v>
      </c>
      <c r="Q4053" s="6" t="s">
        <v>8308</v>
      </c>
      <c r="R4053" t="s">
        <v>8314</v>
      </c>
      <c r="S4053" s="9">
        <f>(((J4053/60)/60)/24)+DATE(1970,1,1)</f>
        <v>41837.767500000002</v>
      </c>
      <c r="T4053" s="9">
        <f>(((I4053/60)/60)/24)+DATE(1970,1,1)</f>
        <v>41867.767500000002</v>
      </c>
    </row>
    <row r="4054" spans="1:20" ht="48" x14ac:dyDescent="0.2">
      <c r="A4054">
        <v>458</v>
      </c>
      <c r="B4054" s="4" t="s">
        <v>459</v>
      </c>
      <c r="C4054" s="1" t="s">
        <v>4568</v>
      </c>
      <c r="D4054" s="2">
        <v>10000</v>
      </c>
      <c r="E4054" s="3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 s="5">
        <f>ROUND(E4054/D4054*100,0)</f>
        <v>8</v>
      </c>
      <c r="P4054">
        <f>IFERROR(ROUND(E4054/L4054,2),0)</f>
        <v>16.760000000000002</v>
      </c>
      <c r="Q4054" s="6" t="s">
        <v>8308</v>
      </c>
      <c r="R4054" t="s">
        <v>8314</v>
      </c>
      <c r="S4054" s="9">
        <f>(((J4054/60)/60)/24)+DATE(1970,1,1)</f>
        <v>41378.69976851852</v>
      </c>
      <c r="T4054" s="9">
        <f>(((I4054/60)/60)/24)+DATE(1970,1,1)</f>
        <v>41408.69976851852</v>
      </c>
    </row>
    <row r="4055" spans="1:20" ht="48" x14ac:dyDescent="0.2">
      <c r="A4055">
        <v>459</v>
      </c>
      <c r="B4055" s="4" t="s">
        <v>460</v>
      </c>
      <c r="C4055" s="1" t="s">
        <v>4569</v>
      </c>
      <c r="D4055" s="2">
        <v>39000</v>
      </c>
      <c r="E4055" s="3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 s="5">
        <f>ROUND(E4055/D4055*100,0)</f>
        <v>0</v>
      </c>
      <c r="P4055">
        <f>IFERROR(ROUND(E4055/L4055,2),0)</f>
        <v>25</v>
      </c>
      <c r="Q4055" s="6" t="s">
        <v>8308</v>
      </c>
      <c r="R4055" t="s">
        <v>8314</v>
      </c>
      <c r="S4055" s="9">
        <f>(((J4055/60)/60)/24)+DATE(1970,1,1)</f>
        <v>40800.6403587963</v>
      </c>
      <c r="T4055" s="9">
        <f>(((I4055/60)/60)/24)+DATE(1970,1,1)</f>
        <v>40860.682025462964</v>
      </c>
    </row>
    <row r="4056" spans="1:20" ht="32" x14ac:dyDescent="0.2">
      <c r="A4056">
        <v>460</v>
      </c>
      <c r="B4056" s="4" t="s">
        <v>461</v>
      </c>
      <c r="C4056" s="1" t="s">
        <v>4570</v>
      </c>
      <c r="D4056" s="2">
        <v>8500</v>
      </c>
      <c r="E4056" s="3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 s="5">
        <f>ROUND(E4056/D4056*100,0)</f>
        <v>0</v>
      </c>
      <c r="P4056">
        <f>IFERROR(ROUND(E4056/L4056,2),0)</f>
        <v>12.5</v>
      </c>
      <c r="Q4056" s="6" t="s">
        <v>8308</v>
      </c>
      <c r="R4056" t="s">
        <v>8314</v>
      </c>
      <c r="S4056" s="9">
        <f>(((J4056/60)/60)/24)+DATE(1970,1,1)</f>
        <v>41759.542534722219</v>
      </c>
      <c r="T4056" s="9">
        <f>(((I4056/60)/60)/24)+DATE(1970,1,1)</f>
        <v>41791.166666666664</v>
      </c>
    </row>
    <row r="4057" spans="1:20" ht="48" x14ac:dyDescent="0.2">
      <c r="A4057">
        <v>461</v>
      </c>
      <c r="B4057" s="4" t="s">
        <v>462</v>
      </c>
      <c r="C4057" s="1" t="s">
        <v>4571</v>
      </c>
      <c r="D4057" s="2">
        <v>550</v>
      </c>
      <c r="E4057" s="3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 s="5">
        <f>ROUND(E4057/D4057*100,0)</f>
        <v>0</v>
      </c>
      <c r="P4057">
        <f>IFERROR(ROUND(E4057/L4057,2),0)</f>
        <v>0</v>
      </c>
      <c r="Q4057" s="6" t="s">
        <v>8308</v>
      </c>
      <c r="R4057" t="s">
        <v>8314</v>
      </c>
      <c r="S4057" s="9">
        <f>(((J4057/60)/60)/24)+DATE(1970,1,1)</f>
        <v>41407.84684027778</v>
      </c>
      <c r="T4057" s="9">
        <f>(((I4057/60)/60)/24)+DATE(1970,1,1)</f>
        <v>41427.84684027778</v>
      </c>
    </row>
    <row r="4058" spans="1:20" ht="48" x14ac:dyDescent="0.2">
      <c r="A4058">
        <v>462</v>
      </c>
      <c r="B4058" s="4" t="s">
        <v>463</v>
      </c>
      <c r="C4058" s="1" t="s">
        <v>4572</v>
      </c>
      <c r="D4058" s="2">
        <v>100000</v>
      </c>
      <c r="E4058" s="3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 s="5">
        <f>ROUND(E4058/D4058*100,0)</f>
        <v>0</v>
      </c>
      <c r="P4058">
        <f>IFERROR(ROUND(E4058/L4058,2),0)</f>
        <v>0</v>
      </c>
      <c r="Q4058" s="6" t="s">
        <v>8308</v>
      </c>
      <c r="R4058" t="s">
        <v>8314</v>
      </c>
      <c r="S4058" s="9">
        <f>(((J4058/60)/60)/24)+DATE(1970,1,1)</f>
        <v>40705.126631944448</v>
      </c>
      <c r="T4058" s="9">
        <f>(((I4058/60)/60)/24)+DATE(1970,1,1)</f>
        <v>40765.126631944448</v>
      </c>
    </row>
    <row r="4059" spans="1:20" ht="48" x14ac:dyDescent="0.2">
      <c r="A4059">
        <v>463</v>
      </c>
      <c r="B4059" s="4" t="s">
        <v>464</v>
      </c>
      <c r="C4059" s="1" t="s">
        <v>4573</v>
      </c>
      <c r="D4059" s="2">
        <v>55000</v>
      </c>
      <c r="E4059" s="3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 s="5">
        <f>ROUND(E4059/D4059*100,0)</f>
        <v>2</v>
      </c>
      <c r="P4059">
        <f>IFERROR(ROUND(E4059/L4059,2),0)</f>
        <v>113.64</v>
      </c>
      <c r="Q4059" s="6" t="s">
        <v>8308</v>
      </c>
      <c r="R4059" t="s">
        <v>8314</v>
      </c>
      <c r="S4059" s="9">
        <f>(((J4059/60)/60)/24)+DATE(1970,1,1)</f>
        <v>40750.710104166668</v>
      </c>
      <c r="T4059" s="9">
        <f>(((I4059/60)/60)/24)+DATE(1970,1,1)</f>
        <v>40810.710104166668</v>
      </c>
    </row>
    <row r="4060" spans="1:20" ht="32" x14ac:dyDescent="0.2">
      <c r="A4060">
        <v>464</v>
      </c>
      <c r="B4060" s="4" t="s">
        <v>465</v>
      </c>
      <c r="C4060" s="1" t="s">
        <v>4574</v>
      </c>
      <c r="D4060" s="2">
        <v>1010</v>
      </c>
      <c r="E4060" s="3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 s="5">
        <f>ROUND(E4060/D4060*100,0)</f>
        <v>0</v>
      </c>
      <c r="P4060">
        <f>IFERROR(ROUND(E4060/L4060,2),0)</f>
        <v>1</v>
      </c>
      <c r="Q4060" s="6" t="s">
        <v>8308</v>
      </c>
      <c r="R4060" t="s">
        <v>8314</v>
      </c>
      <c r="S4060" s="9">
        <f>(((J4060/60)/60)/24)+DATE(1970,1,1)</f>
        <v>42488.848784722228</v>
      </c>
      <c r="T4060" s="9">
        <f>(((I4060/60)/60)/24)+DATE(1970,1,1)</f>
        <v>42508.848784722228</v>
      </c>
    </row>
    <row r="4061" spans="1:20" ht="16" x14ac:dyDescent="0.2">
      <c r="A4061">
        <v>465</v>
      </c>
      <c r="B4061" s="4" t="s">
        <v>466</v>
      </c>
      <c r="C4061" s="1" t="s">
        <v>4575</v>
      </c>
      <c r="D4061" s="2">
        <v>512</v>
      </c>
      <c r="E4061" s="3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 s="5">
        <f>ROUND(E4061/D4061*100,0)</f>
        <v>27</v>
      </c>
      <c r="P4061">
        <f>IFERROR(ROUND(E4061/L4061,2),0)</f>
        <v>17.25</v>
      </c>
      <c r="Q4061" s="6" t="s">
        <v>8308</v>
      </c>
      <c r="R4061" t="s">
        <v>8314</v>
      </c>
      <c r="S4061" s="9">
        <f>(((J4061/60)/60)/24)+DATE(1970,1,1)</f>
        <v>41801.120069444441</v>
      </c>
      <c r="T4061" s="9">
        <f>(((I4061/60)/60)/24)+DATE(1970,1,1)</f>
        <v>41817.120069444441</v>
      </c>
    </row>
    <row r="4062" spans="1:20" ht="48" x14ac:dyDescent="0.2">
      <c r="A4062">
        <v>466</v>
      </c>
      <c r="B4062" s="4" t="s">
        <v>467</v>
      </c>
      <c r="C4062" s="1" t="s">
        <v>4576</v>
      </c>
      <c r="D4062" s="2">
        <v>10000</v>
      </c>
      <c r="E4062" s="3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 s="5">
        <f>ROUND(E4062/D4062*100,0)</f>
        <v>1</v>
      </c>
      <c r="P4062">
        <f>IFERROR(ROUND(E4062/L4062,2),0)</f>
        <v>15.2</v>
      </c>
      <c r="Q4062" s="6" t="s">
        <v>8308</v>
      </c>
      <c r="R4062" t="s">
        <v>8314</v>
      </c>
      <c r="S4062" s="9">
        <f>(((J4062/60)/60)/24)+DATE(1970,1,1)</f>
        <v>41129.942870370374</v>
      </c>
      <c r="T4062" s="9">
        <f>(((I4062/60)/60)/24)+DATE(1970,1,1)</f>
        <v>41159.942870370374</v>
      </c>
    </row>
    <row r="4063" spans="1:20" ht="48" x14ac:dyDescent="0.2">
      <c r="A4063">
        <v>467</v>
      </c>
      <c r="B4063" s="4" t="s">
        <v>468</v>
      </c>
      <c r="C4063" s="1" t="s">
        <v>4577</v>
      </c>
      <c r="D4063" s="2">
        <v>20000</v>
      </c>
      <c r="E4063" s="3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 s="5">
        <f>ROUND(E4063/D4063*100,0)</f>
        <v>22</v>
      </c>
      <c r="P4063">
        <f>IFERROR(ROUND(E4063/L4063,2),0)</f>
        <v>110.64</v>
      </c>
      <c r="Q4063" s="6" t="s">
        <v>8308</v>
      </c>
      <c r="R4063" t="s">
        <v>8314</v>
      </c>
      <c r="S4063" s="9">
        <f>(((J4063/60)/60)/24)+DATE(1970,1,1)</f>
        <v>41135.679791666669</v>
      </c>
      <c r="T4063" s="9">
        <f>(((I4063/60)/60)/24)+DATE(1970,1,1)</f>
        <v>41180.679791666669</v>
      </c>
    </row>
    <row r="4064" spans="1:20" ht="48" x14ac:dyDescent="0.2">
      <c r="A4064">
        <v>468</v>
      </c>
      <c r="B4064" s="4" t="s">
        <v>469</v>
      </c>
      <c r="C4064" s="1" t="s">
        <v>4578</v>
      </c>
      <c r="D4064" s="2">
        <v>7500</v>
      </c>
      <c r="E4064" s="3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 s="5">
        <f>ROUND(E4064/D4064*100,0)</f>
        <v>0</v>
      </c>
      <c r="P4064">
        <f>IFERROR(ROUND(E4064/L4064,2),0)</f>
        <v>0</v>
      </c>
      <c r="Q4064" s="6" t="s">
        <v>8308</v>
      </c>
      <c r="R4064" t="s">
        <v>8314</v>
      </c>
      <c r="S4064" s="9">
        <f>(((J4064/60)/60)/24)+DATE(1970,1,1)</f>
        <v>41041.167627314811</v>
      </c>
      <c r="T4064" s="9">
        <f>(((I4064/60)/60)/24)+DATE(1970,1,1)</f>
        <v>41101.160474537035</v>
      </c>
    </row>
    <row r="4065" spans="1:20" ht="32" x14ac:dyDescent="0.2">
      <c r="A4065">
        <v>469</v>
      </c>
      <c r="B4065" s="4" t="s">
        <v>470</v>
      </c>
      <c r="C4065" s="1" t="s">
        <v>4579</v>
      </c>
      <c r="D4065" s="2">
        <v>6000</v>
      </c>
      <c r="E4065" s="3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 s="5">
        <f>ROUND(E4065/D4065*100,0)</f>
        <v>0</v>
      </c>
      <c r="P4065">
        <f>IFERROR(ROUND(E4065/L4065,2),0)</f>
        <v>0</v>
      </c>
      <c r="Q4065" s="6" t="s">
        <v>8308</v>
      </c>
      <c r="R4065" t="s">
        <v>8314</v>
      </c>
      <c r="S4065" s="9">
        <f>(((J4065/60)/60)/24)+DATE(1970,1,1)</f>
        <v>41827.989861111113</v>
      </c>
      <c r="T4065" s="9">
        <f>(((I4065/60)/60)/24)+DATE(1970,1,1)</f>
        <v>41887.989861111113</v>
      </c>
    </row>
    <row r="4066" spans="1:20" ht="48" x14ac:dyDescent="0.2">
      <c r="A4066">
        <v>470</v>
      </c>
      <c r="B4066" s="4" t="s">
        <v>471</v>
      </c>
      <c r="C4066" s="1" t="s">
        <v>4580</v>
      </c>
      <c r="D4066" s="2">
        <v>5000</v>
      </c>
      <c r="E4066" s="3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 s="5">
        <f>ROUND(E4066/D4066*100,0)</f>
        <v>1</v>
      </c>
      <c r="P4066">
        <f>IFERROR(ROUND(E4066/L4066,2),0)</f>
        <v>25.5</v>
      </c>
      <c r="Q4066" s="6" t="s">
        <v>8308</v>
      </c>
      <c r="R4066" t="s">
        <v>8314</v>
      </c>
      <c r="S4066" s="9">
        <f>(((J4066/60)/60)/24)+DATE(1970,1,1)</f>
        <v>41605.167696759258</v>
      </c>
      <c r="T4066" s="9">
        <f>(((I4066/60)/60)/24)+DATE(1970,1,1)</f>
        <v>41655.166666666664</v>
      </c>
    </row>
    <row r="4067" spans="1:20" ht="64" x14ac:dyDescent="0.2">
      <c r="A4067">
        <v>471</v>
      </c>
      <c r="B4067" s="4" t="s">
        <v>472</v>
      </c>
      <c r="C4067" s="1" t="s">
        <v>4581</v>
      </c>
      <c r="D4067" s="2">
        <v>55000</v>
      </c>
      <c r="E4067" s="3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 s="5">
        <f>ROUND(E4067/D4067*100,0)</f>
        <v>12</v>
      </c>
      <c r="P4067">
        <f>IFERROR(ROUND(E4067/L4067,2),0)</f>
        <v>38.479999999999997</v>
      </c>
      <c r="Q4067" s="6" t="s">
        <v>8308</v>
      </c>
      <c r="R4067" t="s">
        <v>8314</v>
      </c>
      <c r="S4067" s="9">
        <f>(((J4067/60)/60)/24)+DATE(1970,1,1)</f>
        <v>41703.721979166665</v>
      </c>
      <c r="T4067" s="9">
        <f>(((I4067/60)/60)/24)+DATE(1970,1,1)</f>
        <v>41748.680312500001</v>
      </c>
    </row>
    <row r="4068" spans="1:20" ht="48" x14ac:dyDescent="0.2">
      <c r="A4068">
        <v>472</v>
      </c>
      <c r="B4068" s="4" t="s">
        <v>473</v>
      </c>
      <c r="C4068" s="1" t="s">
        <v>4582</v>
      </c>
      <c r="D4068" s="2">
        <v>800</v>
      </c>
      <c r="E4068" s="3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 s="5">
        <f>ROUND(E4068/D4068*100,0)</f>
        <v>18</v>
      </c>
      <c r="P4068">
        <f>IFERROR(ROUND(E4068/L4068,2),0)</f>
        <v>28.2</v>
      </c>
      <c r="Q4068" s="6" t="s">
        <v>8308</v>
      </c>
      <c r="R4068" t="s">
        <v>8314</v>
      </c>
      <c r="S4068" s="9">
        <f>(((J4068/60)/60)/24)+DATE(1970,1,1)</f>
        <v>41844.922662037039</v>
      </c>
      <c r="T4068" s="9">
        <f>(((I4068/60)/60)/24)+DATE(1970,1,1)</f>
        <v>41874.922662037039</v>
      </c>
    </row>
    <row r="4069" spans="1:20" ht="48" x14ac:dyDescent="0.2">
      <c r="A4069">
        <v>473</v>
      </c>
      <c r="B4069" s="4" t="s">
        <v>474</v>
      </c>
      <c r="C4069" s="1" t="s">
        <v>4583</v>
      </c>
      <c r="D4069" s="2">
        <v>30000</v>
      </c>
      <c r="E4069" s="3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 s="5">
        <f>ROUND(E4069/D4069*100,0)</f>
        <v>3</v>
      </c>
      <c r="P4069">
        <f>IFERROR(ROUND(E4069/L4069,2),0)</f>
        <v>61.5</v>
      </c>
      <c r="Q4069" s="6" t="s">
        <v>8308</v>
      </c>
      <c r="R4069" t="s">
        <v>8314</v>
      </c>
      <c r="S4069" s="9">
        <f>(((J4069/60)/60)/24)+DATE(1970,1,1)</f>
        <v>41869.698136574072</v>
      </c>
      <c r="T4069" s="9">
        <f>(((I4069/60)/60)/24)+DATE(1970,1,1)</f>
        <v>41899.698136574072</v>
      </c>
    </row>
    <row r="4070" spans="1:20" ht="48" x14ac:dyDescent="0.2">
      <c r="A4070">
        <v>474</v>
      </c>
      <c r="B4070" s="4" t="s">
        <v>475</v>
      </c>
      <c r="C4070" s="1" t="s">
        <v>4584</v>
      </c>
      <c r="D4070" s="2">
        <v>3300</v>
      </c>
      <c r="E4070" s="3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 s="5">
        <f>ROUND(E4070/D4070*100,0)</f>
        <v>0</v>
      </c>
      <c r="P4070">
        <f>IFERROR(ROUND(E4070/L4070,2),0)</f>
        <v>1</v>
      </c>
      <c r="Q4070" s="6" t="s">
        <v>8308</v>
      </c>
      <c r="R4070" t="s">
        <v>8314</v>
      </c>
      <c r="S4070" s="9">
        <f>(((J4070/60)/60)/24)+DATE(1970,1,1)</f>
        <v>42753.329039351855</v>
      </c>
      <c r="T4070" s="9">
        <f>(((I4070/60)/60)/24)+DATE(1970,1,1)</f>
        <v>42783.329039351855</v>
      </c>
    </row>
    <row r="4071" spans="1:20" ht="48" x14ac:dyDescent="0.2">
      <c r="A4071">
        <v>475</v>
      </c>
      <c r="B4071" s="4" t="s">
        <v>476</v>
      </c>
      <c r="C4071" s="1" t="s">
        <v>4585</v>
      </c>
      <c r="D4071" s="2">
        <v>2000</v>
      </c>
      <c r="E4071" s="3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 s="5">
        <f>ROUND(E4071/D4071*100,0)</f>
        <v>0</v>
      </c>
      <c r="P4071">
        <f>IFERROR(ROUND(E4071/L4071,2),0)</f>
        <v>0</v>
      </c>
      <c r="Q4071" s="6" t="s">
        <v>8308</v>
      </c>
      <c r="R4071" t="s">
        <v>8314</v>
      </c>
      <c r="S4071" s="9">
        <f>(((J4071/60)/60)/24)+DATE(1970,1,1)</f>
        <v>42100.086145833338</v>
      </c>
      <c r="T4071" s="9">
        <f>(((I4071/60)/60)/24)+DATE(1970,1,1)</f>
        <v>42130.086145833338</v>
      </c>
    </row>
    <row r="4072" spans="1:20" ht="32" x14ac:dyDescent="0.2">
      <c r="A4072">
        <v>476</v>
      </c>
      <c r="B4072" s="4" t="s">
        <v>477</v>
      </c>
      <c r="C4072" s="1" t="s">
        <v>4586</v>
      </c>
      <c r="D4072" s="2">
        <v>220000</v>
      </c>
      <c r="E4072" s="3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 s="5">
        <f>ROUND(E4072/D4072*100,0)</f>
        <v>2</v>
      </c>
      <c r="P4072">
        <f>IFERROR(ROUND(E4072/L4072,2),0)</f>
        <v>39.57</v>
      </c>
      <c r="Q4072" s="6" t="s">
        <v>8308</v>
      </c>
      <c r="R4072" t="s">
        <v>8314</v>
      </c>
      <c r="S4072" s="9">
        <f>(((J4072/60)/60)/24)+DATE(1970,1,1)</f>
        <v>41757.975011574075</v>
      </c>
      <c r="T4072" s="9">
        <f>(((I4072/60)/60)/24)+DATE(1970,1,1)</f>
        <v>41793.165972222225</v>
      </c>
    </row>
    <row r="4073" spans="1:20" ht="48" x14ac:dyDescent="0.2">
      <c r="A4073">
        <v>477</v>
      </c>
      <c r="B4073" s="4" t="s">
        <v>478</v>
      </c>
      <c r="C4073" s="1" t="s">
        <v>4587</v>
      </c>
      <c r="D4073" s="2">
        <v>1500</v>
      </c>
      <c r="E4073" s="3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 s="5">
        <f>ROUND(E4073/D4073*100,0)</f>
        <v>0</v>
      </c>
      <c r="P4073">
        <f>IFERROR(ROUND(E4073/L4073,2),0)</f>
        <v>0</v>
      </c>
      <c r="Q4073" s="6" t="s">
        <v>8308</v>
      </c>
      <c r="R4073" t="s">
        <v>8314</v>
      </c>
      <c r="S4073" s="9">
        <f>(((J4073/60)/60)/24)+DATE(1970,1,1)</f>
        <v>40987.83488425926</v>
      </c>
      <c r="T4073" s="9">
        <f>(((I4073/60)/60)/24)+DATE(1970,1,1)</f>
        <v>41047.83488425926</v>
      </c>
    </row>
    <row r="4074" spans="1:20" ht="48" x14ac:dyDescent="0.2">
      <c r="A4074">
        <v>478</v>
      </c>
      <c r="B4074" s="4" t="s">
        <v>479</v>
      </c>
      <c r="C4074" s="1" t="s">
        <v>4588</v>
      </c>
      <c r="D4074" s="2">
        <v>10000</v>
      </c>
      <c r="E4074" s="3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 s="5">
        <f>ROUND(E4074/D4074*100,0)</f>
        <v>0</v>
      </c>
      <c r="P4074">
        <f>IFERROR(ROUND(E4074/L4074,2),0)</f>
        <v>0</v>
      </c>
      <c r="Q4074" s="6" t="s">
        <v>8308</v>
      </c>
      <c r="R4074" t="s">
        <v>8314</v>
      </c>
      <c r="S4074" s="9">
        <f>(((J4074/60)/60)/24)+DATE(1970,1,1)</f>
        <v>42065.910983796297</v>
      </c>
      <c r="T4074" s="9">
        <f>(((I4074/60)/60)/24)+DATE(1970,1,1)</f>
        <v>42095.869317129633</v>
      </c>
    </row>
    <row r="4075" spans="1:20" ht="48" x14ac:dyDescent="0.2">
      <c r="A4075">
        <v>479</v>
      </c>
      <c r="B4075" s="4" t="s">
        <v>480</v>
      </c>
      <c r="C4075" s="1" t="s">
        <v>4589</v>
      </c>
      <c r="D4075" s="2">
        <v>15000</v>
      </c>
      <c r="E4075" s="3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 s="5">
        <f>ROUND(E4075/D4075*100,0)</f>
        <v>33</v>
      </c>
      <c r="P4075">
        <f>IFERROR(ROUND(E4075/L4075,2),0)</f>
        <v>88.8</v>
      </c>
      <c r="Q4075" s="6" t="s">
        <v>8308</v>
      </c>
      <c r="R4075" t="s">
        <v>8314</v>
      </c>
      <c r="S4075" s="9">
        <f>(((J4075/60)/60)/24)+DATE(1970,1,1)</f>
        <v>41904.407812500001</v>
      </c>
      <c r="T4075" s="9">
        <f>(((I4075/60)/60)/24)+DATE(1970,1,1)</f>
        <v>41964.449479166666</v>
      </c>
    </row>
    <row r="4076" spans="1:20" ht="48" x14ac:dyDescent="0.2">
      <c r="A4076">
        <v>480</v>
      </c>
      <c r="B4076" s="4" t="s">
        <v>481</v>
      </c>
      <c r="C4076" s="1" t="s">
        <v>4590</v>
      </c>
      <c r="D4076" s="2">
        <v>40000</v>
      </c>
      <c r="E4076" s="3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 s="5">
        <f>ROUND(E4076/D4076*100,0)</f>
        <v>19</v>
      </c>
      <c r="P4076">
        <f>IFERROR(ROUND(E4076/L4076,2),0)</f>
        <v>55.46</v>
      </c>
      <c r="Q4076" s="6" t="s">
        <v>8308</v>
      </c>
      <c r="R4076" t="s">
        <v>8314</v>
      </c>
      <c r="S4076" s="9">
        <f>(((J4076/60)/60)/24)+DATE(1970,1,1)</f>
        <v>41465.500173611108</v>
      </c>
      <c r="T4076" s="9">
        <f>(((I4076/60)/60)/24)+DATE(1970,1,1)</f>
        <v>41495.500173611108</v>
      </c>
    </row>
    <row r="4077" spans="1:20" ht="48" x14ac:dyDescent="0.2">
      <c r="A4077">
        <v>481</v>
      </c>
      <c r="B4077" s="4" t="s">
        <v>482</v>
      </c>
      <c r="C4077" s="1" t="s">
        <v>4591</v>
      </c>
      <c r="D4077" s="2">
        <v>30000</v>
      </c>
      <c r="E4077" s="3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 s="5">
        <f>ROUND(E4077/D4077*100,0)</f>
        <v>6</v>
      </c>
      <c r="P4077">
        <f>IFERROR(ROUND(E4077/L4077,2),0)</f>
        <v>87.14</v>
      </c>
      <c r="Q4077" s="6" t="s">
        <v>8308</v>
      </c>
      <c r="R4077" t="s">
        <v>8314</v>
      </c>
      <c r="S4077" s="9">
        <f>(((J4077/60)/60)/24)+DATE(1970,1,1)</f>
        <v>41162.672326388885</v>
      </c>
      <c r="T4077" s="9">
        <f>(((I4077/60)/60)/24)+DATE(1970,1,1)</f>
        <v>41192.672326388885</v>
      </c>
    </row>
    <row r="4078" spans="1:20" ht="48" x14ac:dyDescent="0.2">
      <c r="A4078">
        <v>482</v>
      </c>
      <c r="B4078" s="4" t="s">
        <v>483</v>
      </c>
      <c r="C4078" s="1" t="s">
        <v>4592</v>
      </c>
      <c r="D4078" s="2">
        <v>10000</v>
      </c>
      <c r="E4078" s="3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 s="5">
        <f>ROUND(E4078/D4078*100,0)</f>
        <v>0</v>
      </c>
      <c r="P4078">
        <f>IFERROR(ROUND(E4078/L4078,2),0)</f>
        <v>10</v>
      </c>
      <c r="Q4078" s="6" t="s">
        <v>8308</v>
      </c>
      <c r="R4078" t="s">
        <v>8314</v>
      </c>
      <c r="S4078" s="9">
        <f>(((J4078/60)/60)/24)+DATE(1970,1,1)</f>
        <v>42447.896875000006</v>
      </c>
      <c r="T4078" s="9">
        <f>(((I4078/60)/60)/24)+DATE(1970,1,1)</f>
        <v>42474.606944444444</v>
      </c>
    </row>
    <row r="4079" spans="1:20" ht="48" x14ac:dyDescent="0.2">
      <c r="A4079">
        <v>483</v>
      </c>
      <c r="B4079" s="4" t="s">
        <v>484</v>
      </c>
      <c r="C4079" s="1" t="s">
        <v>4593</v>
      </c>
      <c r="D4079" s="2">
        <v>15000</v>
      </c>
      <c r="E4079" s="3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 s="5">
        <f>ROUND(E4079/D4079*100,0)</f>
        <v>50</v>
      </c>
      <c r="P4079">
        <f>IFERROR(ROUND(E4079/L4079,2),0)</f>
        <v>51.22</v>
      </c>
      <c r="Q4079" s="6" t="s">
        <v>8308</v>
      </c>
      <c r="R4079" t="s">
        <v>8314</v>
      </c>
      <c r="S4079" s="9">
        <f>(((J4079/60)/60)/24)+DATE(1970,1,1)</f>
        <v>41243.197592592594</v>
      </c>
      <c r="T4079" s="9">
        <f>(((I4079/60)/60)/24)+DATE(1970,1,1)</f>
        <v>41303.197592592594</v>
      </c>
    </row>
    <row r="4080" spans="1:20" ht="64" x14ac:dyDescent="0.2">
      <c r="A4080">
        <v>484</v>
      </c>
      <c r="B4080" s="4" t="s">
        <v>485</v>
      </c>
      <c r="C4080" s="1" t="s">
        <v>4594</v>
      </c>
      <c r="D4080" s="2">
        <v>80000</v>
      </c>
      <c r="E4080" s="3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 s="5">
        <f>ROUND(E4080/D4080*100,0)</f>
        <v>0</v>
      </c>
      <c r="P4080">
        <f>IFERROR(ROUND(E4080/L4080,2),0)</f>
        <v>13.55</v>
      </c>
      <c r="Q4080" s="6" t="s">
        <v>8308</v>
      </c>
      <c r="R4080" t="s">
        <v>8314</v>
      </c>
      <c r="S4080" s="9">
        <f>(((J4080/60)/60)/24)+DATE(1970,1,1)</f>
        <v>42272.93949074074</v>
      </c>
      <c r="T4080" s="9">
        <f>(((I4080/60)/60)/24)+DATE(1970,1,1)</f>
        <v>42313.981157407412</v>
      </c>
    </row>
    <row r="4081" spans="1:20" ht="32" x14ac:dyDescent="0.2">
      <c r="A4081">
        <v>485</v>
      </c>
      <c r="B4081" s="4" t="s">
        <v>486</v>
      </c>
      <c r="C4081" s="1" t="s">
        <v>4595</v>
      </c>
      <c r="D4081" s="2">
        <v>37956</v>
      </c>
      <c r="E4081" s="3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 s="5">
        <f>ROUND(E4081/D4081*100,0)</f>
        <v>22</v>
      </c>
      <c r="P4081">
        <f>IFERROR(ROUND(E4081/L4081,2),0)</f>
        <v>66.52</v>
      </c>
      <c r="Q4081" s="6" t="s">
        <v>8308</v>
      </c>
      <c r="R4081" t="s">
        <v>8314</v>
      </c>
      <c r="S4081" s="9">
        <f>(((J4081/60)/60)/24)+DATE(1970,1,1)</f>
        <v>41381.50577546296</v>
      </c>
      <c r="T4081" s="9">
        <f>(((I4081/60)/60)/24)+DATE(1970,1,1)</f>
        <v>41411.50577546296</v>
      </c>
    </row>
    <row r="4082" spans="1:20" ht="48" x14ac:dyDescent="0.2">
      <c r="A4082">
        <v>486</v>
      </c>
      <c r="B4082" s="4" t="s">
        <v>487</v>
      </c>
      <c r="C4082" s="1" t="s">
        <v>4596</v>
      </c>
      <c r="D4082" s="2">
        <v>550000</v>
      </c>
      <c r="E4082" s="3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 s="5">
        <f>ROUND(E4082/D4082*100,0)</f>
        <v>0</v>
      </c>
      <c r="P4082">
        <f>IFERROR(ROUND(E4082/L4082,2),0)</f>
        <v>50</v>
      </c>
      <c r="Q4082" s="6" t="s">
        <v>8308</v>
      </c>
      <c r="R4082" t="s">
        <v>8314</v>
      </c>
      <c r="S4082" s="9">
        <f>(((J4082/60)/60)/24)+DATE(1970,1,1)</f>
        <v>41761.94258101852</v>
      </c>
      <c r="T4082" s="9">
        <f>(((I4082/60)/60)/24)+DATE(1970,1,1)</f>
        <v>41791.94258101852</v>
      </c>
    </row>
    <row r="4083" spans="1:20" ht="48" x14ac:dyDescent="0.2">
      <c r="A4083">
        <v>487</v>
      </c>
      <c r="B4083" s="4" t="s">
        <v>488</v>
      </c>
      <c r="C4083" s="1" t="s">
        <v>4597</v>
      </c>
      <c r="D4083" s="2">
        <v>50000</v>
      </c>
      <c r="E4083" s="3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 s="5">
        <f>ROUND(E4083/D4083*100,0)</f>
        <v>0</v>
      </c>
      <c r="P4083">
        <f>IFERROR(ROUND(E4083/L4083,2),0)</f>
        <v>0</v>
      </c>
      <c r="Q4083" s="6" t="s">
        <v>8308</v>
      </c>
      <c r="R4083" t="s">
        <v>8314</v>
      </c>
      <c r="S4083" s="9">
        <f>(((J4083/60)/60)/24)+DATE(1970,1,1)</f>
        <v>42669.594837962963</v>
      </c>
      <c r="T4083" s="9">
        <f>(((I4083/60)/60)/24)+DATE(1970,1,1)</f>
        <v>42729.636504629627</v>
      </c>
    </row>
    <row r="4084" spans="1:20" ht="32" x14ac:dyDescent="0.2">
      <c r="A4084">
        <v>488</v>
      </c>
      <c r="B4084" s="4" t="s">
        <v>489</v>
      </c>
      <c r="C4084" s="1" t="s">
        <v>4598</v>
      </c>
      <c r="D4084" s="2">
        <v>12000</v>
      </c>
      <c r="E4084" s="3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 s="5">
        <f>ROUND(E4084/D4084*100,0)</f>
        <v>0</v>
      </c>
      <c r="P4084">
        <f>IFERROR(ROUND(E4084/L4084,2),0)</f>
        <v>0</v>
      </c>
      <c r="Q4084" s="6" t="s">
        <v>8308</v>
      </c>
      <c r="R4084" t="s">
        <v>8314</v>
      </c>
      <c r="S4084" s="9">
        <f>(((J4084/60)/60)/24)+DATE(1970,1,1)</f>
        <v>42714.054398148146</v>
      </c>
      <c r="T4084" s="9">
        <f>(((I4084/60)/60)/24)+DATE(1970,1,1)</f>
        <v>42744.054398148146</v>
      </c>
    </row>
    <row r="4085" spans="1:20" ht="48" x14ac:dyDescent="0.2">
      <c r="A4085">
        <v>489</v>
      </c>
      <c r="B4085" s="4" t="s">
        <v>490</v>
      </c>
      <c r="C4085" s="1" t="s">
        <v>4599</v>
      </c>
      <c r="D4085" s="2">
        <v>74997</v>
      </c>
      <c r="E4085" s="3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 s="5">
        <f>ROUND(E4085/D4085*100,0)</f>
        <v>0</v>
      </c>
      <c r="P4085">
        <f>IFERROR(ROUND(E4085/L4085,2),0)</f>
        <v>71.67</v>
      </c>
      <c r="Q4085" s="6" t="s">
        <v>8308</v>
      </c>
      <c r="R4085" t="s">
        <v>8314</v>
      </c>
      <c r="S4085" s="9">
        <f>(((J4085/60)/60)/24)+DATE(1970,1,1)</f>
        <v>40882.481666666667</v>
      </c>
      <c r="T4085" s="9">
        <f>(((I4085/60)/60)/24)+DATE(1970,1,1)</f>
        <v>40913.481249999997</v>
      </c>
    </row>
    <row r="4086" spans="1:20" ht="16" x14ac:dyDescent="0.2">
      <c r="A4086">
        <v>490</v>
      </c>
      <c r="B4086" s="4" t="s">
        <v>491</v>
      </c>
      <c r="C4086" s="1" t="s">
        <v>4600</v>
      </c>
      <c r="D4086" s="2">
        <v>1000</v>
      </c>
      <c r="E4086" s="3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 s="5">
        <f>ROUND(E4086/D4086*100,0)</f>
        <v>0</v>
      </c>
      <c r="P4086">
        <f>IFERROR(ROUND(E4086/L4086,2),0)</f>
        <v>0</v>
      </c>
      <c r="Q4086" s="6" t="s">
        <v>8308</v>
      </c>
      <c r="R4086" t="s">
        <v>8314</v>
      </c>
      <c r="S4086" s="9">
        <f>(((J4086/60)/60)/24)+DATE(1970,1,1)</f>
        <v>41113.968576388892</v>
      </c>
      <c r="T4086" s="9">
        <f>(((I4086/60)/60)/24)+DATE(1970,1,1)</f>
        <v>41143.968576388892</v>
      </c>
    </row>
    <row r="4087" spans="1:20" ht="48" x14ac:dyDescent="0.2">
      <c r="A4087">
        <v>491</v>
      </c>
      <c r="B4087" s="4" t="s">
        <v>492</v>
      </c>
      <c r="C4087" s="1" t="s">
        <v>4601</v>
      </c>
      <c r="D4087" s="2">
        <v>10000</v>
      </c>
      <c r="E4087" s="3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 s="5">
        <f>ROUND(E4087/D4087*100,0)</f>
        <v>0</v>
      </c>
      <c r="P4087">
        <f>IFERROR(ROUND(E4087/L4087,2),0)</f>
        <v>0</v>
      </c>
      <c r="Q4087" s="6" t="s">
        <v>8308</v>
      </c>
      <c r="R4087" t="s">
        <v>8314</v>
      </c>
      <c r="S4087" s="9">
        <f>(((J4087/60)/60)/24)+DATE(1970,1,1)</f>
        <v>42366.982627314821</v>
      </c>
      <c r="T4087" s="9">
        <f>(((I4087/60)/60)/24)+DATE(1970,1,1)</f>
        <v>42396.982627314821</v>
      </c>
    </row>
    <row r="4088" spans="1:20" ht="48" x14ac:dyDescent="0.2">
      <c r="A4088">
        <v>492</v>
      </c>
      <c r="B4088" s="4" t="s">
        <v>493</v>
      </c>
      <c r="C4088" s="1" t="s">
        <v>4602</v>
      </c>
      <c r="D4088" s="2">
        <v>10000000</v>
      </c>
      <c r="E4088" s="3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 s="5">
        <f>ROUND(E4088/D4088*100,0)</f>
        <v>0</v>
      </c>
      <c r="P4088">
        <f>IFERROR(ROUND(E4088/L4088,2),0)</f>
        <v>0</v>
      </c>
      <c r="Q4088" s="6" t="s">
        <v>8308</v>
      </c>
      <c r="R4088" t="s">
        <v>8314</v>
      </c>
      <c r="S4088" s="9">
        <f>(((J4088/60)/60)/24)+DATE(1970,1,1)</f>
        <v>42596.03506944445</v>
      </c>
      <c r="T4088" s="9">
        <f>(((I4088/60)/60)/24)+DATE(1970,1,1)</f>
        <v>42656.03506944445</v>
      </c>
    </row>
    <row r="4089" spans="1:20" ht="48" x14ac:dyDescent="0.2">
      <c r="A4089">
        <v>493</v>
      </c>
      <c r="B4089" s="4" t="s">
        <v>494</v>
      </c>
      <c r="C4089" s="1" t="s">
        <v>4603</v>
      </c>
      <c r="D4089" s="2">
        <v>30000</v>
      </c>
      <c r="E4089" s="3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 s="5">
        <f>ROUND(E4089/D4089*100,0)</f>
        <v>0</v>
      </c>
      <c r="P4089">
        <f>IFERROR(ROUND(E4089/L4089,2),0)</f>
        <v>0</v>
      </c>
      <c r="Q4089" s="6" t="s">
        <v>8308</v>
      </c>
      <c r="R4089" t="s">
        <v>8314</v>
      </c>
      <c r="S4089" s="9">
        <f>(((J4089/60)/60)/24)+DATE(1970,1,1)</f>
        <v>42114.726134259254</v>
      </c>
      <c r="T4089" s="9">
        <f>(((I4089/60)/60)/24)+DATE(1970,1,1)</f>
        <v>42144.726134259254</v>
      </c>
    </row>
    <row r="4090" spans="1:20" ht="48" x14ac:dyDescent="0.2">
      <c r="A4090">
        <v>494</v>
      </c>
      <c r="B4090" s="4" t="s">
        <v>495</v>
      </c>
      <c r="C4090" s="1" t="s">
        <v>4604</v>
      </c>
      <c r="D4090" s="2">
        <v>20000</v>
      </c>
      <c r="E4090" s="3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 s="5">
        <f>ROUND(E4090/D4090*100,0)</f>
        <v>0</v>
      </c>
      <c r="P4090">
        <f>IFERROR(ROUND(E4090/L4090,2),0)</f>
        <v>10.33</v>
      </c>
      <c r="Q4090" s="6" t="s">
        <v>8308</v>
      </c>
      <c r="R4090" t="s">
        <v>8314</v>
      </c>
      <c r="S4090" s="9">
        <f>(((J4090/60)/60)/24)+DATE(1970,1,1)</f>
        <v>41799.830613425926</v>
      </c>
      <c r="T4090" s="9">
        <f>(((I4090/60)/60)/24)+DATE(1970,1,1)</f>
        <v>41823.125</v>
      </c>
    </row>
    <row r="4091" spans="1:20" ht="48" x14ac:dyDescent="0.2">
      <c r="A4091">
        <v>495</v>
      </c>
      <c r="B4091" s="4" t="s">
        <v>496</v>
      </c>
      <c r="C4091" s="1" t="s">
        <v>4605</v>
      </c>
      <c r="D4091" s="2">
        <v>7000</v>
      </c>
      <c r="E4091" s="3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 s="5">
        <f>ROUND(E4091/D4091*100,0)</f>
        <v>0</v>
      </c>
      <c r="P4091">
        <f>IFERROR(ROUND(E4091/L4091,2),0)</f>
        <v>0</v>
      </c>
      <c r="Q4091" s="6" t="s">
        <v>8308</v>
      </c>
      <c r="R4091" t="s">
        <v>8314</v>
      </c>
      <c r="S4091" s="9">
        <f>(((J4091/60)/60)/24)+DATE(1970,1,1)</f>
        <v>42171.827604166669</v>
      </c>
      <c r="T4091" s="9">
        <f>(((I4091/60)/60)/24)+DATE(1970,1,1)</f>
        <v>42201.827604166669</v>
      </c>
    </row>
    <row r="4092" spans="1:20" ht="32" x14ac:dyDescent="0.2">
      <c r="A4092">
        <v>496</v>
      </c>
      <c r="B4092" s="4" t="s">
        <v>497</v>
      </c>
      <c r="C4092" s="1" t="s">
        <v>4606</v>
      </c>
      <c r="D4092" s="2">
        <v>60000</v>
      </c>
      <c r="E4092" s="3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 s="5">
        <f>ROUND(E4092/D4092*100,0)</f>
        <v>0</v>
      </c>
      <c r="P4092">
        <f>IFERROR(ROUND(E4092/L4092,2),0)</f>
        <v>1</v>
      </c>
      <c r="Q4092" s="6" t="s">
        <v>8308</v>
      </c>
      <c r="R4092" t="s">
        <v>8314</v>
      </c>
      <c r="S4092" s="9">
        <f>(((J4092/60)/60)/24)+DATE(1970,1,1)</f>
        <v>41620.93141203704</v>
      </c>
      <c r="T4092" s="9">
        <f>(((I4092/60)/60)/24)+DATE(1970,1,1)</f>
        <v>41680.93141203704</v>
      </c>
    </row>
    <row r="4093" spans="1:20" ht="16" x14ac:dyDescent="0.2">
      <c r="A4093">
        <v>497</v>
      </c>
      <c r="B4093" s="4" t="s">
        <v>498</v>
      </c>
      <c r="C4093" s="1" t="s">
        <v>4607</v>
      </c>
      <c r="D4093" s="2">
        <v>4480</v>
      </c>
      <c r="E4093" s="3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 s="5">
        <f>ROUND(E4093/D4093*100,0)</f>
        <v>1</v>
      </c>
      <c r="P4093">
        <f>IFERROR(ROUND(E4093/L4093,2),0)</f>
        <v>10</v>
      </c>
      <c r="Q4093" s="6" t="s">
        <v>8308</v>
      </c>
      <c r="R4093" t="s">
        <v>8314</v>
      </c>
      <c r="S4093" s="9">
        <f>(((J4093/60)/60)/24)+DATE(1970,1,1)</f>
        <v>41945.037789351853</v>
      </c>
      <c r="T4093" s="9">
        <f>(((I4093/60)/60)/24)+DATE(1970,1,1)</f>
        <v>41998.208333333328</v>
      </c>
    </row>
    <row r="4094" spans="1:20" ht="48" x14ac:dyDescent="0.2">
      <c r="A4094">
        <v>498</v>
      </c>
      <c r="B4094" s="4" t="s">
        <v>499</v>
      </c>
      <c r="C4094" s="1" t="s">
        <v>4608</v>
      </c>
      <c r="D4094" s="2">
        <v>65108</v>
      </c>
      <c r="E4094" s="3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 s="5">
        <f>ROUND(E4094/D4094*100,0)</f>
        <v>5</v>
      </c>
      <c r="P4094">
        <f>IFERROR(ROUND(E4094/L4094,2),0)</f>
        <v>136.09</v>
      </c>
      <c r="Q4094" s="6" t="s">
        <v>8308</v>
      </c>
      <c r="R4094" t="s">
        <v>8314</v>
      </c>
      <c r="S4094" s="9">
        <f>(((J4094/60)/60)/24)+DATE(1970,1,1)</f>
        <v>40858.762141203704</v>
      </c>
      <c r="T4094" s="9">
        <f>(((I4094/60)/60)/24)+DATE(1970,1,1)</f>
        <v>40900.762141203704</v>
      </c>
    </row>
    <row r="4095" spans="1:20" ht="64" x14ac:dyDescent="0.2">
      <c r="A4095">
        <v>499</v>
      </c>
      <c r="B4095" s="4" t="s">
        <v>500</v>
      </c>
      <c r="C4095" s="1" t="s">
        <v>4609</v>
      </c>
      <c r="D4095" s="2">
        <v>20000</v>
      </c>
      <c r="E4095" s="3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 s="5">
        <f>ROUND(E4095/D4095*100,0)</f>
        <v>10</v>
      </c>
      <c r="P4095">
        <f>IFERROR(ROUND(E4095/L4095,2),0)</f>
        <v>73.459999999999994</v>
      </c>
      <c r="Q4095" s="6" t="s">
        <v>8308</v>
      </c>
      <c r="R4095" t="s">
        <v>8314</v>
      </c>
      <c r="S4095" s="9">
        <f>(((J4095/60)/60)/24)+DATE(1970,1,1)</f>
        <v>40043.895462962959</v>
      </c>
      <c r="T4095" s="9">
        <f>(((I4095/60)/60)/24)+DATE(1970,1,1)</f>
        <v>40098.874305555553</v>
      </c>
    </row>
    <row r="4096" spans="1:20" ht="64" x14ac:dyDescent="0.2">
      <c r="A4096">
        <v>500</v>
      </c>
      <c r="B4096" s="4" t="s">
        <v>501</v>
      </c>
      <c r="C4096" s="1" t="s">
        <v>4610</v>
      </c>
      <c r="D4096" s="2">
        <v>6500</v>
      </c>
      <c r="E4096" s="3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 s="5">
        <f>ROUND(E4096/D4096*100,0)</f>
        <v>3</v>
      </c>
      <c r="P4096">
        <f>IFERROR(ROUND(E4096/L4096,2),0)</f>
        <v>53.75</v>
      </c>
      <c r="Q4096" s="6" t="s">
        <v>8308</v>
      </c>
      <c r="R4096" t="s">
        <v>8314</v>
      </c>
      <c r="S4096" s="9">
        <f>(((J4096/60)/60)/24)+DATE(1970,1,1)</f>
        <v>40247.886006944449</v>
      </c>
      <c r="T4096" s="9">
        <f>(((I4096/60)/60)/24)+DATE(1970,1,1)</f>
        <v>40306.927777777775</v>
      </c>
    </row>
    <row r="4097" spans="1:20" ht="48" x14ac:dyDescent="0.2">
      <c r="A4097">
        <v>501</v>
      </c>
      <c r="B4097" s="4" t="s">
        <v>502</v>
      </c>
      <c r="C4097" s="1" t="s">
        <v>4611</v>
      </c>
      <c r="D4097" s="2">
        <v>10000</v>
      </c>
      <c r="E4097" s="3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 s="5">
        <f>ROUND(E4097/D4097*100,0)</f>
        <v>0</v>
      </c>
      <c r="P4097">
        <f>IFERROR(ROUND(E4097/L4097,2),0)</f>
        <v>0</v>
      </c>
      <c r="Q4097" s="6" t="s">
        <v>8308</v>
      </c>
      <c r="R4097" t="s">
        <v>8314</v>
      </c>
      <c r="S4097" s="9">
        <f>(((J4097/60)/60)/24)+DATE(1970,1,1)</f>
        <v>40703.234386574077</v>
      </c>
      <c r="T4097" s="9">
        <f>(((I4097/60)/60)/24)+DATE(1970,1,1)</f>
        <v>40733.234386574077</v>
      </c>
    </row>
    <row r="4098" spans="1:20" ht="48" x14ac:dyDescent="0.2">
      <c r="A4098">
        <v>502</v>
      </c>
      <c r="B4098" s="4" t="s">
        <v>503</v>
      </c>
      <c r="C4098" s="1" t="s">
        <v>4612</v>
      </c>
      <c r="D4098" s="2">
        <v>20000</v>
      </c>
      <c r="E4098" s="3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 s="5">
        <f>ROUND(E4098/D4098*100,0)</f>
        <v>1</v>
      </c>
      <c r="P4098">
        <f>IFERROR(ROUND(E4098/L4098,2),0)</f>
        <v>57.5</v>
      </c>
      <c r="Q4098" s="6" t="s">
        <v>8308</v>
      </c>
      <c r="R4098" t="s">
        <v>8314</v>
      </c>
      <c r="S4098" s="9">
        <f>(((J4098/60)/60)/24)+DATE(1970,1,1)</f>
        <v>40956.553530092591</v>
      </c>
      <c r="T4098" s="9">
        <f>(((I4098/60)/60)/24)+DATE(1970,1,1)</f>
        <v>40986.511863425927</v>
      </c>
    </row>
    <row r="4099" spans="1:20" ht="48" x14ac:dyDescent="0.2">
      <c r="A4099">
        <v>503</v>
      </c>
      <c r="B4099" s="4" t="s">
        <v>504</v>
      </c>
      <c r="C4099" s="1" t="s">
        <v>4613</v>
      </c>
      <c r="D4099" s="2">
        <v>6500</v>
      </c>
      <c r="E4099" s="3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 s="5">
        <f>ROUND(E4099/D4099*100,0)</f>
        <v>2</v>
      </c>
      <c r="P4099">
        <f>IFERROR(ROUND(E4099/L4099,2),0)</f>
        <v>12.67</v>
      </c>
      <c r="Q4099" s="6" t="s">
        <v>8308</v>
      </c>
      <c r="R4099" t="s">
        <v>8314</v>
      </c>
      <c r="S4099" s="9">
        <f>(((J4099/60)/60)/24)+DATE(1970,1,1)</f>
        <v>41991.526655092588</v>
      </c>
      <c r="T4099" s="9">
        <f>(((I4099/60)/60)/24)+DATE(1970,1,1)</f>
        <v>42021.526655092588</v>
      </c>
    </row>
    <row r="4100" spans="1:20" ht="48" x14ac:dyDescent="0.2">
      <c r="A4100">
        <v>504</v>
      </c>
      <c r="B4100" s="4" t="s">
        <v>505</v>
      </c>
      <c r="C4100" s="1" t="s">
        <v>4614</v>
      </c>
      <c r="D4100" s="2">
        <v>24500</v>
      </c>
      <c r="E4100" s="3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 s="5">
        <f>ROUND(E4100/D4100*100,0)</f>
        <v>1</v>
      </c>
      <c r="P4100">
        <f>IFERROR(ROUND(E4100/L4100,2),0)</f>
        <v>67</v>
      </c>
      <c r="Q4100" s="6" t="s">
        <v>8308</v>
      </c>
      <c r="R4100" t="s">
        <v>8314</v>
      </c>
      <c r="S4100" s="9">
        <f>(((J4100/60)/60)/24)+DATE(1970,1,1)</f>
        <v>40949.98364583333</v>
      </c>
      <c r="T4100" s="9">
        <f>(((I4100/60)/60)/24)+DATE(1970,1,1)</f>
        <v>41009.941979166666</v>
      </c>
    </row>
    <row r="4101" spans="1:20" ht="48" x14ac:dyDescent="0.2">
      <c r="A4101">
        <v>505</v>
      </c>
      <c r="B4101" s="4" t="s">
        <v>506</v>
      </c>
      <c r="C4101" s="1" t="s">
        <v>4615</v>
      </c>
      <c r="D4101" s="2">
        <v>12000</v>
      </c>
      <c r="E4101" s="3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 s="5">
        <f>ROUND(E4101/D4101*100,0)</f>
        <v>0</v>
      </c>
      <c r="P4101">
        <f>IFERROR(ROUND(E4101/L4101,2),0)</f>
        <v>3.71</v>
      </c>
      <c r="Q4101" s="6" t="s">
        <v>8308</v>
      </c>
      <c r="R4101" t="s">
        <v>8314</v>
      </c>
      <c r="S4101" s="9">
        <f>(((J4101/60)/60)/24)+DATE(1970,1,1)</f>
        <v>42318.098217592589</v>
      </c>
      <c r="T4101" s="9">
        <f>(((I4101/60)/60)/24)+DATE(1970,1,1)</f>
        <v>42363.098217592589</v>
      </c>
    </row>
    <row r="4102" spans="1:20" ht="48" x14ac:dyDescent="0.2">
      <c r="A4102">
        <v>506</v>
      </c>
      <c r="B4102" s="4" t="s">
        <v>507</v>
      </c>
      <c r="C4102" s="1" t="s">
        <v>4616</v>
      </c>
      <c r="D4102" s="2">
        <v>200000</v>
      </c>
      <c r="E4102" s="3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 s="5">
        <f>ROUND(E4102/D4102*100,0)</f>
        <v>0</v>
      </c>
      <c r="P4102">
        <f>IFERROR(ROUND(E4102/L4102,2),0)</f>
        <v>250</v>
      </c>
      <c r="Q4102" s="6" t="s">
        <v>8308</v>
      </c>
      <c r="R4102" t="s">
        <v>8314</v>
      </c>
      <c r="S4102" s="9">
        <f>(((J4102/60)/60)/24)+DATE(1970,1,1)</f>
        <v>41466.552314814813</v>
      </c>
      <c r="T4102" s="9">
        <f>(((I4102/60)/60)/24)+DATE(1970,1,1)</f>
        <v>41496.552314814813</v>
      </c>
    </row>
    <row r="4103" spans="1:20" ht="48" x14ac:dyDescent="0.2">
      <c r="A4103">
        <v>507</v>
      </c>
      <c r="B4103" s="4" t="s">
        <v>508</v>
      </c>
      <c r="C4103" s="1" t="s">
        <v>4617</v>
      </c>
      <c r="D4103" s="2">
        <v>20000</v>
      </c>
      <c r="E4103" s="3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 s="5">
        <f>ROUND(E4103/D4103*100,0)</f>
        <v>3</v>
      </c>
      <c r="P4103">
        <f>IFERROR(ROUND(E4103/L4103,2),0)</f>
        <v>64</v>
      </c>
      <c r="Q4103" s="6" t="s">
        <v>8308</v>
      </c>
      <c r="R4103" t="s">
        <v>8314</v>
      </c>
      <c r="S4103" s="9">
        <f>(((J4103/60)/60)/24)+DATE(1970,1,1)</f>
        <v>41156.958993055552</v>
      </c>
      <c r="T4103" s="9">
        <f>(((I4103/60)/60)/24)+DATE(1970,1,1)</f>
        <v>41201.958993055552</v>
      </c>
    </row>
    <row r="4104" spans="1:20" ht="48" x14ac:dyDescent="0.2">
      <c r="A4104">
        <v>508</v>
      </c>
      <c r="B4104" s="4" t="s">
        <v>509</v>
      </c>
      <c r="C4104" s="1" t="s">
        <v>4618</v>
      </c>
      <c r="D4104" s="2">
        <v>50000</v>
      </c>
      <c r="E4104" s="3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 s="5">
        <f>ROUND(E4104/D4104*100,0)</f>
        <v>1</v>
      </c>
      <c r="P4104">
        <f>IFERROR(ROUND(E4104/L4104,2),0)</f>
        <v>133.33000000000001</v>
      </c>
      <c r="Q4104" s="6" t="s">
        <v>8308</v>
      </c>
      <c r="R4104" t="s">
        <v>8314</v>
      </c>
      <c r="S4104" s="9">
        <f>(((J4104/60)/60)/24)+DATE(1970,1,1)</f>
        <v>40995.024317129632</v>
      </c>
      <c r="T4104" s="9">
        <f>(((I4104/60)/60)/24)+DATE(1970,1,1)</f>
        <v>41054.593055555553</v>
      </c>
    </row>
    <row r="4105" spans="1:20" ht="48" x14ac:dyDescent="0.2">
      <c r="A4105">
        <v>509</v>
      </c>
      <c r="B4105" s="4" t="s">
        <v>510</v>
      </c>
      <c r="C4105" s="1" t="s">
        <v>4619</v>
      </c>
      <c r="D4105" s="2">
        <v>5000</v>
      </c>
      <c r="E4105" s="3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 s="5">
        <f>ROUND(E4105/D4105*100,0)</f>
        <v>0</v>
      </c>
      <c r="P4105">
        <f>IFERROR(ROUND(E4105/L4105,2),0)</f>
        <v>10</v>
      </c>
      <c r="Q4105" s="6" t="s">
        <v>8308</v>
      </c>
      <c r="R4105" t="s">
        <v>8314</v>
      </c>
      <c r="S4105" s="9">
        <f>(((J4105/60)/60)/24)+DATE(1970,1,1)</f>
        <v>42153.631597222222</v>
      </c>
      <c r="T4105" s="9">
        <f>(((I4105/60)/60)/24)+DATE(1970,1,1)</f>
        <v>42183.631597222222</v>
      </c>
    </row>
    <row r="4106" spans="1:20" ht="48" x14ac:dyDescent="0.2">
      <c r="A4106">
        <v>510</v>
      </c>
      <c r="B4106" s="4" t="s">
        <v>511</v>
      </c>
      <c r="C4106" s="1" t="s">
        <v>4620</v>
      </c>
      <c r="D4106" s="2">
        <v>14000</v>
      </c>
      <c r="E4106" s="3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 s="5">
        <f>ROUND(E4106/D4106*100,0)</f>
        <v>0</v>
      </c>
      <c r="P4106">
        <f>IFERROR(ROUND(E4106/L4106,2),0)</f>
        <v>0</v>
      </c>
      <c r="Q4106" s="6" t="s">
        <v>8308</v>
      </c>
      <c r="R4106" t="s">
        <v>8314</v>
      </c>
      <c r="S4106" s="9">
        <f>(((J4106/60)/60)/24)+DATE(1970,1,1)</f>
        <v>42400.176377314812</v>
      </c>
      <c r="T4106" s="9">
        <f>(((I4106/60)/60)/24)+DATE(1970,1,1)</f>
        <v>42430.176377314812</v>
      </c>
    </row>
    <row r="4107" spans="1:20" ht="48" x14ac:dyDescent="0.2">
      <c r="A4107">
        <v>511</v>
      </c>
      <c r="B4107" s="4" t="s">
        <v>512</v>
      </c>
      <c r="C4107" s="1" t="s">
        <v>4621</v>
      </c>
      <c r="D4107" s="2">
        <v>5000</v>
      </c>
      <c r="E4107" s="3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 s="5">
        <f>ROUND(E4107/D4107*100,0)</f>
        <v>3</v>
      </c>
      <c r="P4107">
        <f>IFERROR(ROUND(E4107/L4107,2),0)</f>
        <v>30</v>
      </c>
      <c r="Q4107" s="6" t="s">
        <v>8308</v>
      </c>
      <c r="R4107" t="s">
        <v>8314</v>
      </c>
      <c r="S4107" s="9">
        <f>(((J4107/60)/60)/24)+DATE(1970,1,1)</f>
        <v>41340.303032407406</v>
      </c>
      <c r="T4107" s="9">
        <f>(((I4107/60)/60)/24)+DATE(1970,1,1)</f>
        <v>41370.261365740742</v>
      </c>
    </row>
    <row r="4108" spans="1:20" ht="48" x14ac:dyDescent="0.2">
      <c r="A4108">
        <v>512</v>
      </c>
      <c r="B4108" s="4" t="s">
        <v>513</v>
      </c>
      <c r="C4108" s="1" t="s">
        <v>4622</v>
      </c>
      <c r="D4108" s="2">
        <v>8000</v>
      </c>
      <c r="E4108" s="3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 s="5">
        <f>ROUND(E4108/D4108*100,0)</f>
        <v>0</v>
      </c>
      <c r="P4108">
        <f>IFERROR(ROUND(E4108/L4108,2),0)</f>
        <v>5.5</v>
      </c>
      <c r="Q4108" s="6" t="s">
        <v>8308</v>
      </c>
      <c r="R4108" t="s">
        <v>8314</v>
      </c>
      <c r="S4108" s="9">
        <f>(((J4108/60)/60)/24)+DATE(1970,1,1)</f>
        <v>42649.742210648154</v>
      </c>
      <c r="T4108" s="9">
        <f>(((I4108/60)/60)/24)+DATE(1970,1,1)</f>
        <v>42694.783877314811</v>
      </c>
    </row>
    <row r="4109" spans="1:20" ht="32" x14ac:dyDescent="0.2">
      <c r="A4109">
        <v>513</v>
      </c>
      <c r="B4109" s="4" t="s">
        <v>514</v>
      </c>
      <c r="C4109" s="1" t="s">
        <v>4623</v>
      </c>
      <c r="D4109" s="2">
        <v>50000</v>
      </c>
      <c r="E4109" s="3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 s="5">
        <f>ROUND(E4109/D4109*100,0)</f>
        <v>14</v>
      </c>
      <c r="P4109">
        <f>IFERROR(ROUND(E4109/L4109,2),0)</f>
        <v>102.38</v>
      </c>
      <c r="Q4109" s="6" t="s">
        <v>8308</v>
      </c>
      <c r="R4109" t="s">
        <v>8314</v>
      </c>
      <c r="S4109" s="9">
        <f>(((J4109/60)/60)/24)+DATE(1970,1,1)</f>
        <v>42552.653993055559</v>
      </c>
      <c r="T4109" s="9">
        <f>(((I4109/60)/60)/24)+DATE(1970,1,1)</f>
        <v>42597.291666666672</v>
      </c>
    </row>
    <row r="4110" spans="1:20" ht="48" x14ac:dyDescent="0.2">
      <c r="A4110">
        <v>514</v>
      </c>
      <c r="B4110" s="4" t="s">
        <v>515</v>
      </c>
      <c r="C4110" s="1" t="s">
        <v>4624</v>
      </c>
      <c r="D4110" s="2">
        <v>1500</v>
      </c>
      <c r="E4110" s="3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 s="5">
        <f>ROUND(E4110/D4110*100,0)</f>
        <v>3</v>
      </c>
      <c r="P4110">
        <f>IFERROR(ROUND(E4110/L4110,2),0)</f>
        <v>16.670000000000002</v>
      </c>
      <c r="Q4110" s="6" t="s">
        <v>8308</v>
      </c>
      <c r="R4110" t="s">
        <v>8314</v>
      </c>
      <c r="S4110" s="9">
        <f>(((J4110/60)/60)/24)+DATE(1970,1,1)</f>
        <v>41830.613969907405</v>
      </c>
      <c r="T4110" s="9">
        <f>(((I4110/60)/60)/24)+DATE(1970,1,1)</f>
        <v>41860.613969907405</v>
      </c>
    </row>
    <row r="4111" spans="1:20" ht="48" x14ac:dyDescent="0.2">
      <c r="A4111">
        <v>515</v>
      </c>
      <c r="B4111" s="4" t="s">
        <v>516</v>
      </c>
      <c r="C4111" s="1" t="s">
        <v>4625</v>
      </c>
      <c r="D4111" s="2">
        <v>97000</v>
      </c>
      <c r="E4111" s="3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 s="5">
        <f>ROUND(E4111/D4111*100,0)</f>
        <v>25</v>
      </c>
      <c r="P4111">
        <f>IFERROR(ROUND(E4111/L4111,2),0)</f>
        <v>725.03</v>
      </c>
      <c r="Q4111" s="6" t="s">
        <v>8308</v>
      </c>
      <c r="R4111" t="s">
        <v>8314</v>
      </c>
      <c r="S4111" s="9">
        <f>(((J4111/60)/60)/24)+DATE(1970,1,1)</f>
        <v>42327.490752314814</v>
      </c>
      <c r="T4111" s="9">
        <f>(((I4111/60)/60)/24)+DATE(1970,1,1)</f>
        <v>42367.490752314814</v>
      </c>
    </row>
    <row r="4112" spans="1:20" ht="32" x14ac:dyDescent="0.2">
      <c r="A4112">
        <v>516</v>
      </c>
      <c r="B4112" s="4" t="s">
        <v>517</v>
      </c>
      <c r="C4112" s="1" t="s">
        <v>4626</v>
      </c>
      <c r="D4112" s="2">
        <v>5000</v>
      </c>
      <c r="E4112" s="3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 s="5">
        <f>ROUND(E4112/D4112*100,0)</f>
        <v>0</v>
      </c>
      <c r="P4112">
        <f>IFERROR(ROUND(E4112/L4112,2),0)</f>
        <v>0</v>
      </c>
      <c r="Q4112" s="6" t="s">
        <v>8308</v>
      </c>
      <c r="R4112" t="s">
        <v>8314</v>
      </c>
      <c r="S4112" s="9">
        <f>(((J4112/60)/60)/24)+DATE(1970,1,1)</f>
        <v>42091.778703703705</v>
      </c>
      <c r="T4112" s="9">
        <f>(((I4112/60)/60)/24)+DATE(1970,1,1)</f>
        <v>42151.778703703705</v>
      </c>
    </row>
    <row r="4113" spans="1:20" ht="48" x14ac:dyDescent="0.2">
      <c r="A4113">
        <v>517</v>
      </c>
      <c r="B4113" s="4" t="s">
        <v>518</v>
      </c>
      <c r="C4113" s="1" t="s">
        <v>4627</v>
      </c>
      <c r="D4113" s="2">
        <v>15000</v>
      </c>
      <c r="E4113" s="3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 s="5">
        <f>ROUND(E4113/D4113*100,0)</f>
        <v>1</v>
      </c>
      <c r="P4113">
        <f>IFERROR(ROUND(E4113/L4113,2),0)</f>
        <v>68.33</v>
      </c>
      <c r="Q4113" s="6" t="s">
        <v>8308</v>
      </c>
      <c r="R4113" t="s">
        <v>8314</v>
      </c>
      <c r="S4113" s="9">
        <f>(((J4113/60)/60)/24)+DATE(1970,1,1)</f>
        <v>42738.615289351852</v>
      </c>
      <c r="T4113" s="9">
        <f>(((I4113/60)/60)/24)+DATE(1970,1,1)</f>
        <v>42768.615289351852</v>
      </c>
    </row>
    <row r="4114" spans="1:20" ht="48" x14ac:dyDescent="0.2">
      <c r="A4114">
        <v>518</v>
      </c>
      <c r="B4114" s="4" t="s">
        <v>519</v>
      </c>
      <c r="C4114" s="1" t="s">
        <v>4628</v>
      </c>
      <c r="D4114" s="2">
        <v>7175</v>
      </c>
      <c r="E4114" s="3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 s="5">
        <f>ROUND(E4114/D4114*100,0)</f>
        <v>0</v>
      </c>
      <c r="P4114">
        <f>IFERROR(ROUND(E4114/L4114,2),0)</f>
        <v>0</v>
      </c>
      <c r="Q4114" s="6" t="s">
        <v>8308</v>
      </c>
      <c r="R4114" t="s">
        <v>8314</v>
      </c>
      <c r="S4114" s="9">
        <f>(((J4114/60)/60)/24)+DATE(1970,1,1)</f>
        <v>42223.616018518514</v>
      </c>
      <c r="T4114" s="9">
        <f>(((I4114/60)/60)/24)+DATE(1970,1,1)</f>
        <v>42253.615277777775</v>
      </c>
    </row>
    <row r="4115" spans="1:20" ht="48" x14ac:dyDescent="0.2">
      <c r="A4115">
        <v>519</v>
      </c>
      <c r="B4115" s="4" t="s">
        <v>520</v>
      </c>
      <c r="C4115" s="1" t="s">
        <v>4629</v>
      </c>
      <c r="D4115" s="2">
        <v>12001</v>
      </c>
      <c r="E4115" s="3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 s="5">
        <f>ROUND(E4115/D4115*100,0)</f>
        <v>23</v>
      </c>
      <c r="P4115">
        <f>IFERROR(ROUND(E4115/L4115,2),0)</f>
        <v>39.229999999999997</v>
      </c>
      <c r="Q4115" s="6" t="s">
        <v>8308</v>
      </c>
      <c r="R4115" t="s">
        <v>8314</v>
      </c>
      <c r="S4115" s="9">
        <f>(((J4115/60)/60)/24)+DATE(1970,1,1)</f>
        <v>41218.391446759262</v>
      </c>
      <c r="T4115" s="9">
        <f>(((I4115/60)/60)/24)+DATE(1970,1,1)</f>
        <v>41248.391446759262</v>
      </c>
    </row>
  </sheetData>
  <autoFilter ref="A1:U4115" xr:uid="{00000000-0001-0000-0000-000000000000}">
    <sortState xmlns:xlrd2="http://schemas.microsoft.com/office/spreadsheetml/2017/richdata2" ref="A162:U4115">
      <sortCondition descending="1" ref="R1:R4115"/>
    </sortState>
  </autoFilter>
  <sortState xmlns:xlrd2="http://schemas.microsoft.com/office/spreadsheetml/2017/richdata2" ref="A2:O4117">
    <sortCondition ref="A1:A4117"/>
  </sortState>
  <conditionalFormatting sqref="F1:F1048576">
    <cfRule type="containsText" dxfId="5" priority="9" operator="containsText" text="live">
      <formula>NOT(ISERROR(SEARCH("live",F1)))</formula>
    </cfRule>
    <cfRule type="containsText" dxfId="4" priority="8" operator="containsText" text="live">
      <formula>NOT(ISERROR(SEARCH("live",F1)))</formula>
    </cfRule>
    <cfRule type="containsText" dxfId="3" priority="7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</conditionalFormatting>
  <conditionalFormatting sqref="G8">
    <cfRule type="containsText" dxfId="0" priority="6" operator="containsText" text="failed">
      <formula>NOT(ISERROR(SEARCH("failed",G8)))</formula>
    </cfRule>
  </conditionalFormatting>
  <conditionalFormatting sqref="O1:O1048576">
    <cfRule type="colorScale" priority="1">
      <colorScale>
        <cfvo type="min"/>
        <cfvo type="percent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4F20-43E3-5E4B-A1D8-DB70D31E3620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5" bestFit="1" customWidth="1"/>
    <col min="13" max="13" width="14" bestFit="1" customWidth="1"/>
    <col min="14" max="14" width="24.6640625" bestFit="1" customWidth="1"/>
    <col min="15" max="15" width="19.33203125" bestFit="1" customWidth="1"/>
    <col min="16" max="16" width="18.33203125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8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2">
      <c r="A6" s="8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2A73-99AC-AF4F-8BBC-0C17E5CBA417}">
  <dimension ref="A1:D6"/>
  <sheetViews>
    <sheetView workbookViewId="0">
      <selection activeCell="B23" sqref="B23"/>
    </sheetView>
  </sheetViews>
  <sheetFormatPr baseColWidth="10" defaultRowHeight="15" x14ac:dyDescent="0.2"/>
  <cols>
    <col min="1" max="1" width="28.33203125" style="1" customWidth="1"/>
    <col min="2" max="2" width="61" style="1" customWidth="1"/>
    <col min="3" max="4" width="10.83203125" style="1"/>
  </cols>
  <sheetData>
    <row r="1" spans="1:4" ht="16" x14ac:dyDescent="0.2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32" x14ac:dyDescent="0.2">
      <c r="A2" s="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</row>
    <row r="3" spans="1:4" ht="32" x14ac:dyDescent="0.2">
      <c r="A3" s="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</row>
    <row r="4" spans="1:4" ht="32" x14ac:dyDescent="0.2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</row>
    <row r="5" spans="1:4" ht="32" x14ac:dyDescent="0.2">
      <c r="A5" s="1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</row>
    <row r="6" spans="1:4" ht="32" x14ac:dyDescent="0.2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A5A76-EA16-C94D-B20D-6E935ACBFF0B}">
  <dimension ref="A1:E7"/>
  <sheetViews>
    <sheetView zoomScale="109" zoomScaleNormal="109" workbookViewId="0">
      <selection activeCell="I35" sqref="I3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8224</v>
      </c>
    </row>
    <row r="2" spans="1:5" x14ac:dyDescent="0.2">
      <c r="A2" s="7" t="s">
        <v>8358</v>
      </c>
      <c r="B2" t="s">
        <v>8364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8" t="s">
        <v>8316</v>
      </c>
      <c r="B6" s="5">
        <v>70</v>
      </c>
      <c r="C6" s="5">
        <v>6</v>
      </c>
      <c r="D6" s="5">
        <v>238</v>
      </c>
      <c r="E6" s="5">
        <v>314</v>
      </c>
    </row>
    <row r="7" spans="1:5" x14ac:dyDescent="0.2">
      <c r="A7" s="8" t="s">
        <v>8361</v>
      </c>
      <c r="B7" s="5">
        <v>70</v>
      </c>
      <c r="C7" s="5">
        <v>6</v>
      </c>
      <c r="D7" s="5">
        <v>238</v>
      </c>
      <c r="E7" s="5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1C71-35BB-DF4B-A107-D50B86BCCA62}">
  <dimension ref="A1:E18"/>
  <sheetViews>
    <sheetView workbookViewId="0">
      <selection activeCell="B38" sqref="B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8358</v>
      </c>
      <c r="B1" t="s">
        <v>8315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8373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">
      <c r="A7" s="10" t="s">
        <v>8374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">
      <c r="A8" s="10" t="s">
        <v>8375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">
      <c r="A9" s="10" t="s">
        <v>8376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">
      <c r="A10" s="10" t="s">
        <v>8367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">
      <c r="A11" s="10" t="s">
        <v>8377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">
      <c r="A12" s="10" t="s">
        <v>8368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">
      <c r="A13" s="10" t="s">
        <v>8369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">
      <c r="A14" s="10" t="s">
        <v>8370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">
      <c r="A15" s="10" t="s">
        <v>8371</v>
      </c>
      <c r="B15" s="5">
        <v>65</v>
      </c>
      <c r="C15" s="5">
        <v>50</v>
      </c>
      <c r="D15" s="5"/>
      <c r="E15" s="5">
        <v>115</v>
      </c>
    </row>
    <row r="16" spans="1:5" x14ac:dyDescent="0.2">
      <c r="A16" s="10" t="s">
        <v>8372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">
      <c r="A17" s="10" t="s">
        <v>8378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">
      <c r="A18" s="10" t="s">
        <v>8361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68E5-BAE2-3E42-AD88-957447B924E1}">
  <dimension ref="A1:H13"/>
  <sheetViews>
    <sheetView tabSelected="1" workbookViewId="0">
      <selection activeCell="B36" sqref="B36"/>
    </sheetView>
  </sheetViews>
  <sheetFormatPr baseColWidth="10" defaultRowHeight="15" x14ac:dyDescent="0.2"/>
  <cols>
    <col min="1" max="1" width="19.6640625" customWidth="1"/>
  </cols>
  <sheetData>
    <row r="1" spans="1:8" s="11" customFormat="1" ht="32" x14ac:dyDescent="0.2">
      <c r="A1" s="11" t="s">
        <v>8382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8389</v>
      </c>
      <c r="G1" s="11" t="s">
        <v>8388</v>
      </c>
      <c r="H1" s="11" t="s">
        <v>8390</v>
      </c>
    </row>
    <row r="2" spans="1:8" x14ac:dyDescent="0.2">
      <c r="A2" t="s">
        <v>8391</v>
      </c>
      <c r="B2" s="17">
        <f>COUNTIFS(Kickstarter!$F:$F,"successful", Kickstarter!$R:$R,"=plays",Kickstarter!$D:$D,"&lt;1000")</f>
        <v>141</v>
      </c>
      <c r="C2" s="17">
        <f>COUNTIFS(Kickstarter!$F:$F,"Failed", Kickstarter!$R:$R,"=plays",Kickstarter!$D:$D,"&lt;1000")</f>
        <v>45</v>
      </c>
      <c r="D2" s="17">
        <f>COUNTIFS(Kickstarter!$F:$F,"canceled", Kickstarter!$R:$R,"=plays",Kickstarter!$D:$D,"&lt;1000")</f>
        <v>0</v>
      </c>
      <c r="E2" s="18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">
      <c r="A3" t="s">
        <v>8392</v>
      </c>
      <c r="B3" s="17">
        <f>COUNTIFS(Kickstarter!$F:$F,"successful", Kickstarter!$R:$R,"=plays",Kickstarter!$D:$D,"&gt;=1000",Kickstarter!$D:$D,"&lt;=4999")</f>
        <v>388</v>
      </c>
      <c r="C3" s="17">
        <f>COUNTIFS(Kickstarter!$F:$F,"Failed", Kickstarter!$R:$R,"=plays",Kickstarter!$D:$D,"&gt;=1000",Kickstarter!$D:$D,"&lt;=4999")</f>
        <v>146</v>
      </c>
      <c r="D3" s="17">
        <f>COUNTIFS(Kickstarter!$F:$F,"canceled", Kickstarter!$R:$R,"=plays",Kickstarter!$D:$D,"&gt;=1000",Kickstarter!$D:$D,"&lt;=4999")</f>
        <v>0</v>
      </c>
      <c r="E3" s="18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">
      <c r="A4" t="s">
        <v>8393</v>
      </c>
      <c r="B4" s="17">
        <f>COUNTIFS(Kickstarter!$F:$F,"successful", Kickstarter!$R:$R,"=plays",Kickstarter!$D:$D,"&gt;=5000",Kickstarter!$D:$D,"&lt;=9999")</f>
        <v>93</v>
      </c>
      <c r="C4" s="17">
        <f>COUNTIFS(Kickstarter!$F:$F,"Failed", Kickstarter!$R:$R,"=plays",Kickstarter!$D:$D,"&gt;=5000",Kickstarter!$D:$D,"&lt;=9999")</f>
        <v>76</v>
      </c>
      <c r="D4" s="17">
        <f>COUNTIFS(Kickstarter!$F:$F,"canceled", Kickstarter!$R:$R,"=plays",Kickstarter!$D:$D,"&gt;=5000",Kickstarter!$D:$D,"&lt;=9999")</f>
        <v>0</v>
      </c>
      <c r="E4" s="18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">
      <c r="A5" t="s">
        <v>8394</v>
      </c>
      <c r="B5" s="17">
        <f>COUNTIFS(Kickstarter!$F:$F,"successful", Kickstarter!$R:$R,"=plays",Kickstarter!$D:$D,"&gt;=10000",Kickstarter!$D:$D,"&lt;=14999")</f>
        <v>39</v>
      </c>
      <c r="C5" s="17">
        <f>COUNTIFS(Kickstarter!$F:$F,"Failed", Kickstarter!$R:$R,"=plays",Kickstarter!$D:$D,"&gt;=10000",Kickstarter!$D:$D,"&lt;=14999")</f>
        <v>33</v>
      </c>
      <c r="D5" s="17">
        <f>COUNTIFS(Kickstarter!$F:$F,"canceled", Kickstarter!$R:$R,"=plays",Kickstarter!$D:$D,"&gt;=10000",Kickstarter!$D:$D,"&lt;=14999")</f>
        <v>0</v>
      </c>
      <c r="E5" s="18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">
      <c r="A6" t="s">
        <v>8395</v>
      </c>
      <c r="B6" s="17">
        <f>COUNTIFS(Kickstarter!$F:$F,"successful", Kickstarter!$R:$R,"=plays",Kickstarter!$D:$D,"&gt;=15000",Kickstarter!$D:$D,"&lt;=19999")</f>
        <v>12</v>
      </c>
      <c r="C6" s="17">
        <f>COUNTIFS(Kickstarter!$F:$F,"Failed", Kickstarter!$R:$R,"=plays",Kickstarter!$D:$D,"&gt;=15000",Kickstarter!$D:$D,"&lt;=19999")</f>
        <v>12</v>
      </c>
      <c r="D6" s="17">
        <f>COUNTIFS(Kickstarter!$F:$F,"canceled", Kickstarter!$R:$R,"=plays",Kickstarter!$D:$D,"&gt;=15000",Kickstarter!$D:$D,"&lt;=19999")</f>
        <v>0</v>
      </c>
      <c r="E6" s="18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">
      <c r="A7" t="s">
        <v>8396</v>
      </c>
      <c r="B7" s="17">
        <f>COUNTIFS(Kickstarter!$F:$F,"successful", Kickstarter!$R:$R,"=plays",Kickstarter!$D:$D,"&gt;=20000",Kickstarter!$D:$D,"&lt;=24999")</f>
        <v>9</v>
      </c>
      <c r="C7" s="17">
        <f>COUNTIFS(Kickstarter!$F:$F,"Failed", Kickstarter!$R:$R,"=plays",Kickstarter!$D:$D,"&gt;=20000",Kickstarter!$D:$D,"&lt;=24999")</f>
        <v>11</v>
      </c>
      <c r="D7" s="17">
        <f>COUNTIFS(Kickstarter!$F:$F,"canceled", Kickstarter!$R:$R,"=plays",Kickstarter!$D:$D,"&gt;=20000",Kickstarter!$D:$D,"&lt;=24999")</f>
        <v>0</v>
      </c>
      <c r="E7" s="18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">
      <c r="A8" t="s">
        <v>8397</v>
      </c>
      <c r="B8" s="17">
        <f>COUNTIFS(Kickstarter!$F:$F,"successful", Kickstarter!$R:$R,"=plays",Kickstarter!$D:$D,"&gt;=25000",Kickstarter!$D:$D,"&lt;=29999")</f>
        <v>1</v>
      </c>
      <c r="C8" s="17">
        <f>COUNTIFS(Kickstarter!$F:$F,"Failed", Kickstarter!$R:$R,"=plays",Kickstarter!$D:$D,"&gt;=25000",Kickstarter!$D:$D,"&lt;=29999")</f>
        <v>4</v>
      </c>
      <c r="D8" s="17">
        <f>COUNTIFS(Kickstarter!$F:$F,"canceled", Kickstarter!$R:$R,"=plays",Kickstarter!$D:$D,"&gt;=25000",Kickstarter!$D:$D,"&lt;=29999")</f>
        <v>0</v>
      </c>
      <c r="E8" s="1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">
      <c r="A9" t="s">
        <v>8398</v>
      </c>
      <c r="B9" s="17">
        <f>COUNTIFS(Kickstarter!$F:$F,"successful", Kickstarter!$R:$R,"=plays",Kickstarter!$D:$D,"&gt;=30000",Kickstarter!$D:$D,"&lt;=34999")</f>
        <v>3</v>
      </c>
      <c r="C9" s="17">
        <f>COUNTIFS(Kickstarter!$F:$F,"Failed", Kickstarter!$R:$R,"=plays",Kickstarter!$D:$D,"&gt;=30000",Kickstarter!$D:$D,"&lt;=34999")</f>
        <v>8</v>
      </c>
      <c r="D9" s="17">
        <f>COUNTIFS(Kickstarter!$F:$F,"canceled", Kickstarter!$R:$R,"=plays",Kickstarter!$D:$D,"&gt;=30000",Kickstarter!$D:$D,"&lt;=34999")</f>
        <v>0</v>
      </c>
      <c r="E9" s="18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">
      <c r="A10" t="s">
        <v>8399</v>
      </c>
      <c r="B10" s="17">
        <f>COUNTIFS(Kickstarter!$F:$F,"successful", Kickstarter!$R:$R,"=plays",Kickstarter!$D:$D,"&gt;=35000",Kickstarter!$D:$D,"&lt;=39999")</f>
        <v>4</v>
      </c>
      <c r="C10" s="17">
        <f>COUNTIFS(Kickstarter!$F:$F,"Failed", Kickstarter!$R:$R,"=plays",Kickstarter!$D:$D,"&gt;=35000",Kickstarter!$D:$D,"&lt;=39999")</f>
        <v>2</v>
      </c>
      <c r="D10" s="17">
        <f>COUNTIFS(Kickstarter!$F:$F,"canceled", Kickstarter!$R:$R,"=plays",Kickstarter!$D:$D,"&gt;=35000",Kickstarter!$D:$D,"&lt;=39999")</f>
        <v>0</v>
      </c>
      <c r="E10" s="18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">
      <c r="A11" t="s">
        <v>8400</v>
      </c>
      <c r="B11" s="17">
        <f>COUNTIFS(Kickstarter!$F:$F,"successful", Kickstarter!$R:$R,"=plays",Kickstarter!$D:$D,"&gt;=40000",Kickstarter!$D:$D,"&lt;=44999")</f>
        <v>2</v>
      </c>
      <c r="C11" s="17">
        <f>COUNTIFS(Kickstarter!$F:$F,"Failed", Kickstarter!$R:$R,"=plays",Kickstarter!$D:$D,"&gt;=40000",Kickstarter!$D:$D,"&lt;=44999")</f>
        <v>1</v>
      </c>
      <c r="D11" s="17">
        <f>COUNTIFS(Kickstarter!$F:$F,"canceled", Kickstarter!$R:$R,"=plays",Kickstarter!$D:$D,"&gt;=40000",Kickstarter!$D:$D,"&lt;=44999")</f>
        <v>0</v>
      </c>
      <c r="E11" s="18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">
      <c r="A12" t="s">
        <v>8401</v>
      </c>
      <c r="B12" s="17">
        <f>COUNTIFS(Kickstarter!$F:$F,"successful", Kickstarter!$R:$R,"=plays",Kickstarter!$D:$D,"&gt;=45000",Kickstarter!$D:$D,"&lt;=49999")</f>
        <v>0</v>
      </c>
      <c r="C12" s="17">
        <f>COUNTIFS(Kickstarter!$F:$F,"Failed", Kickstarter!$R:$R,"=plays",Kickstarter!$D:$D,"&gt;=45000",Kickstarter!$D:$D,"&lt;=49999")</f>
        <v>1</v>
      </c>
      <c r="D12" s="17">
        <f>COUNTIFS(Kickstarter!$F:$F,"canceled", Kickstarter!$R:$R,"=plays",Kickstarter!$D:$D,"&gt;=45000",Kickstarter!$D:$D,"&lt;=49999")</f>
        <v>0</v>
      </c>
      <c r="E12" s="18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">
      <c r="A13" t="s">
        <v>8402</v>
      </c>
      <c r="B13" s="17">
        <f>COUNTIFS(Kickstarter!$F:$F,"successful", Kickstarter!$R:$R,"=plays",Kickstarter!$D:$D,"&gt;=50000")</f>
        <v>2</v>
      </c>
      <c r="C13" s="17">
        <f>COUNTIFS(Kickstarter!$F:$F,"Failed", Kickstarter!$R:$R,"=plays",Kickstarter!$D:$D,"&gt;=50000")</f>
        <v>14</v>
      </c>
      <c r="D13" s="17">
        <f>COUNTIFS(Kickstarter!$F:$F,"canceled", Kickstarter!$R:$R,"=plays",Kickstarter!$D:$D,"&gt;=50000")</f>
        <v>0</v>
      </c>
      <c r="E13" s="18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Edinburgh Research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2021-11-29T05:04:27Z</dcterms:modified>
</cp:coreProperties>
</file>