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05C6213-29F0-BE49-8F98-640484B8114B}" xr6:coauthVersionLast="47" xr6:coauthVersionMax="47" xr10:uidLastSave="{00000000-0000-0000-0000-000000000000}"/>
  <bookViews>
    <workbookView xWindow="0" yWindow="760" windowWidth="30240" windowHeight="18880" xr2:uid="{CF516D2F-FFD4-214F-BF62-5C2F0868DC96}"/>
  </bookViews>
  <sheets>
    <sheet name="hydrogen boiler" sheetId="1" r:id="rId1"/>
  </sheets>
  <definedNames>
    <definedName name="_xlnm._FilterDatabase" localSheetId="0" hidden="1">'hydrogen boiler'!$A$1:$W$314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5" i="1" l="1"/>
  <c r="A287" i="1"/>
  <c r="A250" i="1"/>
  <c r="A213" i="1" l="1"/>
  <c r="B165" i="1"/>
  <c r="B147" i="1"/>
  <c r="B130" i="1"/>
  <c r="B110" i="1"/>
  <c r="B93" i="1"/>
  <c r="B77" i="1"/>
  <c r="B57" i="1"/>
</calcChain>
</file>

<file path=xl/sharedStrings.xml><?xml version="1.0" encoding="utf-8"?>
<sst xmlns="http://schemas.openxmlformats.org/spreadsheetml/2006/main" count="1821" uniqueCount="184">
  <si>
    <t>Activity</t>
  </si>
  <si>
    <t>comment</t>
  </si>
  <si>
    <t>source</t>
  </si>
  <si>
    <t>Sacchi, R. and Bauer, C. LCA of Power-to-X processes and applications in the residential sector. Paul Scherrer Institut, 2023.</t>
  </si>
  <si>
    <t>location</t>
  </si>
  <si>
    <t>reference product</t>
  </si>
  <si>
    <t>hydrogen, gaseous, from pipeline</t>
  </si>
  <si>
    <t>unit</t>
  </si>
  <si>
    <t>kilogram</t>
  </si>
  <si>
    <t>hydrogen</t>
  </si>
  <si>
    <t>electricity</t>
  </si>
  <si>
    <t>Exchanges</t>
  </si>
  <si>
    <t>name</t>
  </si>
  <si>
    <t>amount</t>
  </si>
  <si>
    <t>categories</t>
  </si>
  <si>
    <t>type</t>
  </si>
  <si>
    <t>tag</t>
  </si>
  <si>
    <t>uncertainty type</t>
  </si>
  <si>
    <t>loc</t>
  </si>
  <si>
    <t>u1</t>
  </si>
  <si>
    <t>u2</t>
  </si>
  <si>
    <t>u3</t>
  </si>
  <si>
    <t>u4</t>
  </si>
  <si>
    <t>u5</t>
  </si>
  <si>
    <t>u6</t>
  </si>
  <si>
    <t>ub</t>
  </si>
  <si>
    <t>scale</t>
  </si>
  <si>
    <t>negative</t>
  </si>
  <si>
    <t>production</t>
  </si>
  <si>
    <t>technosphere</t>
  </si>
  <si>
    <t>Hydrogen input.</t>
  </si>
  <si>
    <t>Hydrogen leak.</t>
  </si>
  <si>
    <t>pipeline, hydrogen, low pressure distribution network</t>
  </si>
  <si>
    <t>kilometer</t>
  </si>
  <si>
    <t>pipeline, for hydrogen distribution</t>
  </si>
  <si>
    <t>infrastructure</t>
  </si>
  <si>
    <t>0.22 Mton of hydrogen circulated over the pipeline's lifetime. Mass flow of 0.19 kg/second.</t>
  </si>
  <si>
    <t>pipeline, hydrogen, high pressure transmission network</t>
  </si>
  <si>
    <t>pipeline, for hydrogen transmission</t>
  </si>
  <si>
    <t>124.81 Mton of hydrogen circulated over the pipeline's lifetime. Mass flow of 108.34 kg/second.</t>
  </si>
  <si>
    <t>compressor assembly for transmission hydrogen pipeline</t>
  </si>
  <si>
    <t>RER</t>
  </si>
  <si>
    <t>compressor, for hydrogen transmission</t>
  </si>
  <si>
    <t>Hydrogen compressor for transmission pipeline.</t>
  </si>
  <si>
    <t>geological hydrogen storage</t>
  </si>
  <si>
    <t>hydrogen storage</t>
  </si>
  <si>
    <t>Geological cavity to store hydrogen. 30% of the supplied amount is stored.</t>
  </si>
  <si>
    <t/>
  </si>
  <si>
    <t>kilowatt hour</t>
  </si>
  <si>
    <t>electricity, low voltage</t>
  </si>
  <si>
    <t>To compress the H2 before and during transmission.</t>
  </si>
  <si>
    <t>To compress the H2 before storage.</t>
  </si>
  <si>
    <t>To compress the H2 before and during distribution.</t>
  </si>
  <si>
    <t>Hydrogen</t>
  </si>
  <si>
    <t>air</t>
  </si>
  <si>
    <t>biosphere</t>
  </si>
  <si>
    <t>emissions</t>
  </si>
  <si>
    <t>Hydrogen leaks. Equal to losses.</t>
  </si>
  <si>
    <t>database</t>
  </si>
  <si>
    <t>market for gas boiler</t>
  </si>
  <si>
    <t>GLO</t>
  </si>
  <si>
    <t>gas boiler</t>
  </si>
  <si>
    <t>1/(Total cap. (input-related) [kW] * lifetime [y] * annual operation [h] * 3.6 [MJ/kWh])</t>
  </si>
  <si>
    <t>market for chimney</t>
  </si>
  <si>
    <t>meter</t>
  </si>
  <si>
    <t>chimney</t>
  </si>
  <si>
    <t>To evacuate the flue gases.</t>
  </si>
  <si>
    <t>1/(Total cap. (input-related) [kW] * lifetime [y] * annual operation [h] * 1 or 3.6 [MJ/kWh])*allocation factor</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</si>
  <si>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</si>
  <si>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Assumes 80000 hours of lifetime. Life Cycle Inventories of new CHP systems. Data v2.0 (2007). Alex Primas, Basler &amp; Hofmann, Zurich. 1/(Total cap. (input-related) [kW] * lifetime [y] * annual operation [h] * 1 or 3.6 [MJ/kWh])*allocation factor</t>
  </si>
  <si>
    <t>maintenance, solid oxide fuel cell 125kW electrical, future</t>
  </si>
  <si>
    <t>maintenance, solid oxide fuel cell, 125kW electrical, future</t>
  </si>
  <si>
    <t>To operate the boiler.</t>
  </si>
  <si>
    <t>market for lubricating oil</t>
  </si>
  <si>
    <t>lubricating oil</t>
  </si>
  <si>
    <t>others</t>
  </si>
  <si>
    <t>market for waste mineral oil</t>
  </si>
  <si>
    <t>waste mineral oil</t>
  </si>
  <si>
    <t>market for tap water</t>
  </si>
  <si>
    <t>tap water</t>
  </si>
  <si>
    <t>Hydrogen input. 1 [MJ H2]/120 [MJ/kg H2]/ eff.(th)</t>
  </si>
  <si>
    <t>hydrogen loss makeup</t>
  </si>
  <si>
    <t>((1+storage loss)*(1+use loss)-1)*hydrogen input</t>
  </si>
  <si>
    <t>Water</t>
  </si>
  <si>
    <t>9kg of water produced per kg of H2 combusted.</t>
  </si>
  <si>
    <t>Nitrogen oxides</t>
  </si>
  <si>
    <t>Based on Greenstar 8000 Hydrogen-Ready specifications (25mg NOx/kWh).</t>
  </si>
  <si>
    <t>Hydrogen leakage.</t>
  </si>
  <si>
    <t>heat, residential, by combustion of hydrogen using boiler, distributed by pipeline, produced by Electrolysis, PEM using electricity from grid</t>
  </si>
  <si>
    <t>This dataset represents the supply of 1 megajoule of heat in a residence, by hydrogen combustion in a boiler. The hydrogen is produced by  Electrolysis, PEM, with electricity from grid as feedstock. Heat conversion efficiency [% LHV input]: 111%. LHV [MJ/kg]: 120. Market price [Euro/MJ]: 0.0266666666666667. Synthesis efficiency [% LHV input]: 0%. Total cap. Input-related [kW]: 14.954954954955. CO2 biogenic share [%]: 0%. Power [kW]: 16.6. Lifetime [years]: 20. Annual operation [hours]: 2100. Allocation factor: 1. On-site storage loss [%]: 0. Use loss [%]: 0.5. For more information, refer to: Sacchi, R. and Bauer, C. LCA of Power-to-X processes and applications in the residential sector. Paul Scherrer Institut, 2023.</t>
  </si>
  <si>
    <t>heat, from residential heating system</t>
  </si>
  <si>
    <t>megajoule</t>
  </si>
  <si>
    <t>heat and power co-generation unit construction, 160kW electrical, common components for heat+electricity</t>
  </si>
  <si>
    <t>heat and power co-generation unit, 160kW electrical, common components for heat+electricity</t>
  </si>
  <si>
    <t>heat and power co-generation unit construction, 160kW electrical, components for electricity only</t>
  </si>
  <si>
    <t>heat and power co-generation unit, 160kW electrical, components for electricity only</t>
  </si>
  <si>
    <t>heat and power co-generation unit construction, 160kW electrical, components for heat only</t>
  </si>
  <si>
    <t>heat and power co-generation unit, 160kW electrical, components for heat only</t>
  </si>
  <si>
    <t>fuel cell system assembly, 1 kWe, proton exchange membrane (PEM)</t>
  </si>
  <si>
    <t>fuel cell system, 1 kWe, proton exchange membrane (PEM)</t>
  </si>
  <si>
    <t>fuel cell production, stack solid oxide, 125kW electrical, future</t>
  </si>
  <si>
    <t>fuel cell, stack solid oxide, 125kW electrical, future</t>
  </si>
  <si>
    <t>heat, residential, by combustion of hydrogen using CHP, allocated by exergy, distributed by pipeline, produced by Electrolysis, PEM using electricity from grid</t>
  </si>
  <si>
    <t>This dataset represents the supply of 1 megajoule of heat in a residence, by hydrogen combustion in a CHP. The hydrogen is produced by  Electrolysis, PEM, with electricity from grid as feedstock. Heat conversion efficiency [% LHV input]: 41.7%. LHV [MJ/kg]: 120. Market price [Euro/MJ]: 0.0266666666666667. Synthesis efficiency [% LHV input]: 0%. Total cap. Input-related [kW]: 443.896424167694. CO2 biogenic share [%]: 0%. Power [kW]: 200. Lifetime [years]: 19.5121951219512. Annual operation [hours]: 4100. Allocation factor: 0.0832162585012293. On-site storage loss [%]: 0. Use loss [%]: 0.5. For more information, refer to: Sacchi, R. and Bauer, C. LCA of Power-to-X processes and applications in the residential sector. Paul Scherrer Institut, 2023.</t>
  </si>
  <si>
    <t>heat, residential, by conversion of hydrogen using fuel cell, PEM, allocated by exergy, distributed by pipeline, produced by Electrolysis, PEM using electricity from grid</t>
  </si>
  <si>
    <t>This dataset represents the supply of 1 megajoule of heat in a residence, by hydrogen conversion in a fuel cell, PEM. The hydrogen is produced by  Electrolysis, PEM, with electricity from grid as feedstock. Heat conversion efficiency [% LHV input]: 50%. LHV [MJ/kg]: 120. Market price [Euro/MJ]: 0.0266666666666667. Synthesis efficiency [% LHV input]: 0%. Total cap. Input-related [kW]: 2.73684210526316. CO2 biogenic share [%]: 0%. Power [kW]: 1.6. Lifetime [years]: 4.8780487804878. Annual operation [hours]: 4100. Allocation factor: 0.123336767415877. On-site storage loss [%]: 0. Use loss [%]: 0.56. For more information, refer to: Sacchi, R. and Bauer, C. LCA of Power-to-X processes and applications in the residential sector. Paul Scherrer Institut, 2023.</t>
  </si>
  <si>
    <t>heat, residential, by conversion of hydrogen using fuel cell, SOFC, allocated by exergy, distributed by pipeline, produced by Electrolysis, PEM using electricity from grid</t>
  </si>
  <si>
    <t>This dataset represents the supply of 1 megajoule of heat in a residence, by hydrogen conversion in a fuel cell, SOFC. The hydrogen is produced by  Electrolysis, PEM, with electricity from grid as feedstock. Heat conversion efficiency [% LHV input]: 33%. LHV [MJ/kg]: 120. Market price [Euro/MJ]: 0.0266666666666667. Synthesis efficiency [% LHV input]: 0%. Total cap. Input-related [kW]: 268.75. CO2 biogenic share [%]: 0%. Power [kW]: 90. Lifetime [years]: 19.5121951219512. Annual operation [hours]: 4100. Allocation factor: 0.0816448898448893. On-site storage loss [%]: 0. Use loss [%]: 0.56. For more information, refer to: Sacchi, R. and Bauer, C. LCA of Power-to-X processes and applications in the residential sector. Paul Scherrer Institut, 2023.</t>
  </si>
  <si>
    <t>residential heating with hydrogen</t>
  </si>
  <si>
    <t>market group for electricity, low voltage</t>
  </si>
  <si>
    <t>Europe without Switzerland</t>
  </si>
  <si>
    <t>CH</t>
  </si>
  <si>
    <t>cubic meter</t>
  </si>
  <si>
    <t>hydrogen supply, distributed by pipeline</t>
  </si>
  <si>
    <t>market for hydrogen, gaseous</t>
  </si>
  <si>
    <t>hydrogen, gaseous</t>
  </si>
  <si>
    <t>This dataset represents the supply of 1 kilogram of hydrogen. 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</si>
  <si>
    <t>input type</t>
  </si>
  <si>
    <t>dataset name</t>
  </si>
  <si>
    <t>simapro category</t>
  </si>
  <si>
    <t>Energy/Heat/Synthetic/Transformation</t>
  </si>
  <si>
    <t>CHP heat+elec</t>
  </si>
  <si>
    <t>CHP - heat</t>
  </si>
  <si>
    <t>CHP - elec</t>
  </si>
  <si>
    <t>stationary PEMFC</t>
  </si>
  <si>
    <t>stationary SOFC</t>
  </si>
  <si>
    <t>AEC electrolyzer - grid</t>
  </si>
  <si>
    <t>electricity, residential, by combustion of hydrogen using CHP, allocated by exergy, distributed by pipeline, produced by Electrolysis, PEM using electricity from grid</t>
  </si>
  <si>
    <t>This dataset represents the supply of 1 kilowatt hour of electricity in a residence, by hydrogen combustion in a CHP. The hydrogen is produced by  Electrolysis, PEM, with electricity from grid as feedstock. Electricity conversion efficiency [% LHV input]: 39.4%. LHV [kWh/kg]: 33.3333333333333. Market price [Euro/MJ]: 0.0266666666666667. Synthesis efficiency [% LHV input]: 0%. Total cap. Input-related [kW]: 443.896424167694. CO2 biogenic share [%]: 0%. Power [kW]: 200. Lifetime [years]: 19.5121951219512. Annual operation [hours]: 4100. Allocation factor: 0.916783741498771. On-site storage loss [%]: 0. Use loss [%]: 0.5. For more information, refer to: Sacchi, R. and Bauer, C. LCA of Power-to-X processes and applications in the residential sector. Paul Scherrer Institut, 2023.</t>
  </si>
  <si>
    <t>electricity, from residential heating system</t>
  </si>
  <si>
    <t>electricity, residential, by conversion of hydrogen using fuel cell, PEM, allocated by exergy, distributed by pipeline, produced by Electrolysis, PEM using electricity from grid</t>
  </si>
  <si>
    <t>This dataset represents the supply of 1 kilowatt hour of electricity in a residence, by hydrogen conversion in a fuel cell, PEM. The hydrogen is produced by  Electrolysis, PEM, with electricity from grid as feedstock. Electricity conversion efficiency [% LHV input]: 45%. LHV [kWh/kg]: 33.3333333333333. Market price [Euro/MJ]: 0.0266666666666667. Synthesis efficiency [% LHV input]: 0%. Total cap. Input-related [kW]: 2.73684210526316. CO2 biogenic share [%]: 0%. Power [kW]: 1.6. Lifetime [years]: 4.8780487804878. Annual operation [hours]: 4100. Allocation factor: 0.876663232584123. On-site storage loss [%]: 0. Use loss [%]: 0.56. For more information, refer to: Sacchi, R. and Bauer, C. LCA of Power-to-X processes and applications in the residential sector. Paul Scherrer Institut, 2023.</t>
  </si>
  <si>
    <t>electricity, residential, by conversion of hydrogen using fuel cell, SOFC, allocated by exergy, distributed by pipeline, produced by Electrolysis, PEM using electricity from grid</t>
  </si>
  <si>
    <t>This dataset represents the supply of 1 kilowatt hour of electricity in a residence, by hydrogen conversion in a fuel cell, SOFC. The hydrogen is produced by  Electrolysis, PEM, with electricity from grid as feedstock. Electricity conversion efficiency [% LHV input]: 47%. LHV [kWh/kg]: 33.3333333333333. Market price [Euro/MJ]: 0.0266666666666667. Synthesis efficiency [% LHV input]: 0%. Total cap. Input-related [kW]: 268.75. CO2 biogenic share [%]: 0%. Power [kW]: 90. Lifetime [years]: 19.5121951219512. Annual operation [hours]: 4100. Allocation factor: 0.918355110155111. On-site storage loss [%]: 0. Use loss [%]: 0.56. For more information, refer to: Sacchi, R. and Bauer, C. LCA of Power-to-X processes and applications in the residential sector. Paul Scherrer Institut, 2023.</t>
  </si>
  <si>
    <t>heat, residential, by combustion of synthetic natural gas from catalytic methanation using boiler, distributed by pipeline, produced by Electrolysis, PEM using electricity from grid and carbon sourced from DAC</t>
  </si>
  <si>
    <t>This dataset represents the supply of 1 megajoule of heat in a residence, by synthetic natural gas from catalytic methanation combustion in a boiler.  The synthetic natural gas from catalytic methanation is produced by  Electrolysis, PEM, with electricity from grid as feedstock. The carbon is sourced from DAC.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</si>
  <si>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1/(Cap. [kW] * lifetime [y] * annual operation [h] * 3.6 [MJ/kWh])</t>
  </si>
  <si>
    <t>grid electricity</t>
  </si>
  <si>
    <t>synthetic natural gas</t>
  </si>
  <si>
    <t>Methane input. 1 [MJ SNG]/ 47.5 [MJ/kg SNG]/ eff.(th)</t>
  </si>
  <si>
    <t>SNG biological - w CO2 from DAC</t>
  </si>
  <si>
    <t>Acetaldehyde</t>
  </si>
  <si>
    <t>air::urban air close to ground</t>
  </si>
  <si>
    <t>Adapted from "heat production, biomethane, at boiler condensing modulating &lt;100kW"</t>
  </si>
  <si>
    <t>Acetic acid</t>
  </si>
  <si>
    <t>Benzene</t>
  </si>
  <si>
    <t>Benzo(a)pyrene</t>
  </si>
  <si>
    <t>Carbon dioxide, fossil</t>
  </si>
  <si>
    <t>Carbon dioxide, non-fossil</t>
  </si>
  <si>
    <t>Carbon monoxide, non-fossil</t>
  </si>
  <si>
    <t>Dinitrogen monoxide</t>
  </si>
  <si>
    <t>Dioxins, measured as 2,3,7,8-tetrachlorodibenzo-p-dioxin</t>
  </si>
  <si>
    <t>Formaldehyde</t>
  </si>
  <si>
    <t>Mercury II</t>
  </si>
  <si>
    <t>Methane, non-fossil</t>
  </si>
  <si>
    <t>Methane, fossil</t>
  </si>
  <si>
    <t>PAH, polycyclic aromatic hydrocarbons</t>
  </si>
  <si>
    <t>Particulate Matter, &lt; 2.5 um</t>
  </si>
  <si>
    <t>Pentane</t>
  </si>
  <si>
    <t>Propionic acid</t>
  </si>
  <si>
    <t>Sulfur dioxide</t>
  </si>
  <si>
    <t>Toluene</t>
  </si>
  <si>
    <t>Nitrate</t>
  </si>
  <si>
    <t>water::surface water</t>
  </si>
  <si>
    <t>Nitrite</t>
  </si>
  <si>
    <t>Sulfate</t>
  </si>
  <si>
    <t>Sulfite</t>
  </si>
  <si>
    <t>methane, from electrochemical methanation, with carbon from atmosphere</t>
  </si>
  <si>
    <t>methane, from electrochemical methanation</t>
  </si>
  <si>
    <t>heat, residential, by combustion of coal-based natural gas using boiler, distributed by pipeline</t>
  </si>
  <si>
    <t>methane, synthetic, gaseous, 5 bar, from coal-based hydrogen, at fuelling station</t>
  </si>
  <si>
    <t>methane, high pressure</t>
  </si>
  <si>
    <t>Carbon monoxide, fossil</t>
  </si>
  <si>
    <t>heat, residential, by combustion of biomethane using boiler, distributed by pipeline</t>
  </si>
  <si>
    <t>biomethane, gaseous, 5 bar, from sewage sludge fermentation, at fuelling station</t>
  </si>
  <si>
    <t>biomethane, high pressure</t>
  </si>
  <si>
    <t>heat, residential, by combustion of liquefied petroleum gas using boiler, distributed by pipeline</t>
  </si>
  <si>
    <t>This dataset represents the supply of 1 megajoule of heat in a residence, by coal-based natural gas combustion in a boiler.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</si>
  <si>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This dataset represents the supply of 1 megajoule of heat in a residence, by biomethane methanation combustion in a boiler.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</si>
  <si>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This dataset represents the supply of 1 megajoule of heat in a residence, by LPG combustion in a boiler. Assumptions and perforances of a natural gas boiler used.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</si>
  <si>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market for liquefied petroleum gas</t>
  </si>
  <si>
    <t>liquefied petroleum gas</t>
  </si>
  <si>
    <t>hydrogen transport, distributed by pipeline</t>
  </si>
  <si>
    <t>This dataset represents the supply of 1 kilogram of hydrogen, WITHOUT the actual hydrogen input (only the loss). 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</si>
</sst>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b/>
      <sz val="11"/>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3" fillId="0" borderId="0" xfId="0" applyFont="1" applyAlignment="1">
      <alignment horizontal="left"/>
    </xf>
    <xf numFmtId="0" fontId="4" fillId="0" borderId="0" xfId="0" applyFont="1"/>
    <xf numFmtId="11" fontId="3" fillId="0" borderId="0" xfId="0" applyNumberFormat="1" applyFont="1" applyAlignment="1">
      <alignment horizontal="left"/>
    </xf>
    <xf numFmtId="164" fontId="3" fillId="0" borderId="0" xfId="0" applyNumberFormat="1" applyFont="1"/>
    <xf numFmtId="165" fontId="3" fillId="0" borderId="0" xfId="0" applyNumberFormat="1"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A153-E6EA-3E4B-BE1A-EC0443996927}">
  <dimension ref="A1:W314"/>
  <sheetViews>
    <sheetView tabSelected="1" workbookViewId="0">
      <selection activeCell="B6" sqref="B6"/>
    </sheetView>
  </sheetViews>
  <sheetFormatPr baseColWidth="10" defaultRowHeight="16" x14ac:dyDescent="0.2"/>
  <cols>
    <col min="1" max="1" width="80" customWidth="1"/>
    <col min="2" max="2" width="12.6640625" customWidth="1"/>
    <col min="7" max="7" width="26.5" customWidth="1"/>
    <col min="9" max="9" width="28.33203125" customWidth="1"/>
  </cols>
  <sheetData>
    <row r="1" spans="1:23" x14ac:dyDescent="0.2">
      <c r="A1" s="1" t="s">
        <v>58</v>
      </c>
      <c r="B1" s="1" t="s">
        <v>108</v>
      </c>
    </row>
    <row r="4" spans="1:23" x14ac:dyDescent="0.2">
      <c r="A4" s="1" t="s">
        <v>0</v>
      </c>
      <c r="B4" s="1" t="s">
        <v>182</v>
      </c>
    </row>
    <row r="5" spans="1:23" x14ac:dyDescent="0.2">
      <c r="A5" t="s">
        <v>1</v>
      </c>
      <c r="B5" t="s">
        <v>183</v>
      </c>
    </row>
    <row r="6" spans="1:23" x14ac:dyDescent="0.2">
      <c r="A6" t="s">
        <v>2</v>
      </c>
      <c r="B6" t="s">
        <v>3</v>
      </c>
    </row>
    <row r="7" spans="1:23" x14ac:dyDescent="0.2">
      <c r="A7" t="s">
        <v>4</v>
      </c>
      <c r="B7" t="s">
        <v>60</v>
      </c>
    </row>
    <row r="8" spans="1:23" x14ac:dyDescent="0.2">
      <c r="A8" t="s">
        <v>5</v>
      </c>
      <c r="B8" t="s">
        <v>6</v>
      </c>
    </row>
    <row r="9" spans="1:23" x14ac:dyDescent="0.2">
      <c r="A9" t="s">
        <v>7</v>
      </c>
      <c r="B9" t="s">
        <v>8</v>
      </c>
    </row>
    <row r="10" spans="1:23" x14ac:dyDescent="0.2">
      <c r="A10" s="1" t="s">
        <v>11</v>
      </c>
      <c r="B10" s="1"/>
      <c r="C10" s="1"/>
      <c r="D10" s="1"/>
      <c r="E10" s="1"/>
      <c r="F10" s="1"/>
      <c r="G10" s="1"/>
      <c r="H10" s="1"/>
      <c r="I10" s="1"/>
      <c r="J10" s="1"/>
      <c r="K10" s="1"/>
      <c r="L10" s="1"/>
      <c r="M10" s="1"/>
      <c r="N10" s="1"/>
      <c r="O10" s="1"/>
      <c r="P10" s="1"/>
      <c r="Q10" s="1"/>
      <c r="R10" s="1"/>
      <c r="S10" s="1"/>
      <c r="T10" s="1"/>
      <c r="U10" s="1"/>
      <c r="V10" s="1"/>
      <c r="W10" s="1"/>
    </row>
    <row r="11" spans="1:23" x14ac:dyDescent="0.2">
      <c r="A11" s="1" t="s">
        <v>12</v>
      </c>
      <c r="B11" s="1" t="s">
        <v>13</v>
      </c>
      <c r="C11" s="1" t="s">
        <v>7</v>
      </c>
      <c r="D11" s="1" t="s">
        <v>14</v>
      </c>
      <c r="E11" s="1" t="s">
        <v>4</v>
      </c>
      <c r="F11" s="1" t="s">
        <v>15</v>
      </c>
      <c r="G11" s="1" t="s">
        <v>5</v>
      </c>
      <c r="H11" s="1" t="s">
        <v>16</v>
      </c>
      <c r="I11" s="1" t="s">
        <v>1</v>
      </c>
      <c r="J11" s="1" t="s">
        <v>17</v>
      </c>
      <c r="K11" s="1" t="s">
        <v>18</v>
      </c>
      <c r="L11" s="1" t="s">
        <v>19</v>
      </c>
      <c r="M11" s="1" t="s">
        <v>20</v>
      </c>
      <c r="N11" s="1" t="s">
        <v>21</v>
      </c>
      <c r="O11" s="1" t="s">
        <v>22</v>
      </c>
      <c r="P11" s="1" t="s">
        <v>23</v>
      </c>
      <c r="Q11" s="1" t="s">
        <v>24</v>
      </c>
      <c r="R11" s="1" t="s">
        <v>25</v>
      </c>
      <c r="S11" s="1" t="s">
        <v>26</v>
      </c>
      <c r="T11" s="1" t="s">
        <v>27</v>
      </c>
      <c r="U11" s="1"/>
    </row>
    <row r="12" spans="1:23" x14ac:dyDescent="0.2">
      <c r="A12" t="s">
        <v>182</v>
      </c>
      <c r="B12">
        <v>1</v>
      </c>
      <c r="C12" t="s">
        <v>8</v>
      </c>
      <c r="E12" t="s">
        <v>60</v>
      </c>
      <c r="F12" t="s">
        <v>28</v>
      </c>
      <c r="G12" t="s">
        <v>6</v>
      </c>
    </row>
    <row r="13" spans="1:23" x14ac:dyDescent="0.2">
      <c r="A13" t="s">
        <v>114</v>
      </c>
      <c r="B13">
        <v>6.9143483761158198E-3</v>
      </c>
      <c r="C13" t="s">
        <v>8</v>
      </c>
      <c r="E13" t="s">
        <v>60</v>
      </c>
      <c r="F13" t="s">
        <v>29</v>
      </c>
      <c r="G13" t="s">
        <v>115</v>
      </c>
      <c r="H13" t="s">
        <v>9</v>
      </c>
      <c r="I13" t="s">
        <v>31</v>
      </c>
      <c r="J13">
        <v>2</v>
      </c>
      <c r="K13">
        <v>-4.9741565516945512</v>
      </c>
      <c r="L13">
        <v>1.5</v>
      </c>
      <c r="M13">
        <v>1.2</v>
      </c>
      <c r="N13">
        <v>1.5</v>
      </c>
      <c r="O13">
        <v>1.1000000000000001</v>
      </c>
      <c r="P13">
        <v>2</v>
      </c>
      <c r="Q13">
        <v>1.2</v>
      </c>
      <c r="R13">
        <v>1.05</v>
      </c>
      <c r="S13">
        <v>0.47095746419981693</v>
      </c>
    </row>
    <row r="14" spans="1:23" x14ac:dyDescent="0.2">
      <c r="A14" t="s">
        <v>32</v>
      </c>
      <c r="B14">
        <v>1.1442208504274044E-6</v>
      </c>
      <c r="C14" t="s">
        <v>33</v>
      </c>
      <c r="E14" s="10" t="s">
        <v>41</v>
      </c>
      <c r="F14" t="s">
        <v>29</v>
      </c>
      <c r="G14" t="s">
        <v>34</v>
      </c>
      <c r="H14" t="s">
        <v>35</v>
      </c>
      <c r="I14" t="s">
        <v>36</v>
      </c>
      <c r="J14">
        <v>2</v>
      </c>
      <c r="K14">
        <v>-13.680786632565722</v>
      </c>
      <c r="L14">
        <v>1.5</v>
      </c>
      <c r="M14">
        <v>1.2</v>
      </c>
      <c r="N14">
        <v>1.5</v>
      </c>
      <c r="O14">
        <v>1.1000000000000001</v>
      </c>
      <c r="P14">
        <v>2</v>
      </c>
      <c r="Q14">
        <v>1.2</v>
      </c>
      <c r="R14">
        <v>3</v>
      </c>
      <c r="S14">
        <v>0.72314801614797197</v>
      </c>
    </row>
    <row r="15" spans="1:23" x14ac:dyDescent="0.2">
      <c r="A15" t="s">
        <v>37</v>
      </c>
      <c r="B15">
        <v>2.0170559863303602E-9</v>
      </c>
      <c r="C15" t="s">
        <v>33</v>
      </c>
      <c r="E15" s="10" t="s">
        <v>41</v>
      </c>
      <c r="F15" t="s">
        <v>29</v>
      </c>
      <c r="G15" t="s">
        <v>38</v>
      </c>
      <c r="H15" t="s">
        <v>35</v>
      </c>
      <c r="I15" t="s">
        <v>39</v>
      </c>
      <c r="J15">
        <v>2</v>
      </c>
      <c r="K15">
        <v>-20.021626821130827</v>
      </c>
      <c r="L15">
        <v>1.5</v>
      </c>
      <c r="M15">
        <v>1.2</v>
      </c>
      <c r="N15">
        <v>1.5</v>
      </c>
      <c r="O15">
        <v>1.1000000000000001</v>
      </c>
      <c r="P15">
        <v>2</v>
      </c>
      <c r="Q15">
        <v>1.2</v>
      </c>
      <c r="R15">
        <v>3</v>
      </c>
      <c r="S15">
        <v>0.72314801614797197</v>
      </c>
    </row>
    <row r="16" spans="1:23" x14ac:dyDescent="0.2">
      <c r="A16" t="s">
        <v>40</v>
      </c>
      <c r="B16">
        <v>3.2270310019264991E-11</v>
      </c>
      <c r="C16" t="s">
        <v>7</v>
      </c>
      <c r="E16" t="s">
        <v>41</v>
      </c>
      <c r="F16" t="s">
        <v>29</v>
      </c>
      <c r="G16" t="s">
        <v>42</v>
      </c>
      <c r="H16" t="s">
        <v>35</v>
      </c>
      <c r="I16" t="s">
        <v>43</v>
      </c>
      <c r="J16">
        <v>2</v>
      </c>
      <c r="K16">
        <v>-24.156873502868216</v>
      </c>
      <c r="L16">
        <v>1.5</v>
      </c>
      <c r="M16">
        <v>1.2</v>
      </c>
      <c r="N16">
        <v>1.5</v>
      </c>
      <c r="O16">
        <v>1.1000000000000001</v>
      </c>
      <c r="P16">
        <v>2</v>
      </c>
      <c r="Q16">
        <v>1.2</v>
      </c>
      <c r="R16">
        <v>3</v>
      </c>
      <c r="S16">
        <v>0.72314801614797197</v>
      </c>
    </row>
    <row r="17" spans="1:23" x14ac:dyDescent="0.2">
      <c r="A17" t="s">
        <v>44</v>
      </c>
      <c r="B17">
        <v>0.30207430451283473</v>
      </c>
      <c r="C17" t="s">
        <v>8</v>
      </c>
      <c r="E17" s="10" t="s">
        <v>41</v>
      </c>
      <c r="F17" t="s">
        <v>29</v>
      </c>
      <c r="G17" t="s">
        <v>45</v>
      </c>
      <c r="H17" t="s">
        <v>35</v>
      </c>
      <c r="I17" t="s">
        <v>46</v>
      </c>
      <c r="J17">
        <v>2</v>
      </c>
      <c r="K17">
        <v>-1.1970822504372693</v>
      </c>
      <c r="L17">
        <v>1.5</v>
      </c>
      <c r="M17">
        <v>1.2</v>
      </c>
      <c r="N17">
        <v>1.5</v>
      </c>
      <c r="O17">
        <v>1.1000000000000001</v>
      </c>
      <c r="P17">
        <v>2</v>
      </c>
      <c r="Q17">
        <v>1.2</v>
      </c>
      <c r="R17">
        <v>3</v>
      </c>
      <c r="S17">
        <v>0.72314801614797197</v>
      </c>
    </row>
    <row r="18" spans="1:23" x14ac:dyDescent="0.2">
      <c r="A18" t="s">
        <v>109</v>
      </c>
      <c r="B18">
        <v>1.0291066405763645</v>
      </c>
      <c r="C18" t="s">
        <v>48</v>
      </c>
      <c r="E18" s="10" t="s">
        <v>60</v>
      </c>
      <c r="F18" t="s">
        <v>29</v>
      </c>
      <c r="G18" t="s">
        <v>49</v>
      </c>
      <c r="H18" t="s">
        <v>10</v>
      </c>
      <c r="I18" t="s">
        <v>50</v>
      </c>
      <c r="J18">
        <v>2</v>
      </c>
      <c r="K18">
        <v>2.8691086638977469E-2</v>
      </c>
      <c r="L18">
        <v>1.5</v>
      </c>
      <c r="M18">
        <v>1.2</v>
      </c>
      <c r="N18">
        <v>1.5</v>
      </c>
      <c r="O18">
        <v>1.1000000000000001</v>
      </c>
      <c r="P18">
        <v>2</v>
      </c>
      <c r="Q18">
        <v>1.2</v>
      </c>
      <c r="R18">
        <v>1.05</v>
      </c>
      <c r="S18">
        <v>0.47095746419981693</v>
      </c>
    </row>
    <row r="19" spans="1:23" x14ac:dyDescent="0.2">
      <c r="A19" t="s">
        <v>109</v>
      </c>
      <c r="B19">
        <v>0.64442518296071416</v>
      </c>
      <c r="C19" t="s">
        <v>48</v>
      </c>
      <c r="E19" s="10" t="s">
        <v>60</v>
      </c>
      <c r="F19" t="s">
        <v>29</v>
      </c>
      <c r="G19" t="s">
        <v>49</v>
      </c>
      <c r="H19" t="s">
        <v>10</v>
      </c>
      <c r="I19" t="s">
        <v>51</v>
      </c>
      <c r="J19">
        <v>2</v>
      </c>
      <c r="K19">
        <v>-0.43939654873975276</v>
      </c>
      <c r="L19">
        <v>1.5</v>
      </c>
      <c r="M19">
        <v>1.2</v>
      </c>
      <c r="N19">
        <v>1.5</v>
      </c>
      <c r="O19">
        <v>1.1000000000000001</v>
      </c>
      <c r="P19">
        <v>2</v>
      </c>
      <c r="Q19">
        <v>1.2</v>
      </c>
      <c r="R19">
        <v>1.05</v>
      </c>
      <c r="S19">
        <v>0.47095746419981693</v>
      </c>
    </row>
    <row r="20" spans="1:23" x14ac:dyDescent="0.2">
      <c r="A20" t="s">
        <v>109</v>
      </c>
      <c r="B20">
        <v>0.14302201400538245</v>
      </c>
      <c r="C20" t="s">
        <v>48</v>
      </c>
      <c r="E20" s="10" t="s">
        <v>60</v>
      </c>
      <c r="F20" t="s">
        <v>29</v>
      </c>
      <c r="G20" t="s">
        <v>49</v>
      </c>
      <c r="H20" t="s">
        <v>10</v>
      </c>
      <c r="I20" t="s">
        <v>52</v>
      </c>
      <c r="J20">
        <v>2</v>
      </c>
      <c r="K20">
        <v>-1.9447567164768222</v>
      </c>
      <c r="L20">
        <v>1.5</v>
      </c>
      <c r="M20">
        <v>1.2</v>
      </c>
      <c r="N20">
        <v>1.5</v>
      </c>
      <c r="O20">
        <v>1.1000000000000001</v>
      </c>
      <c r="P20">
        <v>2</v>
      </c>
      <c r="Q20">
        <v>1.2</v>
      </c>
      <c r="R20">
        <v>1.05</v>
      </c>
      <c r="S20">
        <v>0.47095746419981693</v>
      </c>
    </row>
    <row r="21" spans="1:23" x14ac:dyDescent="0.2">
      <c r="A21" t="s">
        <v>53</v>
      </c>
      <c r="B21">
        <v>6.9143483761158198E-3</v>
      </c>
      <c r="C21" t="s">
        <v>8</v>
      </c>
      <c r="D21" t="s">
        <v>54</v>
      </c>
      <c r="F21" t="s">
        <v>55</v>
      </c>
      <c r="H21" t="s">
        <v>56</v>
      </c>
      <c r="I21" t="s">
        <v>57</v>
      </c>
      <c r="J21">
        <v>2</v>
      </c>
      <c r="K21">
        <v>-4.9741565516945512</v>
      </c>
      <c r="L21">
        <v>1.5</v>
      </c>
      <c r="M21">
        <v>1.2</v>
      </c>
      <c r="N21">
        <v>1.5</v>
      </c>
      <c r="O21">
        <v>1.1000000000000001</v>
      </c>
      <c r="P21">
        <v>2</v>
      </c>
      <c r="Q21">
        <v>1.2</v>
      </c>
      <c r="R21">
        <v>1.05</v>
      </c>
      <c r="S21">
        <v>0.47095746419981693</v>
      </c>
    </row>
    <row r="23" spans="1:23" x14ac:dyDescent="0.2">
      <c r="A23" s="1" t="s">
        <v>0</v>
      </c>
      <c r="B23" s="1" t="s">
        <v>113</v>
      </c>
    </row>
    <row r="24" spans="1:23" x14ac:dyDescent="0.2">
      <c r="A24" t="s">
        <v>1</v>
      </c>
      <c r="B24" t="s">
        <v>116</v>
      </c>
    </row>
    <row r="25" spans="1:23" x14ac:dyDescent="0.2">
      <c r="A25" t="s">
        <v>2</v>
      </c>
      <c r="B25" t="s">
        <v>3</v>
      </c>
    </row>
    <row r="26" spans="1:23" x14ac:dyDescent="0.2">
      <c r="A26" t="s">
        <v>4</v>
      </c>
      <c r="B26" t="s">
        <v>60</v>
      </c>
    </row>
    <row r="27" spans="1:23" x14ac:dyDescent="0.2">
      <c r="A27" t="s">
        <v>5</v>
      </c>
      <c r="B27" t="s">
        <v>6</v>
      </c>
    </row>
    <row r="28" spans="1:23" x14ac:dyDescent="0.2">
      <c r="A28" t="s">
        <v>7</v>
      </c>
      <c r="B28" t="s">
        <v>8</v>
      </c>
    </row>
    <row r="29" spans="1:23" x14ac:dyDescent="0.2">
      <c r="A29" s="1" t="s">
        <v>11</v>
      </c>
      <c r="B29" s="1"/>
      <c r="C29" s="1"/>
      <c r="D29" s="1"/>
      <c r="E29" s="1"/>
      <c r="F29" s="1"/>
      <c r="G29" s="1"/>
      <c r="H29" s="1"/>
      <c r="I29" s="1"/>
      <c r="J29" s="1"/>
      <c r="K29" s="1"/>
      <c r="L29" s="1"/>
      <c r="M29" s="1"/>
      <c r="N29" s="1"/>
      <c r="O29" s="1"/>
      <c r="P29" s="1"/>
      <c r="Q29" s="1"/>
      <c r="R29" s="1"/>
      <c r="S29" s="1"/>
      <c r="T29" s="1"/>
      <c r="U29" s="1"/>
      <c r="V29" s="1"/>
      <c r="W29" s="1"/>
    </row>
    <row r="30" spans="1:23" x14ac:dyDescent="0.2">
      <c r="A30" s="1" t="s">
        <v>12</v>
      </c>
      <c r="B30" s="1" t="s">
        <v>13</v>
      </c>
      <c r="C30" s="1" t="s">
        <v>7</v>
      </c>
      <c r="D30" s="1" t="s">
        <v>14</v>
      </c>
      <c r="E30" s="1" t="s">
        <v>4</v>
      </c>
      <c r="F30" s="1" t="s">
        <v>15</v>
      </c>
      <c r="G30" s="1" t="s">
        <v>5</v>
      </c>
      <c r="H30" s="1" t="s">
        <v>16</v>
      </c>
      <c r="I30" s="1" t="s">
        <v>1</v>
      </c>
      <c r="J30" s="1" t="s">
        <v>17</v>
      </c>
      <c r="K30" s="1" t="s">
        <v>18</v>
      </c>
      <c r="L30" s="1" t="s">
        <v>19</v>
      </c>
      <c r="M30" s="1" t="s">
        <v>20</v>
      </c>
      <c r="N30" s="1" t="s">
        <v>21</v>
      </c>
      <c r="O30" s="1" t="s">
        <v>22</v>
      </c>
      <c r="P30" s="1" t="s">
        <v>23</v>
      </c>
      <c r="Q30" s="1" t="s">
        <v>24</v>
      </c>
      <c r="R30" s="1" t="s">
        <v>25</v>
      </c>
      <c r="S30" s="1" t="s">
        <v>26</v>
      </c>
      <c r="T30" s="1" t="s">
        <v>27</v>
      </c>
      <c r="U30" s="1"/>
    </row>
    <row r="31" spans="1:23" x14ac:dyDescent="0.2">
      <c r="A31" t="s">
        <v>113</v>
      </c>
      <c r="B31">
        <v>1</v>
      </c>
      <c r="C31" t="s">
        <v>8</v>
      </c>
      <c r="E31" t="s">
        <v>60</v>
      </c>
      <c r="F31" t="s">
        <v>28</v>
      </c>
      <c r="G31" t="s">
        <v>6</v>
      </c>
    </row>
    <row r="32" spans="1:23" x14ac:dyDescent="0.2">
      <c r="A32" t="s">
        <v>114</v>
      </c>
      <c r="B32">
        <v>1</v>
      </c>
      <c r="C32" t="s">
        <v>8</v>
      </c>
      <c r="E32" t="s">
        <v>60</v>
      </c>
      <c r="F32" t="s">
        <v>29</v>
      </c>
      <c r="G32" t="s">
        <v>115</v>
      </c>
      <c r="H32" t="s">
        <v>9</v>
      </c>
      <c r="I32" t="s">
        <v>30</v>
      </c>
      <c r="J32">
        <v>2</v>
      </c>
      <c r="K32">
        <v>0</v>
      </c>
      <c r="L32">
        <v>1.5</v>
      </c>
      <c r="M32">
        <v>1.2</v>
      </c>
      <c r="N32">
        <v>1.5</v>
      </c>
      <c r="O32">
        <v>1.1000000000000001</v>
      </c>
      <c r="P32">
        <v>2</v>
      </c>
      <c r="Q32">
        <v>1.2</v>
      </c>
      <c r="R32">
        <v>1.05</v>
      </c>
      <c r="S32">
        <v>0.47095746419981693</v>
      </c>
    </row>
    <row r="33" spans="1:19" x14ac:dyDescent="0.2">
      <c r="A33" t="s">
        <v>114</v>
      </c>
      <c r="B33">
        <v>6.9143483761158198E-3</v>
      </c>
      <c r="C33" t="s">
        <v>8</v>
      </c>
      <c r="E33" t="s">
        <v>60</v>
      </c>
      <c r="F33" t="s">
        <v>29</v>
      </c>
      <c r="G33" t="s">
        <v>115</v>
      </c>
      <c r="H33" t="s">
        <v>9</v>
      </c>
      <c r="I33" t="s">
        <v>31</v>
      </c>
      <c r="J33">
        <v>2</v>
      </c>
      <c r="K33">
        <v>-4.9741565516945512</v>
      </c>
      <c r="L33">
        <v>1.5</v>
      </c>
      <c r="M33">
        <v>1.2</v>
      </c>
      <c r="N33">
        <v>1.5</v>
      </c>
      <c r="O33">
        <v>1.1000000000000001</v>
      </c>
      <c r="P33">
        <v>2</v>
      </c>
      <c r="Q33">
        <v>1.2</v>
      </c>
      <c r="R33">
        <v>1.05</v>
      </c>
      <c r="S33">
        <v>0.47095746419981693</v>
      </c>
    </row>
    <row r="34" spans="1:19" x14ac:dyDescent="0.2">
      <c r="A34" t="s">
        <v>32</v>
      </c>
      <c r="B34">
        <v>1.1442208504274044E-6</v>
      </c>
      <c r="C34" t="s">
        <v>33</v>
      </c>
      <c r="E34" s="10" t="s">
        <v>41</v>
      </c>
      <c r="F34" t="s">
        <v>29</v>
      </c>
      <c r="G34" t="s">
        <v>34</v>
      </c>
      <c r="H34" t="s">
        <v>35</v>
      </c>
      <c r="I34" t="s">
        <v>36</v>
      </c>
      <c r="J34">
        <v>2</v>
      </c>
      <c r="K34">
        <v>-13.680786632565722</v>
      </c>
      <c r="L34">
        <v>1.5</v>
      </c>
      <c r="M34">
        <v>1.2</v>
      </c>
      <c r="N34">
        <v>1.5</v>
      </c>
      <c r="O34">
        <v>1.1000000000000001</v>
      </c>
      <c r="P34">
        <v>2</v>
      </c>
      <c r="Q34">
        <v>1.2</v>
      </c>
      <c r="R34">
        <v>3</v>
      </c>
      <c r="S34">
        <v>0.72314801614797197</v>
      </c>
    </row>
    <row r="35" spans="1:19" x14ac:dyDescent="0.2">
      <c r="A35" t="s">
        <v>37</v>
      </c>
      <c r="B35">
        <v>2.0170559863303602E-9</v>
      </c>
      <c r="C35" t="s">
        <v>33</v>
      </c>
      <c r="E35" s="10" t="s">
        <v>41</v>
      </c>
      <c r="F35" t="s">
        <v>29</v>
      </c>
      <c r="G35" t="s">
        <v>38</v>
      </c>
      <c r="H35" t="s">
        <v>35</v>
      </c>
      <c r="I35" t="s">
        <v>39</v>
      </c>
      <c r="J35">
        <v>2</v>
      </c>
      <c r="K35">
        <v>-20.021626821130827</v>
      </c>
      <c r="L35">
        <v>1.5</v>
      </c>
      <c r="M35">
        <v>1.2</v>
      </c>
      <c r="N35">
        <v>1.5</v>
      </c>
      <c r="O35">
        <v>1.1000000000000001</v>
      </c>
      <c r="P35">
        <v>2</v>
      </c>
      <c r="Q35">
        <v>1.2</v>
      </c>
      <c r="R35">
        <v>3</v>
      </c>
      <c r="S35">
        <v>0.72314801614797197</v>
      </c>
    </row>
    <row r="36" spans="1:19" x14ac:dyDescent="0.2">
      <c r="A36" t="s">
        <v>40</v>
      </c>
      <c r="B36">
        <v>3.2270310019264991E-11</v>
      </c>
      <c r="C36" t="s">
        <v>7</v>
      </c>
      <c r="E36" t="s">
        <v>41</v>
      </c>
      <c r="F36" t="s">
        <v>29</v>
      </c>
      <c r="G36" t="s">
        <v>42</v>
      </c>
      <c r="H36" t="s">
        <v>35</v>
      </c>
      <c r="I36" t="s">
        <v>43</v>
      </c>
      <c r="J36">
        <v>2</v>
      </c>
      <c r="K36">
        <v>-24.156873502868216</v>
      </c>
      <c r="L36">
        <v>1.5</v>
      </c>
      <c r="M36">
        <v>1.2</v>
      </c>
      <c r="N36">
        <v>1.5</v>
      </c>
      <c r="O36">
        <v>1.1000000000000001</v>
      </c>
      <c r="P36">
        <v>2</v>
      </c>
      <c r="Q36">
        <v>1.2</v>
      </c>
      <c r="R36">
        <v>3</v>
      </c>
      <c r="S36">
        <v>0.72314801614797197</v>
      </c>
    </row>
    <row r="37" spans="1:19" x14ac:dyDescent="0.2">
      <c r="A37" t="s">
        <v>44</v>
      </c>
      <c r="B37">
        <v>0.30207430451283473</v>
      </c>
      <c r="C37" t="s">
        <v>8</v>
      </c>
      <c r="E37" s="10" t="s">
        <v>41</v>
      </c>
      <c r="F37" t="s">
        <v>29</v>
      </c>
      <c r="G37" t="s">
        <v>45</v>
      </c>
      <c r="H37" t="s">
        <v>35</v>
      </c>
      <c r="I37" t="s">
        <v>46</v>
      </c>
      <c r="J37">
        <v>2</v>
      </c>
      <c r="K37">
        <v>-1.1970822504372693</v>
      </c>
      <c r="L37">
        <v>1.5</v>
      </c>
      <c r="M37">
        <v>1.2</v>
      </c>
      <c r="N37">
        <v>1.5</v>
      </c>
      <c r="O37">
        <v>1.1000000000000001</v>
      </c>
      <c r="P37">
        <v>2</v>
      </c>
      <c r="Q37">
        <v>1.2</v>
      </c>
      <c r="R37">
        <v>3</v>
      </c>
      <c r="S37">
        <v>0.72314801614797197</v>
      </c>
    </row>
    <row r="38" spans="1:19" x14ac:dyDescent="0.2">
      <c r="A38" t="s">
        <v>109</v>
      </c>
      <c r="B38">
        <v>1.0291066405763645</v>
      </c>
      <c r="C38" t="s">
        <v>48</v>
      </c>
      <c r="E38" s="10" t="s">
        <v>60</v>
      </c>
      <c r="F38" t="s">
        <v>29</v>
      </c>
      <c r="G38" t="s">
        <v>49</v>
      </c>
      <c r="H38" t="s">
        <v>10</v>
      </c>
      <c r="I38" t="s">
        <v>50</v>
      </c>
      <c r="J38">
        <v>2</v>
      </c>
      <c r="K38">
        <v>2.8691086638977469E-2</v>
      </c>
      <c r="L38">
        <v>1.5</v>
      </c>
      <c r="M38">
        <v>1.2</v>
      </c>
      <c r="N38">
        <v>1.5</v>
      </c>
      <c r="O38">
        <v>1.1000000000000001</v>
      </c>
      <c r="P38">
        <v>2</v>
      </c>
      <c r="Q38">
        <v>1.2</v>
      </c>
      <c r="R38">
        <v>1.05</v>
      </c>
      <c r="S38">
        <v>0.47095746419981693</v>
      </c>
    </row>
    <row r="39" spans="1:19" x14ac:dyDescent="0.2">
      <c r="A39" t="s">
        <v>109</v>
      </c>
      <c r="B39">
        <v>0.64442518296071416</v>
      </c>
      <c r="C39" t="s">
        <v>48</v>
      </c>
      <c r="E39" s="10" t="s">
        <v>60</v>
      </c>
      <c r="F39" t="s">
        <v>29</v>
      </c>
      <c r="G39" t="s">
        <v>49</v>
      </c>
      <c r="H39" t="s">
        <v>10</v>
      </c>
      <c r="I39" t="s">
        <v>51</v>
      </c>
      <c r="J39">
        <v>2</v>
      </c>
      <c r="K39">
        <v>-0.43939654873975276</v>
      </c>
      <c r="L39">
        <v>1.5</v>
      </c>
      <c r="M39">
        <v>1.2</v>
      </c>
      <c r="N39">
        <v>1.5</v>
      </c>
      <c r="O39">
        <v>1.1000000000000001</v>
      </c>
      <c r="P39">
        <v>2</v>
      </c>
      <c r="Q39">
        <v>1.2</v>
      </c>
      <c r="R39">
        <v>1.05</v>
      </c>
      <c r="S39">
        <v>0.47095746419981693</v>
      </c>
    </row>
    <row r="40" spans="1:19" x14ac:dyDescent="0.2">
      <c r="A40" t="s">
        <v>109</v>
      </c>
      <c r="B40">
        <v>0.14302201400538245</v>
      </c>
      <c r="C40" t="s">
        <v>48</v>
      </c>
      <c r="E40" s="10" t="s">
        <v>60</v>
      </c>
      <c r="F40" t="s">
        <v>29</v>
      </c>
      <c r="G40" t="s">
        <v>49</v>
      </c>
      <c r="H40" t="s">
        <v>10</v>
      </c>
      <c r="I40" t="s">
        <v>52</v>
      </c>
      <c r="J40">
        <v>2</v>
      </c>
      <c r="K40">
        <v>-1.9447567164768222</v>
      </c>
      <c r="L40">
        <v>1.5</v>
      </c>
      <c r="M40">
        <v>1.2</v>
      </c>
      <c r="N40">
        <v>1.5</v>
      </c>
      <c r="O40">
        <v>1.1000000000000001</v>
      </c>
      <c r="P40">
        <v>2</v>
      </c>
      <c r="Q40">
        <v>1.2</v>
      </c>
      <c r="R40">
        <v>1.05</v>
      </c>
      <c r="S40">
        <v>0.47095746419981693</v>
      </c>
    </row>
    <row r="41" spans="1:19" x14ac:dyDescent="0.2">
      <c r="A41" t="s">
        <v>53</v>
      </c>
      <c r="B41">
        <v>6.9143483761158198E-3</v>
      </c>
      <c r="C41" t="s">
        <v>8</v>
      </c>
      <c r="D41" t="s">
        <v>54</v>
      </c>
      <c r="F41" t="s">
        <v>55</v>
      </c>
      <c r="H41" t="s">
        <v>56</v>
      </c>
      <c r="I41" t="s">
        <v>57</v>
      </c>
      <c r="J41">
        <v>2</v>
      </c>
      <c r="K41">
        <v>-4.9741565516945512</v>
      </c>
      <c r="L41">
        <v>1.5</v>
      </c>
      <c r="M41">
        <v>1.2</v>
      </c>
      <c r="N41">
        <v>1.5</v>
      </c>
      <c r="O41">
        <v>1.1000000000000001</v>
      </c>
      <c r="P41">
        <v>2</v>
      </c>
      <c r="Q41">
        <v>1.2</v>
      </c>
      <c r="R41">
        <v>1.05</v>
      </c>
      <c r="S41">
        <v>0.47095746419981693</v>
      </c>
    </row>
    <row r="43" spans="1:19" s="4" customFormat="1" x14ac:dyDescent="0.2">
      <c r="A43" s="2" t="s">
        <v>0</v>
      </c>
      <c r="B43" s="3" t="s">
        <v>88</v>
      </c>
    </row>
    <row r="44" spans="1:19" s="4" customFormat="1" x14ac:dyDescent="0.2">
      <c r="A44" s="4" t="s">
        <v>1</v>
      </c>
      <c r="B44" s="5" t="s">
        <v>89</v>
      </c>
    </row>
    <row r="45" spans="1:19" s="4" customFormat="1" x14ac:dyDescent="0.2">
      <c r="A45" s="4" t="s">
        <v>2</v>
      </c>
      <c r="B45" s="5" t="s">
        <v>3</v>
      </c>
    </row>
    <row r="46" spans="1:19" s="4" customFormat="1" x14ac:dyDescent="0.2">
      <c r="A46" s="4" t="s">
        <v>4</v>
      </c>
      <c r="B46" t="s">
        <v>41</v>
      </c>
    </row>
    <row r="47" spans="1:19" s="4" customFormat="1" x14ac:dyDescent="0.2">
      <c r="A47" s="4" t="s">
        <v>5</v>
      </c>
      <c r="B47" s="5" t="s">
        <v>90</v>
      </c>
    </row>
    <row r="48" spans="1:19" s="4" customFormat="1" x14ac:dyDescent="0.2">
      <c r="A48" s="4" t="s">
        <v>7</v>
      </c>
      <c r="B48" s="5" t="s">
        <v>91</v>
      </c>
    </row>
    <row r="49" spans="1:21" s="4" customFormat="1" x14ac:dyDescent="0.2">
      <c r="A49" s="6" t="s">
        <v>11</v>
      </c>
      <c r="B49" s="5"/>
    </row>
    <row r="50" spans="1:21" s="4" customFormat="1" x14ac:dyDescent="0.2">
      <c r="A50" s="2" t="s">
        <v>12</v>
      </c>
      <c r="B50" s="3" t="s">
        <v>13</v>
      </c>
      <c r="C50" s="2" t="s">
        <v>7</v>
      </c>
      <c r="D50" s="2" t="s">
        <v>14</v>
      </c>
      <c r="E50" s="2" t="s">
        <v>4</v>
      </c>
      <c r="F50" s="2" t="s">
        <v>15</v>
      </c>
      <c r="G50" s="2" t="s">
        <v>5</v>
      </c>
      <c r="H50" s="2" t="s">
        <v>16</v>
      </c>
      <c r="I50" s="2" t="s">
        <v>1</v>
      </c>
      <c r="J50" s="2" t="s">
        <v>17</v>
      </c>
      <c r="K50" s="2" t="s">
        <v>18</v>
      </c>
      <c r="L50" s="2" t="s">
        <v>19</v>
      </c>
      <c r="M50" s="2" t="s">
        <v>20</v>
      </c>
      <c r="N50" s="2" t="s">
        <v>21</v>
      </c>
      <c r="O50" s="2" t="s">
        <v>22</v>
      </c>
      <c r="P50" s="2" t="s">
        <v>23</v>
      </c>
      <c r="Q50" s="2" t="s">
        <v>24</v>
      </c>
      <c r="R50" s="2" t="s">
        <v>25</v>
      </c>
      <c r="S50" s="2" t="s">
        <v>26</v>
      </c>
      <c r="T50" s="2" t="s">
        <v>27</v>
      </c>
      <c r="U50" s="2"/>
    </row>
    <row r="51" spans="1:21" s="4" customFormat="1" x14ac:dyDescent="0.2">
      <c r="A51" s="4" t="s">
        <v>88</v>
      </c>
      <c r="B51" s="5">
        <v>1</v>
      </c>
      <c r="C51" s="4" t="s">
        <v>91</v>
      </c>
      <c r="E51" t="s">
        <v>41</v>
      </c>
      <c r="F51" s="4" t="s">
        <v>28</v>
      </c>
      <c r="G51" s="4" t="s">
        <v>90</v>
      </c>
    </row>
    <row r="52" spans="1:21" s="4" customFormat="1" x14ac:dyDescent="0.2">
      <c r="A52" s="4" t="s">
        <v>59</v>
      </c>
      <c r="B52" s="7">
        <v>3.984190731178683E-7</v>
      </c>
      <c r="C52" s="4" t="s">
        <v>7</v>
      </c>
      <c r="E52" s="4" t="s">
        <v>60</v>
      </c>
      <c r="F52" s="4" t="s">
        <v>29</v>
      </c>
      <c r="G52" s="4" t="s">
        <v>61</v>
      </c>
      <c r="H52" s="4" t="s">
        <v>35</v>
      </c>
      <c r="I52" s="4" t="s">
        <v>62</v>
      </c>
      <c r="J52" s="4">
        <v>2</v>
      </c>
      <c r="K52" s="4">
        <v>-14.735761438090067</v>
      </c>
      <c r="L52" s="4">
        <v>1.05</v>
      </c>
      <c r="M52" s="8">
        <v>1.2</v>
      </c>
      <c r="N52" s="4">
        <v>1</v>
      </c>
      <c r="O52" s="4">
        <v>1.01</v>
      </c>
      <c r="P52" s="4">
        <v>1.2</v>
      </c>
      <c r="Q52" s="4">
        <v>1.2</v>
      </c>
      <c r="R52" s="4">
        <v>3</v>
      </c>
      <c r="S52" s="4">
        <v>0.57209088006881903</v>
      </c>
    </row>
    <row r="53" spans="1:21" s="4" customFormat="1" x14ac:dyDescent="0.2">
      <c r="A53" s="4" t="s">
        <v>63</v>
      </c>
      <c r="B53" s="7">
        <v>7.9683814623573661E-7</v>
      </c>
      <c r="C53" s="4" t="s">
        <v>64</v>
      </c>
      <c r="E53" s="4" t="s">
        <v>60</v>
      </c>
      <c r="F53" s="4" t="s">
        <v>29</v>
      </c>
      <c r="G53" s="4" t="s">
        <v>65</v>
      </c>
      <c r="H53" s="4" t="s">
        <v>35</v>
      </c>
      <c r="I53" s="4" t="s">
        <v>66</v>
      </c>
      <c r="J53" s="4">
        <v>2</v>
      </c>
      <c r="K53" s="4">
        <v>-14.042614257530122</v>
      </c>
      <c r="L53" s="4">
        <v>1.05</v>
      </c>
      <c r="M53" s="8">
        <v>1.2</v>
      </c>
      <c r="N53" s="4">
        <v>1</v>
      </c>
      <c r="O53" s="4">
        <v>1.01</v>
      </c>
      <c r="P53" s="4">
        <v>1.2</v>
      </c>
      <c r="Q53" s="4">
        <v>1.2</v>
      </c>
      <c r="R53" s="4">
        <v>3</v>
      </c>
      <c r="S53" s="4">
        <v>0.57209088006881903</v>
      </c>
    </row>
    <row r="54" spans="1:21" s="4" customFormat="1" x14ac:dyDescent="0.2">
      <c r="A54" s="4" t="s">
        <v>109</v>
      </c>
      <c r="B54" s="7">
        <v>7.3399999999999995E-4</v>
      </c>
      <c r="C54" s="4" t="s">
        <v>48</v>
      </c>
      <c r="E54" t="s">
        <v>41</v>
      </c>
      <c r="F54" s="4" t="s">
        <v>29</v>
      </c>
      <c r="G54" s="4" t="s">
        <v>49</v>
      </c>
      <c r="H54" s="4" t="s">
        <v>10</v>
      </c>
      <c r="I54" s="4" t="s">
        <v>72</v>
      </c>
      <c r="J54" s="4">
        <v>2</v>
      </c>
      <c r="K54" s="4">
        <v>-7.2170015293497585</v>
      </c>
      <c r="L54" s="4">
        <v>1.05</v>
      </c>
      <c r="M54" s="8">
        <v>1.2</v>
      </c>
      <c r="N54" s="4">
        <v>1</v>
      </c>
      <c r="O54" s="4">
        <v>1.01</v>
      </c>
      <c r="P54" s="4">
        <v>1.2</v>
      </c>
      <c r="Q54" s="4">
        <v>1.2</v>
      </c>
      <c r="R54" s="4">
        <v>1.05</v>
      </c>
      <c r="S54" s="4">
        <v>0.16169679924070957</v>
      </c>
    </row>
    <row r="55" spans="1:21" s="4" customFormat="1" x14ac:dyDescent="0.2">
      <c r="A55" t="s">
        <v>113</v>
      </c>
      <c r="B55" s="9">
        <v>7.5075075075075066E-3</v>
      </c>
      <c r="C55" s="4" t="s">
        <v>8</v>
      </c>
      <c r="E55" t="s">
        <v>60</v>
      </c>
      <c r="F55" s="4" t="s">
        <v>29</v>
      </c>
      <c r="G55" s="4" t="s">
        <v>6</v>
      </c>
      <c r="H55" s="4" t="s">
        <v>9</v>
      </c>
      <c r="I55" s="4" t="s">
        <v>80</v>
      </c>
      <c r="J55" s="4">
        <v>2</v>
      </c>
      <c r="K55" s="4">
        <v>-4.8918517581062888</v>
      </c>
      <c r="L55" s="4">
        <v>1.05</v>
      </c>
      <c r="M55" s="8">
        <v>1.2</v>
      </c>
      <c r="N55" s="4">
        <v>1</v>
      </c>
      <c r="O55" s="4">
        <v>1.01</v>
      </c>
      <c r="P55" s="4">
        <v>1.2</v>
      </c>
      <c r="Q55" s="4">
        <v>1.2</v>
      </c>
      <c r="R55" s="4">
        <v>1.05</v>
      </c>
      <c r="S55" s="4">
        <v>0.16169679924070957</v>
      </c>
    </row>
    <row r="56" spans="1:21" s="4" customFormat="1" x14ac:dyDescent="0.2">
      <c r="A56" t="s">
        <v>113</v>
      </c>
      <c r="B56" s="9">
        <v>3.7537537537536729E-5</v>
      </c>
      <c r="C56" s="4" t="s">
        <v>8</v>
      </c>
      <c r="E56" t="s">
        <v>60</v>
      </c>
      <c r="F56" s="4" t="s">
        <v>29</v>
      </c>
      <c r="G56" s="4" t="s">
        <v>6</v>
      </c>
      <c r="H56" s="4" t="s">
        <v>81</v>
      </c>
      <c r="I56" s="4" t="s">
        <v>82</v>
      </c>
      <c r="J56" s="4">
        <v>2</v>
      </c>
      <c r="K56" s="4">
        <v>-10.190169124654346</v>
      </c>
      <c r="L56" s="4">
        <v>1.05</v>
      </c>
      <c r="M56" s="8">
        <v>1.2</v>
      </c>
      <c r="N56" s="4">
        <v>1</v>
      </c>
      <c r="O56" s="4">
        <v>1.01</v>
      </c>
      <c r="P56" s="4">
        <v>1.2</v>
      </c>
      <c r="Q56" s="4">
        <v>1.2</v>
      </c>
      <c r="R56" s="4">
        <v>1.05</v>
      </c>
      <c r="S56" s="4">
        <v>0.16169679924070957</v>
      </c>
    </row>
    <row r="57" spans="1:21" s="4" customFormat="1" x14ac:dyDescent="0.2">
      <c r="A57" s="4" t="s">
        <v>83</v>
      </c>
      <c r="B57" s="5">
        <f>0.0675675675675676/1000</f>
        <v>6.7567567567567596E-5</v>
      </c>
      <c r="C57" s="4" t="s">
        <v>112</v>
      </c>
      <c r="D57" s="4" t="s">
        <v>54</v>
      </c>
      <c r="F57" s="4" t="s">
        <v>55</v>
      </c>
      <c r="H57" s="4" t="s">
        <v>56</v>
      </c>
      <c r="I57" s="4" t="s">
        <v>84</v>
      </c>
      <c r="J57" s="4">
        <v>2</v>
      </c>
      <c r="K57" s="4">
        <v>-2.6946271807700697</v>
      </c>
      <c r="L57" s="4">
        <v>1.05</v>
      </c>
      <c r="M57" s="8">
        <v>1.2</v>
      </c>
      <c r="N57" s="4">
        <v>1</v>
      </c>
      <c r="O57" s="4">
        <v>1.01</v>
      </c>
      <c r="P57" s="4">
        <v>1.2</v>
      </c>
      <c r="Q57" s="4">
        <v>1.2</v>
      </c>
      <c r="R57" s="4">
        <v>1.05</v>
      </c>
      <c r="S57" s="4">
        <v>0.16169679924070957</v>
      </c>
    </row>
    <row r="58" spans="1:21" s="4" customFormat="1" x14ac:dyDescent="0.2">
      <c r="A58" s="4" t="s">
        <v>85</v>
      </c>
      <c r="B58" s="5">
        <v>6.9444444444444448E-6</v>
      </c>
      <c r="C58" s="4" t="s">
        <v>8</v>
      </c>
      <c r="D58" s="4" t="s">
        <v>54</v>
      </c>
      <c r="F58" s="4" t="s">
        <v>55</v>
      </c>
      <c r="H58" s="4" t="s">
        <v>56</v>
      </c>
      <c r="I58" s="4" t="s">
        <v>86</v>
      </c>
      <c r="J58" s="4">
        <v>2</v>
      </c>
      <c r="K58" s="4">
        <v>-11.877568578558138</v>
      </c>
      <c r="L58" s="4">
        <v>1.05</v>
      </c>
      <c r="M58" s="8">
        <v>1.2</v>
      </c>
      <c r="N58" s="4">
        <v>1</v>
      </c>
      <c r="O58" s="4">
        <v>1.01</v>
      </c>
      <c r="P58" s="4">
        <v>1.2</v>
      </c>
      <c r="Q58" s="4">
        <v>1.2</v>
      </c>
      <c r="R58" s="4">
        <v>1.5</v>
      </c>
      <c r="S58" s="4">
        <v>0.25816898211842121</v>
      </c>
    </row>
    <row r="59" spans="1:21" s="4" customFormat="1" x14ac:dyDescent="0.2">
      <c r="A59" s="4" t="s">
        <v>53</v>
      </c>
      <c r="B59" s="9">
        <v>3.7537537537536729E-5</v>
      </c>
      <c r="C59" s="4" t="s">
        <v>8</v>
      </c>
      <c r="D59" s="4" t="s">
        <v>54</v>
      </c>
      <c r="F59" s="4" t="s">
        <v>55</v>
      </c>
      <c r="H59" s="4" t="s">
        <v>56</v>
      </c>
      <c r="I59" s="4" t="s">
        <v>87</v>
      </c>
      <c r="M59" s="8"/>
    </row>
    <row r="60" spans="1:21" s="4" customFormat="1" x14ac:dyDescent="0.2">
      <c r="B60" s="5"/>
    </row>
    <row r="61" spans="1:21" s="4" customFormat="1" x14ac:dyDescent="0.2">
      <c r="A61" s="2" t="s">
        <v>0</v>
      </c>
      <c r="B61" s="3" t="s">
        <v>102</v>
      </c>
    </row>
    <row r="62" spans="1:21" s="4" customFormat="1" x14ac:dyDescent="0.2">
      <c r="A62" s="4" t="s">
        <v>1</v>
      </c>
      <c r="B62" s="5" t="s">
        <v>103</v>
      </c>
    </row>
    <row r="63" spans="1:21" s="4" customFormat="1" x14ac:dyDescent="0.2">
      <c r="A63" s="4" t="s">
        <v>2</v>
      </c>
      <c r="B63" s="5" t="s">
        <v>3</v>
      </c>
    </row>
    <row r="64" spans="1:21" s="4" customFormat="1" x14ac:dyDescent="0.2">
      <c r="A64" s="4" t="s">
        <v>4</v>
      </c>
      <c r="B64" s="10" t="s">
        <v>41</v>
      </c>
    </row>
    <row r="65" spans="1:21" s="4" customFormat="1" x14ac:dyDescent="0.2">
      <c r="A65" s="4" t="s">
        <v>5</v>
      </c>
      <c r="B65" s="5" t="s">
        <v>90</v>
      </c>
    </row>
    <row r="66" spans="1:21" s="4" customFormat="1" x14ac:dyDescent="0.2">
      <c r="A66" s="4" t="s">
        <v>7</v>
      </c>
      <c r="B66" s="5" t="s">
        <v>91</v>
      </c>
    </row>
    <row r="67" spans="1:21" s="4" customFormat="1" x14ac:dyDescent="0.2">
      <c r="A67" s="6" t="s">
        <v>11</v>
      </c>
      <c r="B67" s="5"/>
    </row>
    <row r="68" spans="1:21" s="4" customFormat="1" x14ac:dyDescent="0.2">
      <c r="A68" s="2" t="s">
        <v>12</v>
      </c>
      <c r="B68" s="3" t="s">
        <v>13</v>
      </c>
      <c r="C68" s="2" t="s">
        <v>7</v>
      </c>
      <c r="D68" s="2" t="s">
        <v>14</v>
      </c>
      <c r="E68" s="2" t="s">
        <v>4</v>
      </c>
      <c r="F68" s="2" t="s">
        <v>15</v>
      </c>
      <c r="G68" s="2" t="s">
        <v>5</v>
      </c>
      <c r="H68" s="2" t="s">
        <v>16</v>
      </c>
      <c r="I68" s="2" t="s">
        <v>1</v>
      </c>
      <c r="J68" s="2" t="s">
        <v>17</v>
      </c>
      <c r="K68" s="2" t="s">
        <v>18</v>
      </c>
      <c r="L68" s="2" t="s">
        <v>19</v>
      </c>
      <c r="M68" s="2" t="s">
        <v>20</v>
      </c>
      <c r="N68" s="2" t="s">
        <v>21</v>
      </c>
      <c r="O68" s="2" t="s">
        <v>22</v>
      </c>
      <c r="P68" s="2" t="s">
        <v>23</v>
      </c>
      <c r="Q68" s="2" t="s">
        <v>24</v>
      </c>
      <c r="R68" s="2" t="s">
        <v>25</v>
      </c>
      <c r="S68" s="2" t="s">
        <v>26</v>
      </c>
      <c r="T68" s="2" t="s">
        <v>27</v>
      </c>
      <c r="U68" s="2"/>
    </row>
    <row r="69" spans="1:21" s="4" customFormat="1" x14ac:dyDescent="0.2">
      <c r="A69" s="4" t="s">
        <v>102</v>
      </c>
      <c r="B69" s="5">
        <v>1</v>
      </c>
      <c r="C69" s="4" t="s">
        <v>91</v>
      </c>
      <c r="E69" s="10" t="s">
        <v>41</v>
      </c>
      <c r="F69" s="4" t="s">
        <v>28</v>
      </c>
      <c r="G69" s="4" t="s">
        <v>90</v>
      </c>
    </row>
    <row r="70" spans="1:21" s="4" customFormat="1" x14ac:dyDescent="0.2">
      <c r="A70" s="4" t="s">
        <v>92</v>
      </c>
      <c r="B70" s="7">
        <v>6.509296454909041E-10</v>
      </c>
      <c r="C70" s="4" t="s">
        <v>7</v>
      </c>
      <c r="E70" s="4" t="s">
        <v>41</v>
      </c>
      <c r="F70" s="4" t="s">
        <v>29</v>
      </c>
      <c r="G70" s="4" t="s">
        <v>93</v>
      </c>
      <c r="H70" s="4" t="s">
        <v>35</v>
      </c>
      <c r="I70" s="4" t="s">
        <v>67</v>
      </c>
      <c r="J70" s="4">
        <v>2</v>
      </c>
      <c r="K70" s="4">
        <v>-21.152619551002662</v>
      </c>
      <c r="L70" s="4">
        <v>1.05</v>
      </c>
      <c r="M70" s="8">
        <v>1.2</v>
      </c>
      <c r="N70" s="4">
        <v>1</v>
      </c>
      <c r="O70" s="4">
        <v>1.01</v>
      </c>
      <c r="P70" s="4">
        <v>1.2</v>
      </c>
      <c r="Q70" s="4">
        <v>1.2</v>
      </c>
      <c r="R70" s="4">
        <v>3</v>
      </c>
      <c r="S70" s="4">
        <v>0.57209088006881903</v>
      </c>
    </row>
    <row r="71" spans="1:21" s="4" customFormat="1" x14ac:dyDescent="0.2">
      <c r="A71" s="4" t="s">
        <v>94</v>
      </c>
      <c r="B71" s="7">
        <v>6.509296454909041E-10</v>
      </c>
      <c r="C71" s="4" t="s">
        <v>7</v>
      </c>
      <c r="E71" s="4" t="s">
        <v>41</v>
      </c>
      <c r="F71" s="4" t="s">
        <v>29</v>
      </c>
      <c r="G71" s="4" t="s">
        <v>95</v>
      </c>
      <c r="H71" s="4" t="s">
        <v>35</v>
      </c>
      <c r="I71" s="4" t="s">
        <v>67</v>
      </c>
      <c r="J71" s="4">
        <v>2</v>
      </c>
      <c r="K71" s="4">
        <v>-21.152619551002662</v>
      </c>
      <c r="L71" s="4">
        <v>1.05</v>
      </c>
      <c r="M71" s="8">
        <v>1.2</v>
      </c>
      <c r="N71" s="4">
        <v>1</v>
      </c>
      <c r="O71" s="4">
        <v>1.01</v>
      </c>
      <c r="P71" s="4">
        <v>1.2</v>
      </c>
      <c r="Q71" s="4">
        <v>1.2</v>
      </c>
      <c r="R71" s="4">
        <v>3</v>
      </c>
      <c r="S71" s="4">
        <v>0.57209088006881903</v>
      </c>
    </row>
    <row r="72" spans="1:21" s="4" customFormat="1" x14ac:dyDescent="0.2">
      <c r="A72" s="4" t="s">
        <v>96</v>
      </c>
      <c r="B72" s="7">
        <v>6.509296454909041E-10</v>
      </c>
      <c r="C72" s="4" t="s">
        <v>7</v>
      </c>
      <c r="E72" s="4" t="s">
        <v>41</v>
      </c>
      <c r="F72" s="4" t="s">
        <v>29</v>
      </c>
      <c r="G72" s="4" t="s">
        <v>97</v>
      </c>
      <c r="H72" s="4" t="s">
        <v>35</v>
      </c>
      <c r="I72" s="4" t="s">
        <v>67</v>
      </c>
      <c r="J72" s="4">
        <v>2</v>
      </c>
      <c r="K72" s="4">
        <v>-21.152619551002662</v>
      </c>
      <c r="L72" s="4">
        <v>1.05</v>
      </c>
      <c r="M72" s="8">
        <v>1.2</v>
      </c>
      <c r="N72" s="4">
        <v>1</v>
      </c>
      <c r="O72" s="4">
        <v>1.01</v>
      </c>
      <c r="P72" s="4">
        <v>1.2</v>
      </c>
      <c r="Q72" s="4">
        <v>1.2</v>
      </c>
      <c r="R72" s="4">
        <v>3</v>
      </c>
      <c r="S72" s="4">
        <v>0.57209088006881903</v>
      </c>
    </row>
    <row r="73" spans="1:21" s="4" customFormat="1" x14ac:dyDescent="0.2">
      <c r="A73" s="4" t="s">
        <v>73</v>
      </c>
      <c r="B73" s="7">
        <v>9.4583599412497203E-9</v>
      </c>
      <c r="C73" s="4" t="s">
        <v>8</v>
      </c>
      <c r="E73" s="4" t="s">
        <v>41</v>
      </c>
      <c r="F73" s="4" t="s">
        <v>29</v>
      </c>
      <c r="G73" s="4" t="s">
        <v>74</v>
      </c>
      <c r="H73" s="4" t="s">
        <v>75</v>
      </c>
      <c r="J73" s="4">
        <v>2</v>
      </c>
      <c r="K73" s="4">
        <v>-18.476366836645134</v>
      </c>
      <c r="L73" s="4">
        <v>1.05</v>
      </c>
      <c r="M73" s="8">
        <v>1.2</v>
      </c>
      <c r="N73" s="4">
        <v>1</v>
      </c>
      <c r="O73" s="4">
        <v>1.01</v>
      </c>
      <c r="P73" s="4">
        <v>1.2</v>
      </c>
      <c r="Q73" s="4">
        <v>1.2</v>
      </c>
      <c r="R73" s="4">
        <v>1.05</v>
      </c>
      <c r="S73" s="4">
        <v>0.16169679924070957</v>
      </c>
    </row>
    <row r="74" spans="1:21" s="4" customFormat="1" x14ac:dyDescent="0.2">
      <c r="A74" s="4" t="s">
        <v>76</v>
      </c>
      <c r="B74" s="7">
        <v>-9.4583599412497203E-9</v>
      </c>
      <c r="C74" s="4" t="s">
        <v>8</v>
      </c>
      <c r="E74" s="10" t="s">
        <v>110</v>
      </c>
      <c r="F74" s="4" t="s">
        <v>29</v>
      </c>
      <c r="G74" s="4" t="s">
        <v>77</v>
      </c>
      <c r="H74" s="4" t="s">
        <v>75</v>
      </c>
      <c r="J74" s="4">
        <v>1</v>
      </c>
      <c r="K74" s="4" t="s">
        <v>47</v>
      </c>
      <c r="L74" s="4">
        <v>1.05</v>
      </c>
      <c r="M74" s="8">
        <v>1.2</v>
      </c>
      <c r="N74" s="4">
        <v>1</v>
      </c>
      <c r="O74" s="4">
        <v>1.01</v>
      </c>
      <c r="P74" s="4">
        <v>1.2</v>
      </c>
      <c r="Q74" s="4">
        <v>1.2</v>
      </c>
      <c r="R74" s="4">
        <v>3</v>
      </c>
      <c r="S74" s="4">
        <v>0.57209088006881903</v>
      </c>
      <c r="T74" s="4" t="b">
        <v>1</v>
      </c>
    </row>
    <row r="75" spans="1:21" s="4" customFormat="1" x14ac:dyDescent="0.2">
      <c r="A75" t="s">
        <v>113</v>
      </c>
      <c r="B75" s="9">
        <v>1.6629947742052215E-3</v>
      </c>
      <c r="C75" s="4" t="s">
        <v>8</v>
      </c>
      <c r="E75" t="s">
        <v>60</v>
      </c>
      <c r="F75" s="4" t="s">
        <v>29</v>
      </c>
      <c r="G75" s="4" t="s">
        <v>6</v>
      </c>
      <c r="H75" s="4" t="s">
        <v>9</v>
      </c>
      <c r="I75" s="4" t="s">
        <v>80</v>
      </c>
      <c r="J75" s="4">
        <v>2</v>
      </c>
      <c r="K75" s="4">
        <v>-6.399135221166409</v>
      </c>
      <c r="L75" s="4">
        <v>1.05</v>
      </c>
      <c r="M75" s="8">
        <v>1.2</v>
      </c>
      <c r="N75" s="4">
        <v>1</v>
      </c>
      <c r="O75" s="4">
        <v>1.01</v>
      </c>
      <c r="P75" s="4">
        <v>1.2</v>
      </c>
      <c r="Q75" s="4">
        <v>1.2</v>
      </c>
      <c r="R75" s="4">
        <v>1.05</v>
      </c>
      <c r="S75" s="4">
        <v>0.16169679924070957</v>
      </c>
    </row>
    <row r="76" spans="1:21" s="4" customFormat="1" x14ac:dyDescent="0.2">
      <c r="A76" t="s">
        <v>113</v>
      </c>
      <c r="B76" s="9">
        <v>8.31497387102593E-6</v>
      </c>
      <c r="C76" s="4" t="s">
        <v>8</v>
      </c>
      <c r="E76" t="s">
        <v>60</v>
      </c>
      <c r="F76" s="4" t="s">
        <v>29</v>
      </c>
      <c r="G76" s="4" t="s">
        <v>6</v>
      </c>
      <c r="H76" s="4" t="s">
        <v>81</v>
      </c>
      <c r="I76" s="4" t="s">
        <v>82</v>
      </c>
      <c r="J76" s="4">
        <v>2</v>
      </c>
      <c r="K76" s="4">
        <v>-11.697452587714467</v>
      </c>
      <c r="L76" s="4">
        <v>1.05</v>
      </c>
      <c r="M76" s="8">
        <v>1.2</v>
      </c>
      <c r="N76" s="4">
        <v>1</v>
      </c>
      <c r="O76" s="4">
        <v>1.01</v>
      </c>
      <c r="P76" s="4">
        <v>1.2</v>
      </c>
      <c r="Q76" s="4">
        <v>1.2</v>
      </c>
      <c r="R76" s="4">
        <v>1.05</v>
      </c>
      <c r="S76" s="4">
        <v>0.16169679924070957</v>
      </c>
    </row>
    <row r="77" spans="1:21" s="4" customFormat="1" x14ac:dyDescent="0.2">
      <c r="A77" s="4" t="s">
        <v>83</v>
      </c>
      <c r="B77" s="5">
        <f>0.014966952967847/1000</f>
        <v>1.4966952967847001E-5</v>
      </c>
      <c r="C77" s="4" t="s">
        <v>112</v>
      </c>
      <c r="D77" s="4" t="s">
        <v>54</v>
      </c>
      <c r="F77" s="4" t="s">
        <v>55</v>
      </c>
      <c r="H77" s="4" t="s">
        <v>56</v>
      </c>
      <c r="I77" s="4" t="s">
        <v>84</v>
      </c>
      <c r="J77" s="4">
        <v>2</v>
      </c>
      <c r="K77" s="4">
        <v>-4.2019106438301899</v>
      </c>
      <c r="L77" s="4">
        <v>1.05</v>
      </c>
      <c r="M77" s="8">
        <v>1.2</v>
      </c>
      <c r="N77" s="4">
        <v>1</v>
      </c>
      <c r="O77" s="4">
        <v>1.01</v>
      </c>
      <c r="P77" s="4">
        <v>1.2</v>
      </c>
      <c r="Q77" s="4">
        <v>1.2</v>
      </c>
      <c r="R77" s="4">
        <v>1.05</v>
      </c>
      <c r="S77" s="4">
        <v>0.16169679924070957</v>
      </c>
    </row>
    <row r="78" spans="1:21" s="4" customFormat="1" x14ac:dyDescent="0.2">
      <c r="A78" s="4" t="s">
        <v>85</v>
      </c>
      <c r="B78" s="5">
        <v>6.9444444444444448E-6</v>
      </c>
      <c r="C78" s="4" t="s">
        <v>8</v>
      </c>
      <c r="D78" s="4" t="s">
        <v>54</v>
      </c>
      <c r="F78" s="4" t="s">
        <v>55</v>
      </c>
      <c r="H78" s="4" t="s">
        <v>56</v>
      </c>
      <c r="I78" s="4" t="s">
        <v>86</v>
      </c>
      <c r="J78" s="4">
        <v>2</v>
      </c>
      <c r="K78" s="4">
        <v>-11.877568578558138</v>
      </c>
      <c r="L78" s="4">
        <v>1.05</v>
      </c>
      <c r="M78" s="8">
        <v>1.2</v>
      </c>
      <c r="N78" s="4">
        <v>1</v>
      </c>
      <c r="O78" s="4">
        <v>1.01</v>
      </c>
      <c r="P78" s="4">
        <v>1.2</v>
      </c>
      <c r="Q78" s="4">
        <v>1.2</v>
      </c>
      <c r="R78" s="4">
        <v>1.5</v>
      </c>
      <c r="S78" s="4">
        <v>0.25816898211842121</v>
      </c>
    </row>
    <row r="79" spans="1:21" s="4" customFormat="1" x14ac:dyDescent="0.2">
      <c r="A79" s="4" t="s">
        <v>53</v>
      </c>
      <c r="B79" s="9">
        <v>8.31497387102593E-6</v>
      </c>
      <c r="C79" s="4" t="s">
        <v>8</v>
      </c>
      <c r="D79" s="4" t="s">
        <v>54</v>
      </c>
      <c r="F79" s="4" t="s">
        <v>55</v>
      </c>
      <c r="H79" s="4" t="s">
        <v>56</v>
      </c>
      <c r="I79" s="4" t="s">
        <v>87</v>
      </c>
      <c r="M79" s="8"/>
    </row>
    <row r="80" spans="1:21" s="4" customFormat="1" x14ac:dyDescent="0.2">
      <c r="B80" s="5"/>
    </row>
    <row r="81" spans="1:21" s="4" customFormat="1" x14ac:dyDescent="0.2">
      <c r="A81" s="2" t="s">
        <v>0</v>
      </c>
      <c r="B81" s="3" t="s">
        <v>104</v>
      </c>
    </row>
    <row r="82" spans="1:21" s="4" customFormat="1" x14ac:dyDescent="0.2">
      <c r="A82" s="4" t="s">
        <v>1</v>
      </c>
      <c r="B82" s="5" t="s">
        <v>105</v>
      </c>
    </row>
    <row r="83" spans="1:21" s="4" customFormat="1" x14ac:dyDescent="0.2">
      <c r="A83" s="4" t="s">
        <v>2</v>
      </c>
      <c r="B83" s="5" t="s">
        <v>3</v>
      </c>
    </row>
    <row r="84" spans="1:21" s="4" customFormat="1" x14ac:dyDescent="0.2">
      <c r="A84" s="4" t="s">
        <v>4</v>
      </c>
      <c r="B84" s="10" t="s">
        <v>41</v>
      </c>
    </row>
    <row r="85" spans="1:21" s="4" customFormat="1" x14ac:dyDescent="0.2">
      <c r="A85" s="4" t="s">
        <v>5</v>
      </c>
      <c r="B85" s="5" t="s">
        <v>90</v>
      </c>
    </row>
    <row r="86" spans="1:21" s="4" customFormat="1" x14ac:dyDescent="0.2">
      <c r="A86" s="4" t="s">
        <v>7</v>
      </c>
      <c r="B86" s="5" t="s">
        <v>91</v>
      </c>
    </row>
    <row r="87" spans="1:21" s="4" customFormat="1" x14ac:dyDescent="0.2">
      <c r="A87" s="6" t="s">
        <v>11</v>
      </c>
      <c r="B87" s="5"/>
    </row>
    <row r="88" spans="1:21" s="4" customFormat="1" x14ac:dyDescent="0.2">
      <c r="A88" s="2" t="s">
        <v>12</v>
      </c>
      <c r="B88" s="3" t="s">
        <v>13</v>
      </c>
      <c r="C88" s="2" t="s">
        <v>7</v>
      </c>
      <c r="D88" s="2" t="s">
        <v>14</v>
      </c>
      <c r="E88" s="2" t="s">
        <v>4</v>
      </c>
      <c r="F88" s="2" t="s">
        <v>15</v>
      </c>
      <c r="G88" s="2" t="s">
        <v>5</v>
      </c>
      <c r="H88" s="2" t="s">
        <v>16</v>
      </c>
      <c r="I88" s="2" t="s">
        <v>1</v>
      </c>
      <c r="J88" s="2" t="s">
        <v>17</v>
      </c>
      <c r="K88" s="2" t="s">
        <v>18</v>
      </c>
      <c r="L88" s="2" t="s">
        <v>19</v>
      </c>
      <c r="M88" s="2" t="s">
        <v>20</v>
      </c>
      <c r="N88" s="2" t="s">
        <v>21</v>
      </c>
      <c r="O88" s="2" t="s">
        <v>22</v>
      </c>
      <c r="P88" s="2" t="s">
        <v>23</v>
      </c>
      <c r="Q88" s="2" t="s">
        <v>24</v>
      </c>
      <c r="R88" s="2" t="s">
        <v>25</v>
      </c>
      <c r="S88" s="2" t="s">
        <v>26</v>
      </c>
      <c r="T88" s="2" t="s">
        <v>27</v>
      </c>
      <c r="U88" s="2"/>
    </row>
    <row r="89" spans="1:21" s="4" customFormat="1" x14ac:dyDescent="0.2">
      <c r="A89" s="4" t="s">
        <v>104</v>
      </c>
      <c r="B89" s="5">
        <v>1</v>
      </c>
      <c r="C89" s="4" t="s">
        <v>91</v>
      </c>
      <c r="E89" s="10" t="s">
        <v>41</v>
      </c>
      <c r="F89" s="4" t="s">
        <v>28</v>
      </c>
      <c r="G89" s="4" t="s">
        <v>90</v>
      </c>
    </row>
    <row r="90" spans="1:21" s="4" customFormat="1" x14ac:dyDescent="0.2">
      <c r="A90" s="4" t="s">
        <v>98</v>
      </c>
      <c r="B90" s="7">
        <v>6.2590774062544461E-7</v>
      </c>
      <c r="C90" s="4" t="s">
        <v>7</v>
      </c>
      <c r="E90" s="4" t="s">
        <v>60</v>
      </c>
      <c r="F90" s="4" t="s">
        <v>29</v>
      </c>
      <c r="G90" s="4" t="s">
        <v>99</v>
      </c>
      <c r="H90" s="4" t="s">
        <v>35</v>
      </c>
      <c r="I90" s="4" t="s">
        <v>68</v>
      </c>
      <c r="J90" s="4">
        <v>2</v>
      </c>
      <c r="K90" s="4">
        <v>-14.284062855900274</v>
      </c>
      <c r="L90" s="4">
        <v>1</v>
      </c>
      <c r="M90" s="8">
        <v>1.2</v>
      </c>
      <c r="N90" s="4">
        <v>1</v>
      </c>
      <c r="O90" s="4">
        <v>1.01</v>
      </c>
      <c r="P90" s="4">
        <v>1.2</v>
      </c>
      <c r="Q90" s="4">
        <v>1.2</v>
      </c>
      <c r="R90" s="4">
        <v>3</v>
      </c>
      <c r="S90" s="4">
        <v>0.57157051623399524</v>
      </c>
    </row>
    <row r="91" spans="1:21" s="4" customFormat="1" x14ac:dyDescent="0.2">
      <c r="A91" t="s">
        <v>113</v>
      </c>
      <c r="B91" s="9">
        <v>2.0556127902646181E-3</v>
      </c>
      <c r="C91" s="4" t="s">
        <v>8</v>
      </c>
      <c r="E91" t="s">
        <v>60</v>
      </c>
      <c r="F91" s="4" t="s">
        <v>29</v>
      </c>
      <c r="G91" s="4" t="s">
        <v>6</v>
      </c>
      <c r="H91" s="4" t="s">
        <v>9</v>
      </c>
      <c r="I91" s="4" t="s">
        <v>80</v>
      </c>
      <c r="J91" s="4">
        <v>2</v>
      </c>
      <c r="K91" s="4">
        <v>-6.1871812807091953</v>
      </c>
      <c r="L91" s="4">
        <v>1.05</v>
      </c>
      <c r="M91" s="8">
        <v>1.2</v>
      </c>
      <c r="N91" s="4">
        <v>1</v>
      </c>
      <c r="O91" s="4">
        <v>1.01</v>
      </c>
      <c r="P91" s="4">
        <v>1.2</v>
      </c>
      <c r="Q91" s="4">
        <v>1.2</v>
      </c>
      <c r="R91" s="4">
        <v>1.05</v>
      </c>
      <c r="S91" s="4">
        <v>0.16169679924070957</v>
      </c>
    </row>
    <row r="92" spans="1:21" s="4" customFormat="1" x14ac:dyDescent="0.2">
      <c r="A92" t="s">
        <v>113</v>
      </c>
      <c r="B92" s="9">
        <v>1.1511431625481964E-5</v>
      </c>
      <c r="C92" s="4" t="s">
        <v>8</v>
      </c>
      <c r="E92" t="s">
        <v>60</v>
      </c>
      <c r="F92" s="4" t="s">
        <v>29</v>
      </c>
      <c r="G92" s="4" t="s">
        <v>6</v>
      </c>
      <c r="H92" s="4" t="s">
        <v>81</v>
      </c>
      <c r="I92" s="4" t="s">
        <v>82</v>
      </c>
      <c r="J92" s="4">
        <v>2</v>
      </c>
      <c r="K92" s="4">
        <v>-11.37216996195022</v>
      </c>
      <c r="L92" s="4">
        <v>1.05</v>
      </c>
      <c r="M92" s="8">
        <v>1.2</v>
      </c>
      <c r="N92" s="4">
        <v>1</v>
      </c>
      <c r="O92" s="4">
        <v>1.01</v>
      </c>
      <c r="P92" s="4">
        <v>1.2</v>
      </c>
      <c r="Q92" s="4">
        <v>1.2</v>
      </c>
      <c r="R92" s="4">
        <v>1.05</v>
      </c>
      <c r="S92" s="4">
        <v>0.16169679924070957</v>
      </c>
    </row>
    <row r="93" spans="1:21" s="4" customFormat="1" x14ac:dyDescent="0.2">
      <c r="A93" s="4" t="s">
        <v>83</v>
      </c>
      <c r="B93" s="5">
        <f>0.0185005151123816/1000</f>
        <v>1.8500515112381598E-5</v>
      </c>
      <c r="C93" s="4" t="s">
        <v>112</v>
      </c>
      <c r="D93" s="4" t="s">
        <v>54</v>
      </c>
      <c r="F93" s="4" t="s">
        <v>55</v>
      </c>
      <c r="H93" s="4" t="s">
        <v>56</v>
      </c>
      <c r="I93" s="4" t="s">
        <v>84</v>
      </c>
      <c r="J93" s="4">
        <v>2</v>
      </c>
      <c r="K93" s="4">
        <v>-3.9899567033729753</v>
      </c>
      <c r="L93" s="4">
        <v>1.05</v>
      </c>
      <c r="M93" s="8">
        <v>1.2</v>
      </c>
      <c r="N93" s="4">
        <v>1</v>
      </c>
      <c r="O93" s="4">
        <v>1.01</v>
      </c>
      <c r="P93" s="4">
        <v>1.2</v>
      </c>
      <c r="Q93" s="4">
        <v>1.2</v>
      </c>
      <c r="R93" s="4">
        <v>1.05</v>
      </c>
      <c r="S93" s="4">
        <v>0.16169679924070957</v>
      </c>
    </row>
    <row r="94" spans="1:21" s="4" customFormat="1" x14ac:dyDescent="0.2">
      <c r="A94" s="4" t="s">
        <v>53</v>
      </c>
      <c r="B94" s="9">
        <v>1.1511431625481964E-5</v>
      </c>
      <c r="C94" s="4" t="s">
        <v>8</v>
      </c>
      <c r="D94" s="4" t="s">
        <v>54</v>
      </c>
      <c r="F94" s="4" t="s">
        <v>55</v>
      </c>
      <c r="H94" s="4" t="s">
        <v>56</v>
      </c>
      <c r="I94" s="4" t="s">
        <v>87</v>
      </c>
      <c r="M94" s="8"/>
    </row>
    <row r="95" spans="1:21" s="4" customFormat="1" x14ac:dyDescent="0.2">
      <c r="B95" s="5"/>
    </row>
    <row r="96" spans="1:21" s="4" customFormat="1" x14ac:dyDescent="0.2">
      <c r="A96" s="2" t="s">
        <v>0</v>
      </c>
      <c r="B96" s="3" t="s">
        <v>106</v>
      </c>
    </row>
    <row r="97" spans="1:21" s="4" customFormat="1" x14ac:dyDescent="0.2">
      <c r="A97" s="4" t="s">
        <v>1</v>
      </c>
      <c r="B97" s="5" t="s">
        <v>107</v>
      </c>
    </row>
    <row r="98" spans="1:21" s="4" customFormat="1" x14ac:dyDescent="0.2">
      <c r="A98" s="4" t="s">
        <v>2</v>
      </c>
      <c r="B98" s="5" t="s">
        <v>3</v>
      </c>
    </row>
    <row r="99" spans="1:21" s="4" customFormat="1" x14ac:dyDescent="0.2">
      <c r="A99" s="4" t="s">
        <v>4</v>
      </c>
      <c r="B99" s="10" t="s">
        <v>41</v>
      </c>
    </row>
    <row r="100" spans="1:21" s="4" customFormat="1" x14ac:dyDescent="0.2">
      <c r="A100" s="4" t="s">
        <v>5</v>
      </c>
      <c r="B100" s="5" t="s">
        <v>90</v>
      </c>
    </row>
    <row r="101" spans="1:21" s="4" customFormat="1" x14ac:dyDescent="0.2">
      <c r="A101" s="4" t="s">
        <v>7</v>
      </c>
      <c r="B101" s="5" t="s">
        <v>91</v>
      </c>
    </row>
    <row r="102" spans="1:21" s="4" customFormat="1" x14ac:dyDescent="0.2">
      <c r="A102" s="6" t="s">
        <v>11</v>
      </c>
      <c r="B102" s="5"/>
    </row>
    <row r="103" spans="1:21" s="4" customFormat="1" x14ac:dyDescent="0.2">
      <c r="A103" s="2" t="s">
        <v>12</v>
      </c>
      <c r="B103" s="3" t="s">
        <v>13</v>
      </c>
      <c r="C103" s="2" t="s">
        <v>7</v>
      </c>
      <c r="D103" s="2" t="s">
        <v>14</v>
      </c>
      <c r="E103" s="2" t="s">
        <v>4</v>
      </c>
      <c r="F103" s="2" t="s">
        <v>15</v>
      </c>
      <c r="G103" s="2" t="s">
        <v>5</v>
      </c>
      <c r="H103" s="2" t="s">
        <v>16</v>
      </c>
      <c r="I103" s="2" t="s">
        <v>1</v>
      </c>
      <c r="J103" s="2" t="s">
        <v>17</v>
      </c>
      <c r="K103" s="2" t="s">
        <v>18</v>
      </c>
      <c r="L103" s="2" t="s">
        <v>19</v>
      </c>
      <c r="M103" s="2" t="s">
        <v>20</v>
      </c>
      <c r="N103" s="2" t="s">
        <v>21</v>
      </c>
      <c r="O103" s="2" t="s">
        <v>22</v>
      </c>
      <c r="P103" s="2" t="s">
        <v>23</v>
      </c>
      <c r="Q103" s="2" t="s">
        <v>24</v>
      </c>
      <c r="R103" s="2" t="s">
        <v>25</v>
      </c>
      <c r="S103" s="2" t="s">
        <v>26</v>
      </c>
      <c r="T103" s="2" t="s">
        <v>27</v>
      </c>
      <c r="U103" s="2"/>
    </row>
    <row r="104" spans="1:21" s="4" customFormat="1" x14ac:dyDescent="0.2">
      <c r="A104" s="4" t="s">
        <v>106</v>
      </c>
      <c r="B104" s="5">
        <v>1</v>
      </c>
      <c r="C104" s="4" t="s">
        <v>91</v>
      </c>
      <c r="E104" s="10" t="s">
        <v>41</v>
      </c>
      <c r="F104" s="4" t="s">
        <v>28</v>
      </c>
      <c r="G104" s="4" t="s">
        <v>90</v>
      </c>
    </row>
    <row r="105" spans="1:21" s="4" customFormat="1" x14ac:dyDescent="0.2">
      <c r="A105" s="4" t="s">
        <v>100</v>
      </c>
      <c r="B105" s="7">
        <v>1.0548435380476651E-9</v>
      </c>
      <c r="C105" s="4" t="s">
        <v>7</v>
      </c>
      <c r="E105" s="10" t="s">
        <v>111</v>
      </c>
      <c r="F105" s="4" t="s">
        <v>29</v>
      </c>
      <c r="G105" s="4" t="s">
        <v>101</v>
      </c>
      <c r="H105" s="4" t="s">
        <v>35</v>
      </c>
      <c r="I105" s="4" t="s">
        <v>69</v>
      </c>
      <c r="J105" s="4">
        <v>2</v>
      </c>
      <c r="K105" s="4">
        <v>-20.669873386184769</v>
      </c>
      <c r="L105" s="4">
        <v>1</v>
      </c>
      <c r="M105" s="8">
        <v>1.2</v>
      </c>
      <c r="N105" s="4">
        <v>1</v>
      </c>
      <c r="O105" s="4">
        <v>1.01</v>
      </c>
      <c r="P105" s="4">
        <v>1.2</v>
      </c>
      <c r="Q105" s="4">
        <v>1.2</v>
      </c>
      <c r="R105" s="4">
        <v>3</v>
      </c>
      <c r="S105" s="4">
        <v>0.57157051623399524</v>
      </c>
    </row>
    <row r="106" spans="1:21" s="4" customFormat="1" x14ac:dyDescent="0.2">
      <c r="A106" s="4" t="s">
        <v>70</v>
      </c>
      <c r="B106" s="7">
        <v>1.0548435380476651E-9</v>
      </c>
      <c r="C106" s="4" t="s">
        <v>7</v>
      </c>
      <c r="E106" s="10" t="s">
        <v>111</v>
      </c>
      <c r="F106" s="4" t="s">
        <v>29</v>
      </c>
      <c r="G106" s="4" t="s">
        <v>71</v>
      </c>
      <c r="H106" s="4" t="s">
        <v>35</v>
      </c>
      <c r="I106" s="4" t="s">
        <v>69</v>
      </c>
      <c r="J106" s="4">
        <v>2</v>
      </c>
      <c r="K106" s="4">
        <v>-20.669873386184769</v>
      </c>
      <c r="L106" s="4">
        <v>1</v>
      </c>
      <c r="M106" s="8">
        <v>1.2</v>
      </c>
      <c r="N106" s="4">
        <v>1</v>
      </c>
      <c r="O106" s="4">
        <v>1.01</v>
      </c>
      <c r="P106" s="4">
        <v>1.2</v>
      </c>
      <c r="Q106" s="4">
        <v>1.2</v>
      </c>
      <c r="R106" s="4">
        <v>3</v>
      </c>
      <c r="S106" s="4">
        <v>0.57157051623399524</v>
      </c>
    </row>
    <row r="107" spans="1:21" s="4" customFormat="1" x14ac:dyDescent="0.2">
      <c r="A107" s="4" t="s">
        <v>78</v>
      </c>
      <c r="B107" s="7">
        <v>1.9594773562773428E-6</v>
      </c>
      <c r="C107" s="4" t="s">
        <v>8</v>
      </c>
      <c r="E107" s="10" t="s">
        <v>110</v>
      </c>
      <c r="F107" s="4" t="s">
        <v>29</v>
      </c>
      <c r="G107" s="4" t="s">
        <v>79</v>
      </c>
      <c r="H107" s="4" t="s">
        <v>35</v>
      </c>
      <c r="J107" s="4">
        <v>2</v>
      </c>
      <c r="K107" s="4">
        <v>-13.142832775241143</v>
      </c>
      <c r="L107" s="4">
        <v>1</v>
      </c>
      <c r="M107" s="8">
        <v>1.2</v>
      </c>
      <c r="N107" s="4">
        <v>1</v>
      </c>
      <c r="O107" s="4">
        <v>1.01</v>
      </c>
      <c r="P107" s="4">
        <v>1.2</v>
      </c>
      <c r="Q107" s="4">
        <v>1.2</v>
      </c>
      <c r="R107" s="4">
        <v>1.05</v>
      </c>
      <c r="S107" s="4">
        <v>0.15984597228197622</v>
      </c>
    </row>
    <row r="108" spans="1:21" s="4" customFormat="1" x14ac:dyDescent="0.2">
      <c r="A108" t="s">
        <v>113</v>
      </c>
      <c r="B108" s="9">
        <v>2.061739642547709E-3</v>
      </c>
      <c r="C108" s="4" t="s">
        <v>8</v>
      </c>
      <c r="E108" t="s">
        <v>60</v>
      </c>
      <c r="F108" s="4" t="s">
        <v>29</v>
      </c>
      <c r="G108" s="4" t="s">
        <v>6</v>
      </c>
      <c r="H108" s="4" t="s">
        <v>9</v>
      </c>
      <c r="I108" s="4" t="s">
        <v>80</v>
      </c>
      <c r="J108" s="4">
        <v>2</v>
      </c>
      <c r="K108" s="4">
        <v>-6.1842051658852499</v>
      </c>
      <c r="L108" s="4">
        <v>1.05</v>
      </c>
      <c r="M108" s="8">
        <v>1.2</v>
      </c>
      <c r="N108" s="4">
        <v>1</v>
      </c>
      <c r="O108" s="4">
        <v>1.01</v>
      </c>
      <c r="P108" s="4">
        <v>1.2</v>
      </c>
      <c r="Q108" s="4">
        <v>1.2</v>
      </c>
      <c r="R108" s="4">
        <v>1.05</v>
      </c>
      <c r="S108" s="4">
        <v>0.16169679924070957</v>
      </c>
    </row>
    <row r="109" spans="1:21" s="4" customFormat="1" x14ac:dyDescent="0.2">
      <c r="A109" t="s">
        <v>113</v>
      </c>
      <c r="B109" s="9">
        <v>1.1545741998267272E-5</v>
      </c>
      <c r="C109" s="4" t="s">
        <v>8</v>
      </c>
      <c r="E109" t="s">
        <v>60</v>
      </c>
      <c r="F109" s="4" t="s">
        <v>29</v>
      </c>
      <c r="G109" s="4" t="s">
        <v>6</v>
      </c>
      <c r="H109" s="4" t="s">
        <v>81</v>
      </c>
      <c r="I109" s="4" t="s">
        <v>82</v>
      </c>
      <c r="J109" s="4">
        <v>2</v>
      </c>
      <c r="K109" s="4">
        <v>-11.369193847126274</v>
      </c>
      <c r="L109" s="4">
        <v>1.05</v>
      </c>
      <c r="M109" s="8">
        <v>1.2</v>
      </c>
      <c r="N109" s="4">
        <v>1</v>
      </c>
      <c r="O109" s="4">
        <v>1.01</v>
      </c>
      <c r="P109" s="4">
        <v>1.2</v>
      </c>
      <c r="Q109" s="4">
        <v>1.2</v>
      </c>
      <c r="R109" s="4">
        <v>1.05</v>
      </c>
      <c r="S109" s="4">
        <v>0.16169679924070957</v>
      </c>
    </row>
    <row r="110" spans="1:21" s="4" customFormat="1" x14ac:dyDescent="0.2">
      <c r="A110" s="4" t="s">
        <v>83</v>
      </c>
      <c r="B110" s="5">
        <f>0.0185556567829294/1000</f>
        <v>1.8555656782929398E-5</v>
      </c>
      <c r="C110" s="4" t="s">
        <v>112</v>
      </c>
      <c r="D110" s="4" t="s">
        <v>54</v>
      </c>
      <c r="F110" s="4" t="s">
        <v>55</v>
      </c>
      <c r="H110" s="4" t="s">
        <v>56</v>
      </c>
      <c r="I110" s="4" t="s">
        <v>84</v>
      </c>
      <c r="J110" s="4">
        <v>2</v>
      </c>
      <c r="K110" s="4">
        <v>-3.9869805885490299</v>
      </c>
      <c r="L110" s="4">
        <v>1.05</v>
      </c>
      <c r="M110" s="8">
        <v>1.2</v>
      </c>
      <c r="N110" s="4">
        <v>1</v>
      </c>
      <c r="O110" s="4">
        <v>1.01</v>
      </c>
      <c r="P110" s="4">
        <v>1.2</v>
      </c>
      <c r="Q110" s="4">
        <v>1.2</v>
      </c>
      <c r="R110" s="4">
        <v>1.05</v>
      </c>
      <c r="S110" s="4">
        <v>0.16169679924070957</v>
      </c>
    </row>
    <row r="111" spans="1:21" s="4" customFormat="1" x14ac:dyDescent="0.2">
      <c r="A111" s="4" t="s">
        <v>53</v>
      </c>
      <c r="B111" s="9">
        <v>1.1545741998267272E-5</v>
      </c>
      <c r="C111" s="4" t="s">
        <v>8</v>
      </c>
      <c r="D111" s="4" t="s">
        <v>54</v>
      </c>
      <c r="F111" s="4" t="s">
        <v>55</v>
      </c>
      <c r="H111" s="4" t="s">
        <v>56</v>
      </c>
      <c r="I111" s="4" t="s">
        <v>87</v>
      </c>
      <c r="M111" s="8"/>
    </row>
    <row r="112" spans="1:21" s="4" customFormat="1" x14ac:dyDescent="0.2">
      <c r="B112" s="5"/>
    </row>
    <row r="113" spans="1:23" s="4" customFormat="1" x14ac:dyDescent="0.2">
      <c r="A113" s="2" t="s">
        <v>0</v>
      </c>
      <c r="B113" s="3" t="s">
        <v>127</v>
      </c>
    </row>
    <row r="114" spans="1:23" s="4" customFormat="1" x14ac:dyDescent="0.2">
      <c r="A114" s="4" t="s">
        <v>1</v>
      </c>
      <c r="B114" s="5" t="s">
        <v>128</v>
      </c>
    </row>
    <row r="115" spans="1:23" s="4" customFormat="1" x14ac:dyDescent="0.2">
      <c r="A115" s="4" t="s">
        <v>2</v>
      </c>
      <c r="B115" s="5" t="s">
        <v>3</v>
      </c>
    </row>
    <row r="116" spans="1:23" s="4" customFormat="1" x14ac:dyDescent="0.2">
      <c r="A116" s="4" t="s">
        <v>4</v>
      </c>
      <c r="B116" s="5" t="s">
        <v>111</v>
      </c>
    </row>
    <row r="117" spans="1:23" s="4" customFormat="1" x14ac:dyDescent="0.2">
      <c r="A117" s="4" t="s">
        <v>5</v>
      </c>
      <c r="B117" s="5" t="s">
        <v>129</v>
      </c>
    </row>
    <row r="118" spans="1:23" s="4" customFormat="1" x14ac:dyDescent="0.2">
      <c r="A118" s="4" t="s">
        <v>7</v>
      </c>
      <c r="B118" s="5" t="s">
        <v>48</v>
      </c>
    </row>
    <row r="119" spans="1:23" s="4" customFormat="1" x14ac:dyDescent="0.2">
      <c r="B119" s="5"/>
    </row>
    <row r="120" spans="1:23" s="4" customFormat="1" x14ac:dyDescent="0.2">
      <c r="A120" s="6" t="s">
        <v>11</v>
      </c>
      <c r="B120" s="5"/>
    </row>
    <row r="121" spans="1:23" s="4" customFormat="1" x14ac:dyDescent="0.2">
      <c r="A121" s="2" t="s">
        <v>12</v>
      </c>
      <c r="B121" s="3" t="s">
        <v>13</v>
      </c>
      <c r="C121" s="2" t="s">
        <v>7</v>
      </c>
      <c r="D121" s="2" t="s">
        <v>14</v>
      </c>
      <c r="E121" s="2" t="s">
        <v>4</v>
      </c>
      <c r="F121" s="2" t="s">
        <v>15</v>
      </c>
      <c r="G121" s="2" t="s">
        <v>5</v>
      </c>
      <c r="H121" s="2" t="s">
        <v>16</v>
      </c>
      <c r="I121" s="2" t="s">
        <v>1</v>
      </c>
      <c r="J121" s="2" t="s">
        <v>117</v>
      </c>
      <c r="K121" s="2" t="s">
        <v>118</v>
      </c>
      <c r="L121" s="2" t="s">
        <v>17</v>
      </c>
      <c r="M121" s="2" t="s">
        <v>18</v>
      </c>
      <c r="N121" s="2" t="s">
        <v>19</v>
      </c>
      <c r="O121" s="2" t="s">
        <v>20</v>
      </c>
      <c r="P121" s="2" t="s">
        <v>21</v>
      </c>
      <c r="Q121" s="2" t="s">
        <v>22</v>
      </c>
      <c r="R121" s="2" t="s">
        <v>23</v>
      </c>
      <c r="S121" s="2" t="s">
        <v>24</v>
      </c>
      <c r="T121" s="2" t="s">
        <v>25</v>
      </c>
      <c r="U121" s="2" t="s">
        <v>26</v>
      </c>
      <c r="V121" s="2" t="s">
        <v>27</v>
      </c>
      <c r="W121" s="2" t="s">
        <v>119</v>
      </c>
    </row>
    <row r="122" spans="1:23" s="4" customFormat="1" x14ac:dyDescent="0.2">
      <c r="A122" s="4" t="s">
        <v>127</v>
      </c>
      <c r="B122" s="5">
        <v>1</v>
      </c>
      <c r="C122" s="4" t="s">
        <v>48</v>
      </c>
      <c r="E122" s="4" t="s">
        <v>111</v>
      </c>
      <c r="F122" s="4" t="s">
        <v>28</v>
      </c>
      <c r="G122" s="4" t="s">
        <v>129</v>
      </c>
      <c r="K122" s="4" t="s">
        <v>127</v>
      </c>
      <c r="W122" s="4" t="s">
        <v>120</v>
      </c>
    </row>
    <row r="123" spans="1:23" s="4" customFormat="1" x14ac:dyDescent="0.2">
      <c r="A123" s="4" t="s">
        <v>92</v>
      </c>
      <c r="B123" s="7">
        <v>2.5816375498454966E-8</v>
      </c>
      <c r="C123" s="4" t="s">
        <v>7</v>
      </c>
      <c r="E123" s="4" t="s">
        <v>41</v>
      </c>
      <c r="F123" s="4" t="s">
        <v>29</v>
      </c>
      <c r="G123" s="4" t="s">
        <v>93</v>
      </c>
      <c r="H123" s="4" t="s">
        <v>35</v>
      </c>
      <c r="I123" s="4" t="s">
        <v>67</v>
      </c>
      <c r="J123" s="4" t="s">
        <v>121</v>
      </c>
      <c r="K123" s="4" t="s">
        <v>127</v>
      </c>
      <c r="L123" s="4">
        <v>2</v>
      </c>
      <c r="M123" s="4">
        <v>-17.472256837119119</v>
      </c>
      <c r="N123" s="4">
        <v>1.05</v>
      </c>
      <c r="O123" s="8">
        <v>1.2</v>
      </c>
      <c r="P123" s="4">
        <v>1</v>
      </c>
      <c r="Q123" s="4">
        <v>1.01</v>
      </c>
      <c r="R123" s="4">
        <v>1.2</v>
      </c>
      <c r="S123" s="4">
        <v>1.2</v>
      </c>
      <c r="T123" s="4">
        <v>3</v>
      </c>
      <c r="U123" s="4">
        <v>0.57209088006881903</v>
      </c>
    </row>
    <row r="124" spans="1:23" s="4" customFormat="1" x14ac:dyDescent="0.2">
      <c r="A124" s="4" t="s">
        <v>94</v>
      </c>
      <c r="B124" s="7">
        <v>2.5816375498454966E-8</v>
      </c>
      <c r="C124" s="4" t="s">
        <v>7</v>
      </c>
      <c r="E124" s="4" t="s">
        <v>41</v>
      </c>
      <c r="F124" s="4" t="s">
        <v>29</v>
      </c>
      <c r="G124" s="4" t="s">
        <v>95</v>
      </c>
      <c r="H124" s="4" t="s">
        <v>35</v>
      </c>
      <c r="I124" s="4" t="s">
        <v>67</v>
      </c>
      <c r="J124" s="4" t="s">
        <v>122</v>
      </c>
      <c r="K124" s="4" t="s">
        <v>127</v>
      </c>
      <c r="L124" s="4">
        <v>2</v>
      </c>
      <c r="M124" s="4">
        <v>-17.472256837119119</v>
      </c>
      <c r="N124" s="4">
        <v>1.05</v>
      </c>
      <c r="O124" s="8">
        <v>1.2</v>
      </c>
      <c r="P124" s="4">
        <v>1</v>
      </c>
      <c r="Q124" s="4">
        <v>1.01</v>
      </c>
      <c r="R124" s="4">
        <v>1.2</v>
      </c>
      <c r="S124" s="4">
        <v>1.2</v>
      </c>
      <c r="T124" s="4">
        <v>3</v>
      </c>
      <c r="U124" s="4">
        <v>0.57209088006881903</v>
      </c>
    </row>
    <row r="125" spans="1:23" s="4" customFormat="1" x14ac:dyDescent="0.2">
      <c r="A125" s="4" t="s">
        <v>96</v>
      </c>
      <c r="B125" s="7">
        <v>2.5816375498454966E-8</v>
      </c>
      <c r="C125" s="4" t="s">
        <v>7</v>
      </c>
      <c r="E125" s="4" t="s">
        <v>41</v>
      </c>
      <c r="F125" s="4" t="s">
        <v>29</v>
      </c>
      <c r="G125" s="4" t="s">
        <v>97</v>
      </c>
      <c r="H125" s="4" t="s">
        <v>35</v>
      </c>
      <c r="I125" s="4" t="s">
        <v>67</v>
      </c>
      <c r="J125" s="4" t="s">
        <v>123</v>
      </c>
      <c r="K125" s="4" t="s">
        <v>127</v>
      </c>
      <c r="L125" s="4">
        <v>2</v>
      </c>
      <c r="M125" s="4">
        <v>-17.472256837119119</v>
      </c>
      <c r="N125" s="4">
        <v>1.05</v>
      </c>
      <c r="O125" s="8">
        <v>1.2</v>
      </c>
      <c r="P125" s="4">
        <v>1</v>
      </c>
      <c r="Q125" s="4">
        <v>1.01</v>
      </c>
      <c r="R125" s="4">
        <v>1.2</v>
      </c>
      <c r="S125" s="4">
        <v>1.2</v>
      </c>
      <c r="T125" s="4">
        <v>3</v>
      </c>
      <c r="U125" s="4">
        <v>0.57209088006881903</v>
      </c>
    </row>
    <row r="126" spans="1:23" s="4" customFormat="1" x14ac:dyDescent="0.2">
      <c r="A126" s="4" t="s">
        <v>73</v>
      </c>
      <c r="B126" s="7">
        <v>1.0420164005875028E-7</v>
      </c>
      <c r="C126" s="4" t="s">
        <v>8</v>
      </c>
      <c r="E126" s="4" t="s">
        <v>41</v>
      </c>
      <c r="F126" s="4" t="s">
        <v>29</v>
      </c>
      <c r="G126" s="4" t="s">
        <v>74</v>
      </c>
      <c r="H126" s="4" t="s">
        <v>75</v>
      </c>
      <c r="K126" s="4" t="s">
        <v>127</v>
      </c>
      <c r="L126" s="4">
        <v>2</v>
      </c>
      <c r="M126" s="4">
        <v>-16.076937968223657</v>
      </c>
      <c r="N126" s="4">
        <v>1.05</v>
      </c>
      <c r="O126" s="8">
        <v>1.2</v>
      </c>
      <c r="P126" s="4">
        <v>1</v>
      </c>
      <c r="Q126" s="4">
        <v>1.01</v>
      </c>
      <c r="R126" s="4">
        <v>1.2</v>
      </c>
      <c r="S126" s="4">
        <v>1.2</v>
      </c>
      <c r="T126" s="4">
        <v>1.05</v>
      </c>
      <c r="U126" s="4">
        <v>0.16169679924070957</v>
      </c>
    </row>
    <row r="127" spans="1:23" s="4" customFormat="1" x14ac:dyDescent="0.2">
      <c r="A127" s="4" t="s">
        <v>76</v>
      </c>
      <c r="B127" s="7">
        <v>-1.0420164005875028E-7</v>
      </c>
      <c r="C127" s="4" t="s">
        <v>8</v>
      </c>
      <c r="E127" s="4" t="s">
        <v>111</v>
      </c>
      <c r="F127" s="4" t="s">
        <v>29</v>
      </c>
      <c r="G127" s="4" t="s">
        <v>77</v>
      </c>
      <c r="H127" s="4" t="s">
        <v>75</v>
      </c>
      <c r="K127" s="4" t="s">
        <v>127</v>
      </c>
      <c r="L127" s="4">
        <v>1</v>
      </c>
      <c r="M127" s="4" t="s">
        <v>47</v>
      </c>
      <c r="N127" s="4">
        <v>1.05</v>
      </c>
      <c r="O127" s="8">
        <v>1.2</v>
      </c>
      <c r="P127" s="4">
        <v>1</v>
      </c>
      <c r="Q127" s="4">
        <v>1.01</v>
      </c>
      <c r="R127" s="4">
        <v>1.2</v>
      </c>
      <c r="S127" s="4">
        <v>1.2</v>
      </c>
      <c r="T127" s="4">
        <v>3</v>
      </c>
      <c r="U127" s="4">
        <v>0.57209088006881903</v>
      </c>
      <c r="V127" s="4" t="b">
        <v>1</v>
      </c>
    </row>
    <row r="128" spans="1:23" s="4" customFormat="1" x14ac:dyDescent="0.2">
      <c r="A128" t="s">
        <v>113</v>
      </c>
      <c r="B128" s="9">
        <v>6.9805868642038374E-2</v>
      </c>
      <c r="C128" s="4" t="s">
        <v>8</v>
      </c>
      <c r="E128" t="s">
        <v>60</v>
      </c>
      <c r="F128" s="4" t="s">
        <v>29</v>
      </c>
      <c r="G128" s="4" t="s">
        <v>6</v>
      </c>
      <c r="H128" s="4" t="s">
        <v>9</v>
      </c>
      <c r="I128" s="4" t="s">
        <v>80</v>
      </c>
      <c r="J128" s="4" t="s">
        <v>126</v>
      </c>
      <c r="K128" s="4" t="s">
        <v>127</v>
      </c>
      <c r="L128" s="4">
        <v>2</v>
      </c>
      <c r="M128" s="4">
        <v>-2.6620371947819987</v>
      </c>
      <c r="N128" s="4">
        <v>1.05</v>
      </c>
      <c r="O128" s="8">
        <v>1.2</v>
      </c>
      <c r="P128" s="4">
        <v>1</v>
      </c>
      <c r="Q128" s="4">
        <v>1.01</v>
      </c>
      <c r="R128" s="4">
        <v>1.2</v>
      </c>
      <c r="S128" s="4">
        <v>1.2</v>
      </c>
      <c r="T128" s="4">
        <v>1.05</v>
      </c>
      <c r="U128" s="4">
        <v>0.16169679924070957</v>
      </c>
    </row>
    <row r="129" spans="1:23" s="4" customFormat="1" x14ac:dyDescent="0.2">
      <c r="A129" t="s">
        <v>113</v>
      </c>
      <c r="B129" s="9">
        <v>3.4902934321018444E-4</v>
      </c>
      <c r="C129" s="4" t="s">
        <v>8</v>
      </c>
      <c r="E129" t="s">
        <v>60</v>
      </c>
      <c r="F129" s="4" t="s">
        <v>29</v>
      </c>
      <c r="G129" s="4" t="s">
        <v>6</v>
      </c>
      <c r="H129" s="4" t="s">
        <v>81</v>
      </c>
      <c r="I129" s="4" t="s">
        <v>82</v>
      </c>
      <c r="J129" s="4" t="s">
        <v>126</v>
      </c>
      <c r="K129" s="4" t="s">
        <v>127</v>
      </c>
      <c r="L129" s="4">
        <v>2</v>
      </c>
      <c r="M129" s="4">
        <v>-7.9603545613300568</v>
      </c>
      <c r="N129" s="4">
        <v>1.05</v>
      </c>
      <c r="O129" s="8">
        <v>1.2</v>
      </c>
      <c r="P129" s="4">
        <v>1</v>
      </c>
      <c r="Q129" s="4">
        <v>1.01</v>
      </c>
      <c r="R129" s="4">
        <v>1.2</v>
      </c>
      <c r="S129" s="4">
        <v>1.2</v>
      </c>
      <c r="T129" s="4">
        <v>1.05</v>
      </c>
      <c r="U129" s="4">
        <v>0.16169679924070957</v>
      </c>
    </row>
    <row r="130" spans="1:23" s="4" customFormat="1" x14ac:dyDescent="0.2">
      <c r="A130" s="4" t="s">
        <v>83</v>
      </c>
      <c r="B130" s="5">
        <f>0.628252817778345/1000</f>
        <v>6.2825281777834498E-4</v>
      </c>
      <c r="C130" s="4" t="s">
        <v>112</v>
      </c>
      <c r="D130" s="4" t="s">
        <v>54</v>
      </c>
      <c r="F130" s="4" t="s">
        <v>55</v>
      </c>
      <c r="H130" s="4" t="s">
        <v>56</v>
      </c>
      <c r="I130" s="4" t="s">
        <v>84</v>
      </c>
      <c r="K130" s="4" t="s">
        <v>127</v>
      </c>
      <c r="L130" s="4">
        <v>2</v>
      </c>
      <c r="M130" s="4">
        <v>-0.46481261744577906</v>
      </c>
      <c r="N130" s="4">
        <v>1.05</v>
      </c>
      <c r="O130" s="8">
        <v>1.2</v>
      </c>
      <c r="P130" s="4">
        <v>1</v>
      </c>
      <c r="Q130" s="4">
        <v>1.01</v>
      </c>
      <c r="R130" s="4">
        <v>1.2</v>
      </c>
      <c r="S130" s="4">
        <v>1.2</v>
      </c>
      <c r="T130" s="4">
        <v>1.05</v>
      </c>
      <c r="U130" s="4">
        <v>0.16169679924070957</v>
      </c>
    </row>
    <row r="131" spans="1:23" s="4" customFormat="1" x14ac:dyDescent="0.2">
      <c r="A131" s="4" t="s">
        <v>85</v>
      </c>
      <c r="B131" s="5">
        <v>2.5000000000000001E-5</v>
      </c>
      <c r="C131" s="4" t="s">
        <v>8</v>
      </c>
      <c r="D131" s="4" t="s">
        <v>54</v>
      </c>
      <c r="F131" s="4" t="s">
        <v>55</v>
      </c>
      <c r="H131" s="4" t="s">
        <v>56</v>
      </c>
      <c r="I131" s="4" t="s">
        <v>86</v>
      </c>
      <c r="K131" s="4" t="s">
        <v>127</v>
      </c>
      <c r="L131" s="4">
        <v>2</v>
      </c>
      <c r="M131" s="4">
        <v>-10.596634733096073</v>
      </c>
      <c r="N131" s="4">
        <v>1.05</v>
      </c>
      <c r="O131" s="8">
        <v>1.2</v>
      </c>
      <c r="P131" s="4">
        <v>1</v>
      </c>
      <c r="Q131" s="4">
        <v>1.01</v>
      </c>
      <c r="R131" s="4">
        <v>1.2</v>
      </c>
      <c r="S131" s="4">
        <v>1.2</v>
      </c>
      <c r="T131" s="4">
        <v>1.5</v>
      </c>
      <c r="U131" s="4">
        <v>0.25816898211842121</v>
      </c>
    </row>
    <row r="132" spans="1:23" s="4" customFormat="1" x14ac:dyDescent="0.2">
      <c r="A132" s="4" t="s">
        <v>53</v>
      </c>
      <c r="B132" s="9">
        <v>3.4902934321018444E-4</v>
      </c>
      <c r="C132" s="4" t="s">
        <v>8</v>
      </c>
      <c r="D132" s="4" t="s">
        <v>54</v>
      </c>
      <c r="F132" s="4" t="s">
        <v>55</v>
      </c>
      <c r="H132" s="4" t="s">
        <v>56</v>
      </c>
      <c r="I132" s="4" t="s">
        <v>87</v>
      </c>
      <c r="K132" s="4" t="s">
        <v>127</v>
      </c>
      <c r="O132" s="8"/>
    </row>
    <row r="133" spans="1:23" s="4" customFormat="1" x14ac:dyDescent="0.2">
      <c r="B133" s="5"/>
    </row>
    <row r="134" spans="1:23" s="4" customFormat="1" x14ac:dyDescent="0.2">
      <c r="A134" s="2" t="s">
        <v>0</v>
      </c>
      <c r="B134" s="3" t="s">
        <v>130</v>
      </c>
    </row>
    <row r="135" spans="1:23" s="4" customFormat="1" x14ac:dyDescent="0.2">
      <c r="A135" s="4" t="s">
        <v>1</v>
      </c>
      <c r="B135" s="5" t="s">
        <v>131</v>
      </c>
    </row>
    <row r="136" spans="1:23" s="4" customFormat="1" x14ac:dyDescent="0.2">
      <c r="A136" s="4" t="s">
        <v>2</v>
      </c>
      <c r="B136" s="5" t="s">
        <v>3</v>
      </c>
    </row>
    <row r="137" spans="1:23" s="4" customFormat="1" x14ac:dyDescent="0.2">
      <c r="A137" s="4" t="s">
        <v>4</v>
      </c>
      <c r="B137" s="5" t="s">
        <v>111</v>
      </c>
    </row>
    <row r="138" spans="1:23" s="4" customFormat="1" x14ac:dyDescent="0.2">
      <c r="A138" s="4" t="s">
        <v>5</v>
      </c>
      <c r="B138" s="5" t="s">
        <v>129</v>
      </c>
    </row>
    <row r="139" spans="1:23" s="4" customFormat="1" x14ac:dyDescent="0.2">
      <c r="A139" s="4" t="s">
        <v>7</v>
      </c>
      <c r="B139" s="5" t="s">
        <v>48</v>
      </c>
    </row>
    <row r="140" spans="1:23" s="4" customFormat="1" x14ac:dyDescent="0.2">
      <c r="B140" s="5"/>
    </row>
    <row r="141" spans="1:23" s="4" customFormat="1" x14ac:dyDescent="0.2">
      <c r="A141" s="6" t="s">
        <v>11</v>
      </c>
      <c r="B141" s="5"/>
    </row>
    <row r="142" spans="1:23" s="4" customFormat="1" x14ac:dyDescent="0.2">
      <c r="A142" s="2" t="s">
        <v>12</v>
      </c>
      <c r="B142" s="3" t="s">
        <v>13</v>
      </c>
      <c r="C142" s="2" t="s">
        <v>7</v>
      </c>
      <c r="D142" s="2" t="s">
        <v>14</v>
      </c>
      <c r="E142" s="2" t="s">
        <v>4</v>
      </c>
      <c r="F142" s="2" t="s">
        <v>15</v>
      </c>
      <c r="G142" s="2" t="s">
        <v>5</v>
      </c>
      <c r="H142" s="2" t="s">
        <v>16</v>
      </c>
      <c r="I142" s="2" t="s">
        <v>1</v>
      </c>
      <c r="J142" s="2" t="s">
        <v>117</v>
      </c>
      <c r="K142" s="2" t="s">
        <v>118</v>
      </c>
      <c r="L142" s="2" t="s">
        <v>17</v>
      </c>
      <c r="M142" s="2" t="s">
        <v>18</v>
      </c>
      <c r="N142" s="2" t="s">
        <v>19</v>
      </c>
      <c r="O142" s="2" t="s">
        <v>20</v>
      </c>
      <c r="P142" s="2" t="s">
        <v>21</v>
      </c>
      <c r="Q142" s="2" t="s">
        <v>22</v>
      </c>
      <c r="R142" s="2" t="s">
        <v>23</v>
      </c>
      <c r="S142" s="2" t="s">
        <v>24</v>
      </c>
      <c r="T142" s="2" t="s">
        <v>25</v>
      </c>
      <c r="U142" s="2" t="s">
        <v>26</v>
      </c>
      <c r="V142" s="2" t="s">
        <v>27</v>
      </c>
      <c r="W142" s="2" t="s">
        <v>119</v>
      </c>
    </row>
    <row r="143" spans="1:23" s="4" customFormat="1" x14ac:dyDescent="0.2">
      <c r="A143" s="4" t="s">
        <v>130</v>
      </c>
      <c r="B143" s="5">
        <v>1</v>
      </c>
      <c r="C143" s="4" t="s">
        <v>48</v>
      </c>
      <c r="E143" s="4" t="s">
        <v>111</v>
      </c>
      <c r="F143" s="4" t="s">
        <v>28</v>
      </c>
      <c r="G143" s="4" t="s">
        <v>129</v>
      </c>
      <c r="K143" s="4" t="s">
        <v>130</v>
      </c>
      <c r="W143" s="4" t="s">
        <v>120</v>
      </c>
    </row>
    <row r="144" spans="1:23" s="4" customFormat="1" x14ac:dyDescent="0.2">
      <c r="A144" s="4" t="s">
        <v>98</v>
      </c>
      <c r="B144" s="7">
        <v>1.6015962902979168E-5</v>
      </c>
      <c r="C144" s="4" t="s">
        <v>7</v>
      </c>
      <c r="E144" s="4" t="s">
        <v>60</v>
      </c>
      <c r="F144" s="4" t="s">
        <v>29</v>
      </c>
      <c r="G144" s="4" t="s">
        <v>99</v>
      </c>
      <c r="H144" s="4" t="s">
        <v>35</v>
      </c>
      <c r="I144" s="4" t="s">
        <v>68</v>
      </c>
      <c r="J144" s="4" t="s">
        <v>124</v>
      </c>
      <c r="K144" s="4" t="s">
        <v>130</v>
      </c>
      <c r="L144" s="4">
        <v>2</v>
      </c>
      <c r="M144" s="4">
        <v>-11.041924651641645</v>
      </c>
      <c r="N144" s="4">
        <v>1</v>
      </c>
      <c r="O144" s="8">
        <v>1.2</v>
      </c>
      <c r="P144" s="4">
        <v>1</v>
      </c>
      <c r="Q144" s="4">
        <v>1.01</v>
      </c>
      <c r="R144" s="4">
        <v>1.2</v>
      </c>
      <c r="S144" s="4">
        <v>1.2</v>
      </c>
      <c r="T144" s="4">
        <v>3</v>
      </c>
      <c r="U144" s="4">
        <v>0.57157051623399524</v>
      </c>
    </row>
    <row r="145" spans="1:23" s="4" customFormat="1" x14ac:dyDescent="0.2">
      <c r="A145" t="s">
        <v>113</v>
      </c>
      <c r="B145" s="9">
        <v>5.8444215505608195E-2</v>
      </c>
      <c r="C145" s="4" t="s">
        <v>8</v>
      </c>
      <c r="E145" t="s">
        <v>60</v>
      </c>
      <c r="F145" s="4" t="s">
        <v>29</v>
      </c>
      <c r="G145" s="4" t="s">
        <v>6</v>
      </c>
      <c r="H145" s="4" t="s">
        <v>9</v>
      </c>
      <c r="I145" s="4" t="s">
        <v>80</v>
      </c>
      <c r="J145" s="4" t="s">
        <v>126</v>
      </c>
      <c r="K145" s="4" t="s">
        <v>130</v>
      </c>
      <c r="L145" s="4">
        <v>2</v>
      </c>
      <c r="M145" s="4">
        <v>-2.8396825607927414</v>
      </c>
      <c r="N145" s="4">
        <v>1.05</v>
      </c>
      <c r="O145" s="8">
        <v>1.2</v>
      </c>
      <c r="P145" s="4">
        <v>1</v>
      </c>
      <c r="Q145" s="4">
        <v>1.01</v>
      </c>
      <c r="R145" s="4">
        <v>1.2</v>
      </c>
      <c r="S145" s="4">
        <v>1.2</v>
      </c>
      <c r="T145" s="4">
        <v>1.05</v>
      </c>
      <c r="U145" s="4">
        <v>0.16169679924070957</v>
      </c>
    </row>
    <row r="146" spans="1:23" s="4" customFormat="1" x14ac:dyDescent="0.2">
      <c r="A146" t="s">
        <v>113</v>
      </c>
      <c r="B146" s="9">
        <v>3.272876068314088E-4</v>
      </c>
      <c r="C146" s="4" t="s">
        <v>8</v>
      </c>
      <c r="E146" t="s">
        <v>60</v>
      </c>
      <c r="F146" s="4" t="s">
        <v>29</v>
      </c>
      <c r="G146" s="4" t="s">
        <v>6</v>
      </c>
      <c r="H146" s="4" t="s">
        <v>81</v>
      </c>
      <c r="I146" s="4" t="s">
        <v>82</v>
      </c>
      <c r="J146" s="4" t="s">
        <v>126</v>
      </c>
      <c r="K146" s="4" t="s">
        <v>130</v>
      </c>
      <c r="L146" s="4">
        <v>2</v>
      </c>
      <c r="M146" s="4">
        <v>-8.0246712420337651</v>
      </c>
      <c r="N146" s="4">
        <v>1.05</v>
      </c>
      <c r="O146" s="8">
        <v>1.2</v>
      </c>
      <c r="P146" s="4">
        <v>1</v>
      </c>
      <c r="Q146" s="4">
        <v>1.01</v>
      </c>
      <c r="R146" s="4">
        <v>1.2</v>
      </c>
      <c r="S146" s="4">
        <v>1.2</v>
      </c>
      <c r="T146" s="4">
        <v>1.05</v>
      </c>
      <c r="U146" s="4">
        <v>0.16169679924070957</v>
      </c>
    </row>
    <row r="147" spans="1:23" s="4" customFormat="1" x14ac:dyDescent="0.2">
      <c r="A147" s="4" t="s">
        <v>83</v>
      </c>
      <c r="B147" s="5">
        <f>0.525997939550474/1000</f>
        <v>5.2599793955047404E-4</v>
      </c>
      <c r="C147" s="4" t="s">
        <v>112</v>
      </c>
      <c r="D147" s="4" t="s">
        <v>54</v>
      </c>
      <c r="F147" s="4" t="s">
        <v>55</v>
      </c>
      <c r="H147" s="4" t="s">
        <v>56</v>
      </c>
      <c r="I147" s="4" t="s">
        <v>84</v>
      </c>
      <c r="K147" s="4" t="s">
        <v>130</v>
      </c>
      <c r="L147" s="4">
        <v>2</v>
      </c>
      <c r="M147" s="4">
        <v>-0.64245798345652183</v>
      </c>
      <c r="N147" s="4">
        <v>1.05</v>
      </c>
      <c r="O147" s="8">
        <v>1.2</v>
      </c>
      <c r="P147" s="4">
        <v>1</v>
      </c>
      <c r="Q147" s="4">
        <v>1.01</v>
      </c>
      <c r="R147" s="4">
        <v>1.2</v>
      </c>
      <c r="S147" s="4">
        <v>1.2</v>
      </c>
      <c r="T147" s="4">
        <v>1.05</v>
      </c>
      <c r="U147" s="4">
        <v>0.16169679924070957</v>
      </c>
    </row>
    <row r="148" spans="1:23" s="4" customFormat="1" x14ac:dyDescent="0.2">
      <c r="A148" s="4" t="s">
        <v>53</v>
      </c>
      <c r="B148" s="9">
        <v>3.272876068314088E-4</v>
      </c>
      <c r="C148" s="4" t="s">
        <v>8</v>
      </c>
      <c r="D148" s="4" t="s">
        <v>54</v>
      </c>
      <c r="F148" s="4" t="s">
        <v>55</v>
      </c>
      <c r="H148" s="4" t="s">
        <v>56</v>
      </c>
      <c r="I148" s="4" t="s">
        <v>87</v>
      </c>
      <c r="K148" s="4" t="s">
        <v>130</v>
      </c>
      <c r="O148" s="8"/>
    </row>
    <row r="149" spans="1:23" s="4" customFormat="1" x14ac:dyDescent="0.2">
      <c r="B149" s="5"/>
    </row>
    <row r="150" spans="1:23" s="4" customFormat="1" x14ac:dyDescent="0.2">
      <c r="A150" s="2" t="s">
        <v>0</v>
      </c>
      <c r="B150" s="3" t="s">
        <v>132</v>
      </c>
    </row>
    <row r="151" spans="1:23" s="4" customFormat="1" x14ac:dyDescent="0.2">
      <c r="A151" s="4" t="s">
        <v>1</v>
      </c>
      <c r="B151" s="5" t="s">
        <v>133</v>
      </c>
    </row>
    <row r="152" spans="1:23" s="4" customFormat="1" x14ac:dyDescent="0.2">
      <c r="A152" s="4" t="s">
        <v>2</v>
      </c>
      <c r="B152" s="5" t="s">
        <v>3</v>
      </c>
    </row>
    <row r="153" spans="1:23" s="4" customFormat="1" x14ac:dyDescent="0.2">
      <c r="A153" s="4" t="s">
        <v>4</v>
      </c>
      <c r="B153" s="5" t="s">
        <v>111</v>
      </c>
    </row>
    <row r="154" spans="1:23" s="4" customFormat="1" x14ac:dyDescent="0.2">
      <c r="A154" s="4" t="s">
        <v>5</v>
      </c>
      <c r="B154" s="5" t="s">
        <v>129</v>
      </c>
    </row>
    <row r="155" spans="1:23" s="4" customFormat="1" x14ac:dyDescent="0.2">
      <c r="A155" s="4" t="s">
        <v>7</v>
      </c>
      <c r="B155" s="5" t="s">
        <v>48</v>
      </c>
    </row>
    <row r="156" spans="1:23" s="4" customFormat="1" x14ac:dyDescent="0.2">
      <c r="B156" s="5"/>
    </row>
    <row r="157" spans="1:23" s="4" customFormat="1" x14ac:dyDescent="0.2">
      <c r="A157" s="6" t="s">
        <v>11</v>
      </c>
      <c r="B157" s="5"/>
    </row>
    <row r="158" spans="1:23" s="4" customFormat="1" x14ac:dyDescent="0.2">
      <c r="A158" s="2" t="s">
        <v>12</v>
      </c>
      <c r="B158" s="3" t="s">
        <v>13</v>
      </c>
      <c r="C158" s="2" t="s">
        <v>7</v>
      </c>
      <c r="D158" s="2" t="s">
        <v>14</v>
      </c>
      <c r="E158" s="2" t="s">
        <v>4</v>
      </c>
      <c r="F158" s="2" t="s">
        <v>15</v>
      </c>
      <c r="G158" s="2" t="s">
        <v>5</v>
      </c>
      <c r="H158" s="2" t="s">
        <v>16</v>
      </c>
      <c r="I158" s="2" t="s">
        <v>1</v>
      </c>
      <c r="J158" s="2" t="s">
        <v>117</v>
      </c>
      <c r="K158" s="2" t="s">
        <v>118</v>
      </c>
      <c r="L158" s="2" t="s">
        <v>17</v>
      </c>
      <c r="M158" s="2" t="s">
        <v>18</v>
      </c>
      <c r="N158" s="2" t="s">
        <v>19</v>
      </c>
      <c r="O158" s="2" t="s">
        <v>20</v>
      </c>
      <c r="P158" s="2" t="s">
        <v>21</v>
      </c>
      <c r="Q158" s="2" t="s">
        <v>22</v>
      </c>
      <c r="R158" s="2" t="s">
        <v>23</v>
      </c>
      <c r="S158" s="2" t="s">
        <v>24</v>
      </c>
      <c r="T158" s="2" t="s">
        <v>25</v>
      </c>
      <c r="U158" s="2" t="s">
        <v>26</v>
      </c>
      <c r="V158" s="2" t="s">
        <v>27</v>
      </c>
      <c r="W158" s="2" t="s">
        <v>119</v>
      </c>
    </row>
    <row r="159" spans="1:23" s="4" customFormat="1" x14ac:dyDescent="0.2">
      <c r="A159" s="4" t="s">
        <v>132</v>
      </c>
      <c r="B159" s="5">
        <v>1</v>
      </c>
      <c r="C159" s="4" t="s">
        <v>48</v>
      </c>
      <c r="E159" s="4" t="s">
        <v>111</v>
      </c>
      <c r="F159" s="4" t="s">
        <v>28</v>
      </c>
      <c r="G159" s="4" t="s">
        <v>129</v>
      </c>
      <c r="K159" s="4" t="s">
        <v>132</v>
      </c>
      <c r="W159" s="4" t="s">
        <v>120</v>
      </c>
    </row>
    <row r="160" spans="1:23" s="4" customFormat="1" x14ac:dyDescent="0.2">
      <c r="A160" s="4" t="s">
        <v>100</v>
      </c>
      <c r="B160" s="7">
        <v>4.271419117000515E-8</v>
      </c>
      <c r="C160" s="4" t="s">
        <v>7</v>
      </c>
      <c r="E160" s="4" t="s">
        <v>111</v>
      </c>
      <c r="F160" s="4" t="s">
        <v>29</v>
      </c>
      <c r="G160" s="4" t="s">
        <v>101</v>
      </c>
      <c r="H160" s="4" t="s">
        <v>35</v>
      </c>
      <c r="I160" s="4" t="s">
        <v>69</v>
      </c>
      <c r="J160" s="4" t="s">
        <v>125</v>
      </c>
      <c r="K160" s="4" t="s">
        <v>132</v>
      </c>
      <c r="L160" s="4">
        <v>2</v>
      </c>
      <c r="M160" s="4">
        <v>-16.968734626024737</v>
      </c>
      <c r="N160" s="4">
        <v>1</v>
      </c>
      <c r="O160" s="8">
        <v>1.2</v>
      </c>
      <c r="P160" s="4">
        <v>1</v>
      </c>
      <c r="Q160" s="4">
        <v>1.01</v>
      </c>
      <c r="R160" s="4">
        <v>1.2</v>
      </c>
      <c r="S160" s="4">
        <v>1.2</v>
      </c>
      <c r="T160" s="4">
        <v>3</v>
      </c>
      <c r="U160" s="4">
        <v>0.57157051623399524</v>
      </c>
    </row>
    <row r="161" spans="1:23" s="4" customFormat="1" x14ac:dyDescent="0.2">
      <c r="A161" s="4" t="s">
        <v>70</v>
      </c>
      <c r="B161" s="7">
        <v>4.271419117000515E-8</v>
      </c>
      <c r="C161" s="4" t="s">
        <v>7</v>
      </c>
      <c r="E161" s="4" t="s">
        <v>111</v>
      </c>
      <c r="F161" s="4" t="s">
        <v>29</v>
      </c>
      <c r="G161" s="4" t="s">
        <v>71</v>
      </c>
      <c r="H161" s="4" t="s">
        <v>35</v>
      </c>
      <c r="I161" s="4" t="s">
        <v>69</v>
      </c>
      <c r="K161" s="4" t="s">
        <v>132</v>
      </c>
      <c r="L161" s="4">
        <v>2</v>
      </c>
      <c r="M161" s="4">
        <v>-16.968734626024737</v>
      </c>
      <c r="N161" s="4">
        <v>1</v>
      </c>
      <c r="O161" s="8">
        <v>1.2</v>
      </c>
      <c r="P161" s="4">
        <v>1</v>
      </c>
      <c r="Q161" s="4">
        <v>1.01</v>
      </c>
      <c r="R161" s="4">
        <v>1.2</v>
      </c>
      <c r="S161" s="4">
        <v>1.2</v>
      </c>
      <c r="T161" s="4">
        <v>3</v>
      </c>
      <c r="U161" s="4">
        <v>0.57157051623399524</v>
      </c>
    </row>
    <row r="162" spans="1:23" s="4" customFormat="1" x14ac:dyDescent="0.2">
      <c r="A162" s="4" t="s">
        <v>78</v>
      </c>
      <c r="B162" s="7">
        <v>2.2040522643722658E-5</v>
      </c>
      <c r="C162" s="4" t="s">
        <v>8</v>
      </c>
      <c r="E162" s="4" t="s">
        <v>111</v>
      </c>
      <c r="F162" s="4" t="s">
        <v>29</v>
      </c>
      <c r="G162" s="4" t="s">
        <v>79</v>
      </c>
      <c r="H162" s="4" t="s">
        <v>35</v>
      </c>
      <c r="K162" s="4" t="s">
        <v>132</v>
      </c>
      <c r="L162" s="4">
        <v>2</v>
      </c>
      <c r="M162" s="4">
        <v>-10.722627860543176</v>
      </c>
      <c r="N162" s="4">
        <v>1</v>
      </c>
      <c r="O162" s="8">
        <v>1.2</v>
      </c>
      <c r="P162" s="4">
        <v>1</v>
      </c>
      <c r="Q162" s="4">
        <v>1.01</v>
      </c>
      <c r="R162" s="4">
        <v>1.2</v>
      </c>
      <c r="S162" s="4">
        <v>1.2</v>
      </c>
      <c r="T162" s="4">
        <v>1.05</v>
      </c>
      <c r="U162" s="4">
        <v>0.15984597228197622</v>
      </c>
    </row>
    <row r="163" spans="1:23" s="4" customFormat="1" x14ac:dyDescent="0.2">
      <c r="A163" t="s">
        <v>113</v>
      </c>
      <c r="B163" s="9">
        <v>5.8618411286496426E-2</v>
      </c>
      <c r="C163" s="4" t="s">
        <v>8</v>
      </c>
      <c r="E163" t="s">
        <v>60</v>
      </c>
      <c r="F163" s="4" t="s">
        <v>29</v>
      </c>
      <c r="G163" s="4" t="s">
        <v>6</v>
      </c>
      <c r="H163" s="4" t="s">
        <v>9</v>
      </c>
      <c r="I163" s="4" t="s">
        <v>80</v>
      </c>
      <c r="J163" s="4" t="s">
        <v>126</v>
      </c>
      <c r="K163" s="4" t="s">
        <v>132</v>
      </c>
      <c r="L163" s="4">
        <v>2</v>
      </c>
      <c r="M163" s="4">
        <v>-2.8367064459687961</v>
      </c>
      <c r="N163" s="4">
        <v>1.05</v>
      </c>
      <c r="O163" s="8">
        <v>1.2</v>
      </c>
      <c r="P163" s="4">
        <v>1</v>
      </c>
      <c r="Q163" s="4">
        <v>1.01</v>
      </c>
      <c r="R163" s="4">
        <v>1.2</v>
      </c>
      <c r="S163" s="4">
        <v>1.2</v>
      </c>
      <c r="T163" s="4">
        <v>1.05</v>
      </c>
      <c r="U163" s="4">
        <v>0.16169679924070957</v>
      </c>
    </row>
    <row r="164" spans="1:23" s="4" customFormat="1" x14ac:dyDescent="0.2">
      <c r="A164" t="s">
        <v>113</v>
      </c>
      <c r="B164" s="9">
        <v>3.2826310320438289E-4</v>
      </c>
      <c r="C164" s="4" t="s">
        <v>8</v>
      </c>
      <c r="E164" t="s">
        <v>60</v>
      </c>
      <c r="F164" s="4" t="s">
        <v>29</v>
      </c>
      <c r="G164" s="4" t="s">
        <v>6</v>
      </c>
      <c r="H164" s="4" t="s">
        <v>81</v>
      </c>
      <c r="I164" s="4" t="s">
        <v>82</v>
      </c>
      <c r="J164" s="4" t="s">
        <v>126</v>
      </c>
      <c r="K164" s="4" t="s">
        <v>132</v>
      </c>
      <c r="L164" s="4">
        <v>2</v>
      </c>
      <c r="M164" s="4">
        <v>-8.0216951272098207</v>
      </c>
      <c r="N164" s="4">
        <v>1.05</v>
      </c>
      <c r="O164" s="8">
        <v>1.2</v>
      </c>
      <c r="P164" s="4">
        <v>1</v>
      </c>
      <c r="Q164" s="4">
        <v>1.01</v>
      </c>
      <c r="R164" s="4">
        <v>1.2</v>
      </c>
      <c r="S164" s="4">
        <v>1.2</v>
      </c>
      <c r="T164" s="4">
        <v>1.05</v>
      </c>
      <c r="U164" s="4">
        <v>0.16169679924070957</v>
      </c>
    </row>
    <row r="165" spans="1:23" s="4" customFormat="1" x14ac:dyDescent="0.2">
      <c r="A165" s="4" t="s">
        <v>83</v>
      </c>
      <c r="B165" s="5">
        <f>0.527565701578468/1000</f>
        <v>5.2756570157846809E-4</v>
      </c>
      <c r="C165" s="4" t="s">
        <v>112</v>
      </c>
      <c r="D165" s="4" t="s">
        <v>54</v>
      </c>
      <c r="F165" s="4" t="s">
        <v>55</v>
      </c>
      <c r="H165" s="4" t="s">
        <v>56</v>
      </c>
      <c r="I165" s="4" t="s">
        <v>84</v>
      </c>
      <c r="K165" s="4" t="s">
        <v>132</v>
      </c>
      <c r="L165" s="4">
        <v>2</v>
      </c>
      <c r="M165" s="4">
        <v>-0.63948186863257661</v>
      </c>
      <c r="N165" s="4">
        <v>1.05</v>
      </c>
      <c r="O165" s="8">
        <v>1.2</v>
      </c>
      <c r="P165" s="4">
        <v>1</v>
      </c>
      <c r="Q165" s="4">
        <v>1.01</v>
      </c>
      <c r="R165" s="4">
        <v>1.2</v>
      </c>
      <c r="S165" s="4">
        <v>1.2</v>
      </c>
      <c r="T165" s="4">
        <v>1.05</v>
      </c>
      <c r="U165" s="4">
        <v>0.16169679924070957</v>
      </c>
    </row>
    <row r="166" spans="1:23" s="4" customFormat="1" x14ac:dyDescent="0.2">
      <c r="A166" s="4" t="s">
        <v>53</v>
      </c>
      <c r="B166" s="9">
        <v>3.2826310320438289E-4</v>
      </c>
      <c r="C166" s="4" t="s">
        <v>8</v>
      </c>
      <c r="D166" s="4" t="s">
        <v>54</v>
      </c>
      <c r="F166" s="4" t="s">
        <v>55</v>
      </c>
      <c r="H166" s="4" t="s">
        <v>56</v>
      </c>
      <c r="I166" s="4" t="s">
        <v>87</v>
      </c>
      <c r="K166" s="4" t="s">
        <v>132</v>
      </c>
      <c r="O166" s="8"/>
    </row>
    <row r="167" spans="1:23" s="4" customFormat="1" x14ac:dyDescent="0.2">
      <c r="B167" s="5"/>
    </row>
    <row r="168" spans="1:23" x14ac:dyDescent="0.2">
      <c r="A168" t="s">
        <v>0</v>
      </c>
      <c r="B168" s="1" t="s">
        <v>134</v>
      </c>
    </row>
    <row r="169" spans="1:23" x14ac:dyDescent="0.2">
      <c r="A169" t="s">
        <v>1</v>
      </c>
      <c r="B169" t="s">
        <v>135</v>
      </c>
    </row>
    <row r="170" spans="1:23" x14ac:dyDescent="0.2">
      <c r="A170" t="s">
        <v>2</v>
      </c>
      <c r="B170" t="s">
        <v>3</v>
      </c>
    </row>
    <row r="171" spans="1:23" x14ac:dyDescent="0.2">
      <c r="A171" t="s">
        <v>4</v>
      </c>
      <c r="B171" t="s">
        <v>41</v>
      </c>
    </row>
    <row r="172" spans="1:23" x14ac:dyDescent="0.2">
      <c r="A172" t="s">
        <v>5</v>
      </c>
      <c r="B172" t="s">
        <v>90</v>
      </c>
    </row>
    <row r="173" spans="1:23" x14ac:dyDescent="0.2">
      <c r="A173" t="s">
        <v>7</v>
      </c>
      <c r="B173" t="s">
        <v>91</v>
      </c>
    </row>
    <row r="174" spans="1:23" s="1" customFormat="1" x14ac:dyDescent="0.2">
      <c r="A174" s="1" t="s">
        <v>11</v>
      </c>
    </row>
    <row r="175" spans="1:23" s="1" customFormat="1" x14ac:dyDescent="0.2">
      <c r="A175" s="1" t="s">
        <v>12</v>
      </c>
      <c r="B175" s="1" t="s">
        <v>13</v>
      </c>
      <c r="C175" s="1" t="s">
        <v>7</v>
      </c>
      <c r="D175" s="1" t="s">
        <v>14</v>
      </c>
      <c r="E175" s="1" t="s">
        <v>4</v>
      </c>
      <c r="F175" s="1" t="s">
        <v>15</v>
      </c>
      <c r="G175" s="1" t="s">
        <v>5</v>
      </c>
      <c r="H175" s="1" t="s">
        <v>16</v>
      </c>
      <c r="I175" s="1" t="s">
        <v>1</v>
      </c>
      <c r="J175" s="1" t="s">
        <v>117</v>
      </c>
      <c r="K175" s="1" t="s">
        <v>118</v>
      </c>
      <c r="L175" s="1" t="s">
        <v>17</v>
      </c>
      <c r="M175" s="1" t="s">
        <v>18</v>
      </c>
      <c r="N175" s="1" t="s">
        <v>19</v>
      </c>
      <c r="O175" s="1" t="s">
        <v>20</v>
      </c>
      <c r="P175" s="1" t="s">
        <v>21</v>
      </c>
      <c r="Q175" s="1" t="s">
        <v>22</v>
      </c>
      <c r="R175" s="1" t="s">
        <v>23</v>
      </c>
      <c r="S175" s="1" t="s">
        <v>24</v>
      </c>
      <c r="T175" s="1" t="s">
        <v>25</v>
      </c>
      <c r="U175" s="1" t="s">
        <v>26</v>
      </c>
      <c r="V175" s="1" t="s">
        <v>27</v>
      </c>
      <c r="W175" s="1" t="s">
        <v>119</v>
      </c>
    </row>
    <row r="176" spans="1:23" x14ac:dyDescent="0.2">
      <c r="A176" t="s">
        <v>134</v>
      </c>
      <c r="B176">
        <v>1</v>
      </c>
      <c r="C176" t="s">
        <v>91</v>
      </c>
      <c r="E176" t="s">
        <v>41</v>
      </c>
      <c r="F176" t="s">
        <v>28</v>
      </c>
      <c r="G176" t="s">
        <v>90</v>
      </c>
      <c r="K176" t="s">
        <v>134</v>
      </c>
      <c r="W176" t="s">
        <v>120</v>
      </c>
    </row>
    <row r="177" spans="1:21" x14ac:dyDescent="0.2">
      <c r="A177" t="s">
        <v>59</v>
      </c>
      <c r="B177">
        <v>4.0327784230223253E-7</v>
      </c>
      <c r="C177" t="s">
        <v>7</v>
      </c>
      <c r="E177" t="s">
        <v>60</v>
      </c>
      <c r="F177" t="s">
        <v>29</v>
      </c>
      <c r="G177" t="s">
        <v>61</v>
      </c>
      <c r="H177" t="s">
        <v>35</v>
      </c>
      <c r="I177" t="s">
        <v>136</v>
      </c>
      <c r="K177" t="s">
        <v>134</v>
      </c>
      <c r="L177">
        <v>2</v>
      </c>
      <c r="M177">
        <v>-14.723640077557722</v>
      </c>
      <c r="N177">
        <v>1.05</v>
      </c>
      <c r="O177">
        <v>1.2</v>
      </c>
      <c r="P177">
        <v>1</v>
      </c>
      <c r="Q177">
        <v>1.01</v>
      </c>
      <c r="R177">
        <v>1.2</v>
      </c>
      <c r="S177">
        <v>1.2</v>
      </c>
      <c r="T177">
        <v>3</v>
      </c>
      <c r="U177">
        <v>0.57209088006881903</v>
      </c>
    </row>
    <row r="178" spans="1:21" x14ac:dyDescent="0.2">
      <c r="A178" t="s">
        <v>63</v>
      </c>
      <c r="B178">
        <v>8.8199999999999998E-7</v>
      </c>
      <c r="C178" t="s">
        <v>64</v>
      </c>
      <c r="E178" t="s">
        <v>60</v>
      </c>
      <c r="F178" t="s">
        <v>29</v>
      </c>
      <c r="G178" t="s">
        <v>65</v>
      </c>
      <c r="H178" t="s">
        <v>35</v>
      </c>
      <c r="I178" t="s">
        <v>66</v>
      </c>
      <c r="K178" t="s">
        <v>134</v>
      </c>
      <c r="L178">
        <v>2</v>
      </c>
      <c r="M178">
        <v>-13.94107378093962</v>
      </c>
      <c r="N178">
        <v>1.05</v>
      </c>
      <c r="O178">
        <v>1.2</v>
      </c>
      <c r="P178">
        <v>1</v>
      </c>
      <c r="Q178">
        <v>1.01</v>
      </c>
      <c r="R178">
        <v>1.2</v>
      </c>
      <c r="S178">
        <v>1.2</v>
      </c>
      <c r="T178">
        <v>3</v>
      </c>
      <c r="U178">
        <v>0.57209088006881903</v>
      </c>
    </row>
    <row r="179" spans="1:21" x14ac:dyDescent="0.2">
      <c r="A179" t="s">
        <v>109</v>
      </c>
      <c r="B179">
        <v>7.3399999999999995E-4</v>
      </c>
      <c r="C179" t="s">
        <v>48</v>
      </c>
      <c r="E179" t="s">
        <v>41</v>
      </c>
      <c r="F179" t="s">
        <v>29</v>
      </c>
      <c r="G179" t="s">
        <v>49</v>
      </c>
      <c r="H179" t="s">
        <v>10</v>
      </c>
      <c r="I179" t="s">
        <v>72</v>
      </c>
      <c r="J179" t="s">
        <v>137</v>
      </c>
      <c r="K179" t="s">
        <v>134</v>
      </c>
      <c r="L179">
        <v>2</v>
      </c>
      <c r="M179">
        <v>-7.2170015293497585</v>
      </c>
      <c r="N179">
        <v>1.05</v>
      </c>
      <c r="O179">
        <v>1.2</v>
      </c>
      <c r="P179">
        <v>1</v>
      </c>
      <c r="Q179">
        <v>1.01</v>
      </c>
      <c r="R179">
        <v>1.2</v>
      </c>
      <c r="S179">
        <v>1.2</v>
      </c>
      <c r="T179">
        <v>1.05</v>
      </c>
      <c r="U179">
        <v>0.16169679924070957</v>
      </c>
    </row>
    <row r="180" spans="1:21" x14ac:dyDescent="0.2">
      <c r="A180" t="s">
        <v>167</v>
      </c>
      <c r="B180">
        <v>1.9025875190258751E-2</v>
      </c>
      <c r="C180" t="s">
        <v>8</v>
      </c>
      <c r="E180" t="s">
        <v>41</v>
      </c>
      <c r="F180" t="s">
        <v>29</v>
      </c>
      <c r="G180" t="s">
        <v>168</v>
      </c>
      <c r="H180" t="s">
        <v>138</v>
      </c>
      <c r="I180" t="s">
        <v>139</v>
      </c>
      <c r="J180" t="s">
        <v>140</v>
      </c>
      <c r="K180" t="s">
        <v>134</v>
      </c>
      <c r="L180">
        <v>2</v>
      </c>
      <c r="M180">
        <v>-3.9619553741763553</v>
      </c>
      <c r="N180">
        <v>1.05</v>
      </c>
      <c r="O180">
        <v>1.2</v>
      </c>
      <c r="P180">
        <v>1</v>
      </c>
      <c r="Q180">
        <v>1.01</v>
      </c>
      <c r="R180">
        <v>1.2</v>
      </c>
      <c r="S180">
        <v>1.2</v>
      </c>
      <c r="T180">
        <v>1.05</v>
      </c>
      <c r="U180">
        <v>0.16169679924070957</v>
      </c>
    </row>
    <row r="181" spans="1:21" x14ac:dyDescent="0.2">
      <c r="A181" t="s">
        <v>141</v>
      </c>
      <c r="B181">
        <v>9.7999999999999992E-10</v>
      </c>
      <c r="C181" t="s">
        <v>8</v>
      </c>
      <c r="D181" t="s">
        <v>142</v>
      </c>
      <c r="F181" t="s">
        <v>55</v>
      </c>
      <c r="H181" t="s">
        <v>56</v>
      </c>
      <c r="I181" t="s">
        <v>143</v>
      </c>
      <c r="K181" t="s">
        <v>134</v>
      </c>
      <c r="L181">
        <v>2</v>
      </c>
      <c r="M181">
        <v>-20.74346854426393</v>
      </c>
      <c r="N181">
        <v>1.5</v>
      </c>
      <c r="O181">
        <v>1.2</v>
      </c>
      <c r="P181">
        <v>1.5</v>
      </c>
      <c r="Q181">
        <v>1.1000000000000001</v>
      </c>
      <c r="R181">
        <v>2</v>
      </c>
      <c r="S181">
        <v>1.2</v>
      </c>
      <c r="T181">
        <v>1.5</v>
      </c>
      <c r="U181">
        <v>0.51215847306170115</v>
      </c>
    </row>
    <row r="182" spans="1:21" x14ac:dyDescent="0.2">
      <c r="A182" t="s">
        <v>144</v>
      </c>
      <c r="B182">
        <v>1.4700000000000001E-7</v>
      </c>
      <c r="C182" t="s">
        <v>8</v>
      </c>
      <c r="D182" t="s">
        <v>142</v>
      </c>
      <c r="F182" t="s">
        <v>55</v>
      </c>
      <c r="H182" t="s">
        <v>56</v>
      </c>
      <c r="I182" t="s">
        <v>143</v>
      </c>
      <c r="K182" t="s">
        <v>134</v>
      </c>
      <c r="L182">
        <v>2</v>
      </c>
      <c r="M182">
        <v>-15.732833250167674</v>
      </c>
      <c r="N182">
        <v>1.5</v>
      </c>
      <c r="O182">
        <v>1.2</v>
      </c>
      <c r="P182">
        <v>1.5</v>
      </c>
      <c r="Q182">
        <v>1.1000000000000001</v>
      </c>
      <c r="R182">
        <v>2</v>
      </c>
      <c r="S182">
        <v>1.2</v>
      </c>
      <c r="T182">
        <v>1.5</v>
      </c>
      <c r="U182">
        <v>0.51215847306170115</v>
      </c>
    </row>
    <row r="183" spans="1:21" x14ac:dyDescent="0.2">
      <c r="A183" t="s">
        <v>145</v>
      </c>
      <c r="B183">
        <v>3.9200000000000002E-7</v>
      </c>
      <c r="C183" t="s">
        <v>8</v>
      </c>
      <c r="D183" t="s">
        <v>142</v>
      </c>
      <c r="F183" t="s">
        <v>55</v>
      </c>
      <c r="H183" t="s">
        <v>56</v>
      </c>
      <c r="I183" t="s">
        <v>143</v>
      </c>
      <c r="K183" t="s">
        <v>134</v>
      </c>
      <c r="L183">
        <v>2</v>
      </c>
      <c r="M183">
        <v>-14.752003997155949</v>
      </c>
      <c r="N183">
        <v>1.5</v>
      </c>
      <c r="O183">
        <v>1.2</v>
      </c>
      <c r="P183">
        <v>1.5</v>
      </c>
      <c r="Q183">
        <v>1.1000000000000001</v>
      </c>
      <c r="R183">
        <v>2</v>
      </c>
      <c r="S183">
        <v>1.2</v>
      </c>
      <c r="T183">
        <v>1.5</v>
      </c>
      <c r="U183">
        <v>0.51215847306170115</v>
      </c>
    </row>
    <row r="184" spans="1:21" x14ac:dyDescent="0.2">
      <c r="A184" t="s">
        <v>146</v>
      </c>
      <c r="B184">
        <v>9.7999999999999994E-12</v>
      </c>
      <c r="C184" t="s">
        <v>8</v>
      </c>
      <c r="D184" t="s">
        <v>142</v>
      </c>
      <c r="F184" t="s">
        <v>55</v>
      </c>
      <c r="H184" t="s">
        <v>56</v>
      </c>
      <c r="I184" t="s">
        <v>143</v>
      </c>
      <c r="K184" t="s">
        <v>134</v>
      </c>
      <c r="L184">
        <v>2</v>
      </c>
      <c r="M184">
        <v>-25.348638730252024</v>
      </c>
      <c r="N184">
        <v>1.5</v>
      </c>
      <c r="O184">
        <v>1.2</v>
      </c>
      <c r="P184">
        <v>1.5</v>
      </c>
      <c r="Q184">
        <v>1.1000000000000001</v>
      </c>
      <c r="R184">
        <v>2</v>
      </c>
      <c r="S184">
        <v>1.2</v>
      </c>
      <c r="T184">
        <v>1.5</v>
      </c>
      <c r="U184">
        <v>0.51215847306170115</v>
      </c>
    </row>
    <row r="185" spans="1:21" x14ac:dyDescent="0.2">
      <c r="A185" t="s">
        <v>148</v>
      </c>
      <c r="B185">
        <f>2.74*B180</f>
        <v>5.2130898021308984E-2</v>
      </c>
      <c r="C185" t="s">
        <v>8</v>
      </c>
      <c r="D185" t="s">
        <v>142</v>
      </c>
      <c r="F185" t="s">
        <v>55</v>
      </c>
      <c r="H185" t="s">
        <v>56</v>
      </c>
      <c r="I185" t="s">
        <v>143</v>
      </c>
      <c r="K185" t="s">
        <v>134</v>
      </c>
      <c r="L185">
        <v>2</v>
      </c>
      <c r="M185">
        <v>-2.9539974537763762</v>
      </c>
      <c r="N185">
        <v>1.5</v>
      </c>
      <c r="O185">
        <v>1.2</v>
      </c>
      <c r="P185">
        <v>1.5</v>
      </c>
      <c r="Q185">
        <v>1.1000000000000001</v>
      </c>
      <c r="R185">
        <v>2</v>
      </c>
      <c r="S185">
        <v>1.2</v>
      </c>
      <c r="T185">
        <v>1.05</v>
      </c>
      <c r="U185">
        <v>0.47095746419981693</v>
      </c>
    </row>
    <row r="186" spans="1:21" x14ac:dyDescent="0.2">
      <c r="A186" t="s">
        <v>149</v>
      </c>
      <c r="B186">
        <v>5.7819999999999999E-6</v>
      </c>
      <c r="C186" t="s">
        <v>8</v>
      </c>
      <c r="D186" t="s">
        <v>142</v>
      </c>
      <c r="F186" t="s">
        <v>55</v>
      </c>
      <c r="H186" t="s">
        <v>56</v>
      </c>
      <c r="I186" t="s">
        <v>143</v>
      </c>
      <c r="K186" t="s">
        <v>134</v>
      </c>
      <c r="L186">
        <v>2</v>
      </c>
      <c r="M186">
        <v>-12.060760914370119</v>
      </c>
      <c r="N186">
        <v>1.5</v>
      </c>
      <c r="O186">
        <v>1.2</v>
      </c>
      <c r="P186">
        <v>1.5</v>
      </c>
      <c r="Q186">
        <v>1.1000000000000001</v>
      </c>
      <c r="R186">
        <v>2</v>
      </c>
      <c r="S186">
        <v>1.2</v>
      </c>
      <c r="T186">
        <v>5</v>
      </c>
      <c r="U186">
        <v>0.93208283513358414</v>
      </c>
    </row>
    <row r="187" spans="1:21" x14ac:dyDescent="0.2">
      <c r="A187" t="s">
        <v>150</v>
      </c>
      <c r="B187">
        <v>4.8999999999999997E-7</v>
      </c>
      <c r="C187" t="s">
        <v>8</v>
      </c>
      <c r="D187" t="s">
        <v>142</v>
      </c>
      <c r="F187" t="s">
        <v>55</v>
      </c>
      <c r="H187" t="s">
        <v>56</v>
      </c>
      <c r="I187" t="s">
        <v>143</v>
      </c>
      <c r="K187" t="s">
        <v>134</v>
      </c>
      <c r="L187">
        <v>2</v>
      </c>
      <c r="M187">
        <v>-14.528860445841739</v>
      </c>
      <c r="N187">
        <v>1.5</v>
      </c>
      <c r="O187">
        <v>1.2</v>
      </c>
      <c r="P187">
        <v>1.5</v>
      </c>
      <c r="Q187">
        <v>1.1000000000000001</v>
      </c>
      <c r="R187">
        <v>2</v>
      </c>
      <c r="S187">
        <v>1.2</v>
      </c>
      <c r="T187">
        <v>1.5</v>
      </c>
      <c r="U187">
        <v>0.51215847306170115</v>
      </c>
    </row>
    <row r="188" spans="1:21" x14ac:dyDescent="0.2">
      <c r="A188" t="s">
        <v>151</v>
      </c>
      <c r="B188">
        <v>2.9400000000000001E-17</v>
      </c>
      <c r="C188" t="s">
        <v>8</v>
      </c>
      <c r="D188" t="s">
        <v>142</v>
      </c>
      <c r="F188" t="s">
        <v>55</v>
      </c>
      <c r="H188" t="s">
        <v>56</v>
      </c>
      <c r="I188" t="s">
        <v>143</v>
      </c>
      <c r="K188" t="s">
        <v>134</v>
      </c>
      <c r="L188">
        <v>2</v>
      </c>
      <c r="M188">
        <v>-38.065536999548186</v>
      </c>
      <c r="N188">
        <v>1.5</v>
      </c>
      <c r="O188">
        <v>1.2</v>
      </c>
      <c r="P188">
        <v>1.5</v>
      </c>
      <c r="Q188">
        <v>1.1000000000000001</v>
      </c>
      <c r="R188">
        <v>2</v>
      </c>
      <c r="S188">
        <v>1.2</v>
      </c>
      <c r="T188">
        <v>1.5</v>
      </c>
      <c r="U188">
        <v>0.51215847306170115</v>
      </c>
    </row>
    <row r="189" spans="1:21" x14ac:dyDescent="0.2">
      <c r="A189" t="s">
        <v>152</v>
      </c>
      <c r="B189">
        <v>9.8000000000000004E-8</v>
      </c>
      <c r="C189" t="s">
        <v>8</v>
      </c>
      <c r="D189" t="s">
        <v>142</v>
      </c>
      <c r="F189" t="s">
        <v>55</v>
      </c>
      <c r="H189" t="s">
        <v>56</v>
      </c>
      <c r="I189" t="s">
        <v>143</v>
      </c>
      <c r="K189" t="s">
        <v>134</v>
      </c>
      <c r="L189">
        <v>2</v>
      </c>
      <c r="M189">
        <v>-16.13829835827584</v>
      </c>
      <c r="N189">
        <v>1.5</v>
      </c>
      <c r="O189">
        <v>1.2</v>
      </c>
      <c r="P189">
        <v>1.5</v>
      </c>
      <c r="Q189">
        <v>1.1000000000000001</v>
      </c>
      <c r="R189">
        <v>2</v>
      </c>
      <c r="S189">
        <v>1.2</v>
      </c>
      <c r="T189">
        <v>1.5</v>
      </c>
      <c r="U189">
        <v>0.51215847306170115</v>
      </c>
    </row>
    <row r="190" spans="1:21" x14ac:dyDescent="0.2">
      <c r="A190" t="s">
        <v>153</v>
      </c>
      <c r="B190">
        <v>2.9400000000000003E-11</v>
      </c>
      <c r="C190" t="s">
        <v>8</v>
      </c>
      <c r="D190" t="s">
        <v>142</v>
      </c>
      <c r="F190" t="s">
        <v>55</v>
      </c>
      <c r="H190" t="s">
        <v>56</v>
      </c>
      <c r="I190" t="s">
        <v>143</v>
      </c>
      <c r="K190" t="s">
        <v>134</v>
      </c>
      <c r="L190">
        <v>2</v>
      </c>
      <c r="M190">
        <v>-24.250026441583913</v>
      </c>
      <c r="N190">
        <v>1.5</v>
      </c>
      <c r="O190">
        <v>1.2</v>
      </c>
      <c r="P190">
        <v>1.5</v>
      </c>
      <c r="Q190">
        <v>1.1000000000000001</v>
      </c>
      <c r="R190">
        <v>2</v>
      </c>
      <c r="S190">
        <v>1.2</v>
      </c>
      <c r="T190">
        <v>5</v>
      </c>
      <c r="U190">
        <v>0.93208283513358414</v>
      </c>
    </row>
    <row r="191" spans="1:21" x14ac:dyDescent="0.2">
      <c r="A191" t="s">
        <v>154</v>
      </c>
      <c r="B191">
        <v>1.9599999999999999E-6</v>
      </c>
      <c r="C191" t="s">
        <v>8</v>
      </c>
      <c r="D191" t="s">
        <v>142</v>
      </c>
      <c r="F191" t="s">
        <v>55</v>
      </c>
      <c r="H191" t="s">
        <v>56</v>
      </c>
      <c r="I191" t="s">
        <v>143</v>
      </c>
      <c r="K191" t="s">
        <v>134</v>
      </c>
      <c r="L191">
        <v>2</v>
      </c>
      <c r="M191">
        <v>-13.142566084721848</v>
      </c>
      <c r="N191">
        <v>1.5</v>
      </c>
      <c r="O191">
        <v>1.2</v>
      </c>
      <c r="P191">
        <v>1.5</v>
      </c>
      <c r="Q191">
        <v>1.1000000000000001</v>
      </c>
      <c r="R191">
        <v>2</v>
      </c>
      <c r="S191">
        <v>1.2</v>
      </c>
      <c r="T191">
        <v>1.5</v>
      </c>
      <c r="U191">
        <v>0.51215847306170115</v>
      </c>
    </row>
    <row r="192" spans="1:21" x14ac:dyDescent="0.2">
      <c r="A192" t="s">
        <v>155</v>
      </c>
      <c r="B192">
        <v>0</v>
      </c>
      <c r="C192" t="s">
        <v>8</v>
      </c>
      <c r="D192" t="s">
        <v>142</v>
      </c>
      <c r="F192" t="s">
        <v>55</v>
      </c>
      <c r="H192" t="s">
        <v>56</v>
      </c>
      <c r="I192" t="s">
        <v>143</v>
      </c>
      <c r="K192" t="s">
        <v>134</v>
      </c>
      <c r="L192">
        <v>1</v>
      </c>
      <c r="M192" t="s">
        <v>47</v>
      </c>
    </row>
    <row r="193" spans="1:21" x14ac:dyDescent="0.2">
      <c r="A193" t="s">
        <v>85</v>
      </c>
      <c r="B193">
        <v>9.7019999999999996E-6</v>
      </c>
      <c r="C193" t="s">
        <v>8</v>
      </c>
      <c r="D193" t="s">
        <v>142</v>
      </c>
      <c r="F193" t="s">
        <v>55</v>
      </c>
      <c r="H193" t="s">
        <v>56</v>
      </c>
      <c r="I193" t="s">
        <v>143</v>
      </c>
      <c r="K193" t="s">
        <v>134</v>
      </c>
      <c r="L193">
        <v>2</v>
      </c>
      <c r="M193">
        <v>-11.543178508141249</v>
      </c>
      <c r="N193">
        <v>1.5</v>
      </c>
      <c r="O193">
        <v>1.2</v>
      </c>
      <c r="P193">
        <v>1.5</v>
      </c>
      <c r="Q193">
        <v>1.1000000000000001</v>
      </c>
      <c r="R193">
        <v>2</v>
      </c>
      <c r="S193">
        <v>1.2</v>
      </c>
      <c r="T193">
        <v>1.5</v>
      </c>
      <c r="U193">
        <v>0.51215847306170115</v>
      </c>
    </row>
    <row r="194" spans="1:21" x14ac:dyDescent="0.2">
      <c r="A194" t="s">
        <v>156</v>
      </c>
      <c r="B194">
        <v>9.8000000000000001E-9</v>
      </c>
      <c r="C194" t="s">
        <v>8</v>
      </c>
      <c r="D194" t="s">
        <v>142</v>
      </c>
      <c r="F194" t="s">
        <v>55</v>
      </c>
      <c r="H194" t="s">
        <v>56</v>
      </c>
      <c r="I194" t="s">
        <v>143</v>
      </c>
      <c r="K194" t="s">
        <v>134</v>
      </c>
      <c r="L194">
        <v>2</v>
      </c>
      <c r="M194">
        <v>-18.440883451269883</v>
      </c>
      <c r="N194">
        <v>1.5</v>
      </c>
      <c r="O194">
        <v>1.2</v>
      </c>
      <c r="P194">
        <v>1.5</v>
      </c>
      <c r="Q194">
        <v>1.1000000000000001</v>
      </c>
      <c r="R194">
        <v>2</v>
      </c>
      <c r="S194">
        <v>1.2</v>
      </c>
      <c r="T194">
        <v>3</v>
      </c>
      <c r="U194">
        <v>0.72314801614797197</v>
      </c>
    </row>
    <row r="195" spans="1:21" x14ac:dyDescent="0.2">
      <c r="A195" t="s">
        <v>157</v>
      </c>
      <c r="B195">
        <v>9.8000000000000004E-8</v>
      </c>
      <c r="C195" t="s">
        <v>8</v>
      </c>
      <c r="D195" t="s">
        <v>142</v>
      </c>
      <c r="F195" t="s">
        <v>55</v>
      </c>
      <c r="H195" t="s">
        <v>56</v>
      </c>
      <c r="I195" t="s">
        <v>143</v>
      </c>
      <c r="K195" t="s">
        <v>134</v>
      </c>
      <c r="L195">
        <v>2</v>
      </c>
      <c r="M195">
        <v>-16.13829835827584</v>
      </c>
      <c r="N195">
        <v>1.5</v>
      </c>
      <c r="O195">
        <v>1.2</v>
      </c>
      <c r="P195">
        <v>1.5</v>
      </c>
      <c r="Q195">
        <v>1.1000000000000001</v>
      </c>
      <c r="R195">
        <v>2</v>
      </c>
      <c r="S195">
        <v>1.2</v>
      </c>
      <c r="T195">
        <v>3</v>
      </c>
      <c r="U195">
        <v>0.72314801614797197</v>
      </c>
    </row>
    <row r="196" spans="1:21" x14ac:dyDescent="0.2">
      <c r="A196" t="s">
        <v>158</v>
      </c>
      <c r="B196">
        <v>1.176E-6</v>
      </c>
      <c r="C196" t="s">
        <v>8</v>
      </c>
      <c r="D196" t="s">
        <v>142</v>
      </c>
      <c r="F196" t="s">
        <v>55</v>
      </c>
      <c r="H196" t="s">
        <v>56</v>
      </c>
      <c r="I196" t="s">
        <v>143</v>
      </c>
      <c r="K196" t="s">
        <v>134</v>
      </c>
      <c r="L196">
        <v>2</v>
      </c>
      <c r="M196">
        <v>-13.653391708487838</v>
      </c>
      <c r="N196">
        <v>1.5</v>
      </c>
      <c r="O196">
        <v>1.2</v>
      </c>
      <c r="P196">
        <v>1.5</v>
      </c>
      <c r="Q196">
        <v>1.1000000000000001</v>
      </c>
      <c r="R196">
        <v>2</v>
      </c>
      <c r="S196">
        <v>1.2</v>
      </c>
      <c r="T196">
        <v>1.5</v>
      </c>
      <c r="U196">
        <v>0.51215847306170115</v>
      </c>
    </row>
    <row r="197" spans="1:21" x14ac:dyDescent="0.2">
      <c r="A197" t="s">
        <v>159</v>
      </c>
      <c r="B197">
        <v>1.96E-8</v>
      </c>
      <c r="C197" t="s">
        <v>8</v>
      </c>
      <c r="D197" t="s">
        <v>142</v>
      </c>
      <c r="F197" t="s">
        <v>55</v>
      </c>
      <c r="H197" t="s">
        <v>56</v>
      </c>
      <c r="I197" t="s">
        <v>143</v>
      </c>
      <c r="K197" t="s">
        <v>134</v>
      </c>
      <c r="L197">
        <v>2</v>
      </c>
      <c r="M197">
        <v>-17.74773627070994</v>
      </c>
      <c r="N197">
        <v>1.5</v>
      </c>
      <c r="O197">
        <v>1.2</v>
      </c>
      <c r="P197">
        <v>1.5</v>
      </c>
      <c r="Q197">
        <v>1.1000000000000001</v>
      </c>
      <c r="R197">
        <v>2</v>
      </c>
      <c r="S197">
        <v>1.2</v>
      </c>
      <c r="T197">
        <v>1.5</v>
      </c>
      <c r="U197">
        <v>0.51215847306170115</v>
      </c>
    </row>
    <row r="198" spans="1:21" x14ac:dyDescent="0.2">
      <c r="A198" t="s">
        <v>160</v>
      </c>
      <c r="B198">
        <v>4.8999999999999997E-7</v>
      </c>
      <c r="C198" t="s">
        <v>8</v>
      </c>
      <c r="D198" t="s">
        <v>142</v>
      </c>
      <c r="F198" t="s">
        <v>55</v>
      </c>
      <c r="H198" t="s">
        <v>56</v>
      </c>
      <c r="I198" t="s">
        <v>143</v>
      </c>
      <c r="K198" t="s">
        <v>134</v>
      </c>
      <c r="L198">
        <v>2</v>
      </c>
      <c r="M198">
        <v>-14.528860445841739</v>
      </c>
      <c r="N198">
        <v>1.5</v>
      </c>
      <c r="O198">
        <v>1.2</v>
      </c>
      <c r="P198">
        <v>1.5</v>
      </c>
      <c r="Q198">
        <v>1.1000000000000001</v>
      </c>
      <c r="R198">
        <v>2</v>
      </c>
      <c r="S198">
        <v>1.2</v>
      </c>
      <c r="T198">
        <v>1.5</v>
      </c>
      <c r="U198">
        <v>0.51215847306170115</v>
      </c>
    </row>
    <row r="199" spans="1:21" x14ac:dyDescent="0.2">
      <c r="A199" t="s">
        <v>161</v>
      </c>
      <c r="B199">
        <v>1.9600000000000001E-7</v>
      </c>
      <c r="C199" t="s">
        <v>8</v>
      </c>
      <c r="D199" t="s">
        <v>142</v>
      </c>
      <c r="F199" t="s">
        <v>55</v>
      </c>
      <c r="H199" t="s">
        <v>56</v>
      </c>
      <c r="I199" t="s">
        <v>143</v>
      </c>
      <c r="K199" t="s">
        <v>134</v>
      </c>
      <c r="L199">
        <v>2</v>
      </c>
      <c r="M199">
        <v>-15.445151177715895</v>
      </c>
      <c r="N199">
        <v>1.5</v>
      </c>
      <c r="O199">
        <v>1.2</v>
      </c>
      <c r="P199">
        <v>1.5</v>
      </c>
      <c r="Q199">
        <v>1.1000000000000001</v>
      </c>
      <c r="R199">
        <v>2</v>
      </c>
      <c r="S199">
        <v>1.2</v>
      </c>
      <c r="T199">
        <v>1.5</v>
      </c>
      <c r="U199">
        <v>0.51215847306170115</v>
      </c>
    </row>
    <row r="200" spans="1:21" x14ac:dyDescent="0.2">
      <c r="A200" t="s">
        <v>162</v>
      </c>
      <c r="B200">
        <v>1.2739999999999999E-7</v>
      </c>
      <c r="C200" t="s">
        <v>8</v>
      </c>
      <c r="D200" t="s">
        <v>163</v>
      </c>
      <c r="F200" t="s">
        <v>55</v>
      </c>
      <c r="H200" t="s">
        <v>56</v>
      </c>
      <c r="I200" t="s">
        <v>143</v>
      </c>
      <c r="K200" t="s">
        <v>134</v>
      </c>
      <c r="L200">
        <v>2</v>
      </c>
      <c r="M200">
        <v>-15.875934093808349</v>
      </c>
      <c r="N200">
        <v>1.5</v>
      </c>
      <c r="O200">
        <v>1.2</v>
      </c>
      <c r="P200">
        <v>1.5</v>
      </c>
      <c r="Q200">
        <v>1.1000000000000001</v>
      </c>
      <c r="R200">
        <v>2</v>
      </c>
      <c r="S200">
        <v>1.2</v>
      </c>
      <c r="T200">
        <v>1.5</v>
      </c>
      <c r="U200">
        <v>0.51215847306170115</v>
      </c>
    </row>
    <row r="201" spans="1:21" x14ac:dyDescent="0.2">
      <c r="A201" t="s">
        <v>164</v>
      </c>
      <c r="B201">
        <v>2.9400000000000002E-9</v>
      </c>
      <c r="C201" t="s">
        <v>8</v>
      </c>
      <c r="D201" t="s">
        <v>163</v>
      </c>
      <c r="F201" t="s">
        <v>55</v>
      </c>
      <c r="H201" t="s">
        <v>56</v>
      </c>
      <c r="I201" t="s">
        <v>143</v>
      </c>
      <c r="K201" t="s">
        <v>134</v>
      </c>
      <c r="L201">
        <v>2</v>
      </c>
      <c r="M201">
        <v>-19.644856255595823</v>
      </c>
      <c r="N201">
        <v>1.5</v>
      </c>
      <c r="O201">
        <v>1.2</v>
      </c>
      <c r="P201">
        <v>1.5</v>
      </c>
      <c r="Q201">
        <v>1.1000000000000001</v>
      </c>
      <c r="R201">
        <v>2</v>
      </c>
      <c r="S201">
        <v>1.2</v>
      </c>
      <c r="T201">
        <v>1.5</v>
      </c>
      <c r="U201">
        <v>0.51215847306170115</v>
      </c>
    </row>
    <row r="202" spans="1:21" x14ac:dyDescent="0.2">
      <c r="A202" t="s">
        <v>165</v>
      </c>
      <c r="B202">
        <v>4.9000000000000002E-8</v>
      </c>
      <c r="C202" t="s">
        <v>8</v>
      </c>
      <c r="D202" t="s">
        <v>163</v>
      </c>
      <c r="F202" t="s">
        <v>55</v>
      </c>
      <c r="H202" t="s">
        <v>56</v>
      </c>
      <c r="I202" t="s">
        <v>143</v>
      </c>
      <c r="K202" t="s">
        <v>134</v>
      </c>
      <c r="L202">
        <v>2</v>
      </c>
      <c r="M202">
        <v>-16.831445538835784</v>
      </c>
      <c r="N202">
        <v>1.5</v>
      </c>
      <c r="O202">
        <v>1.2</v>
      </c>
      <c r="P202">
        <v>1.5</v>
      </c>
      <c r="Q202">
        <v>1.1000000000000001</v>
      </c>
      <c r="R202">
        <v>2</v>
      </c>
      <c r="S202">
        <v>1.2</v>
      </c>
      <c r="T202">
        <v>1.5</v>
      </c>
      <c r="U202">
        <v>0.51215847306170115</v>
      </c>
    </row>
    <row r="203" spans="1:21" x14ac:dyDescent="0.2">
      <c r="A203" t="s">
        <v>166</v>
      </c>
      <c r="B203">
        <v>4.9000000000000002E-8</v>
      </c>
      <c r="C203" t="s">
        <v>8</v>
      </c>
      <c r="D203" t="s">
        <v>163</v>
      </c>
      <c r="F203" t="s">
        <v>55</v>
      </c>
      <c r="H203" t="s">
        <v>56</v>
      </c>
      <c r="I203" t="s">
        <v>143</v>
      </c>
      <c r="K203" t="s">
        <v>134</v>
      </c>
      <c r="L203">
        <v>2</v>
      </c>
      <c r="M203">
        <v>-16.831445538835784</v>
      </c>
      <c r="N203">
        <v>1.5</v>
      </c>
      <c r="O203">
        <v>1.2</v>
      </c>
      <c r="P203">
        <v>1.5</v>
      </c>
      <c r="Q203">
        <v>1.1000000000000001</v>
      </c>
      <c r="R203">
        <v>2</v>
      </c>
      <c r="S203">
        <v>1.2</v>
      </c>
      <c r="T203">
        <v>1.5</v>
      </c>
      <c r="U203">
        <v>0.51215847306170115</v>
      </c>
    </row>
    <row r="205" spans="1:21" x14ac:dyDescent="0.2">
      <c r="A205" t="s">
        <v>0</v>
      </c>
      <c r="B205" s="1" t="s">
        <v>169</v>
      </c>
    </row>
    <row r="206" spans="1:21" x14ac:dyDescent="0.2">
      <c r="A206" t="s">
        <v>1</v>
      </c>
      <c r="B206" t="s">
        <v>177</v>
      </c>
    </row>
    <row r="207" spans="1:21" x14ac:dyDescent="0.2">
      <c r="A207" t="s">
        <v>2</v>
      </c>
      <c r="B207" t="s">
        <v>3</v>
      </c>
    </row>
    <row r="208" spans="1:21" x14ac:dyDescent="0.2">
      <c r="A208" t="s">
        <v>4</v>
      </c>
      <c r="B208" t="s">
        <v>41</v>
      </c>
    </row>
    <row r="209" spans="1:23" x14ac:dyDescent="0.2">
      <c r="A209" t="s">
        <v>5</v>
      </c>
      <c r="B209" t="s">
        <v>90</v>
      </c>
    </row>
    <row r="210" spans="1:23" x14ac:dyDescent="0.2">
      <c r="A210" t="s">
        <v>7</v>
      </c>
      <c r="B210" t="s">
        <v>91</v>
      </c>
    </row>
    <row r="211" spans="1:23" s="1" customFormat="1" x14ac:dyDescent="0.2">
      <c r="A211" s="1" t="s">
        <v>11</v>
      </c>
    </row>
    <row r="212" spans="1:23" s="1" customFormat="1" x14ac:dyDescent="0.2">
      <c r="A212" s="1" t="s">
        <v>12</v>
      </c>
      <c r="B212" s="1" t="s">
        <v>13</v>
      </c>
      <c r="C212" s="1" t="s">
        <v>7</v>
      </c>
      <c r="D212" s="1" t="s">
        <v>14</v>
      </c>
      <c r="E212" s="1" t="s">
        <v>4</v>
      </c>
      <c r="F212" s="1" t="s">
        <v>15</v>
      </c>
      <c r="G212" s="1" t="s">
        <v>5</v>
      </c>
      <c r="H212" s="1" t="s">
        <v>16</v>
      </c>
      <c r="I212" s="1" t="s">
        <v>1</v>
      </c>
      <c r="J212" s="1" t="s">
        <v>117</v>
      </c>
      <c r="K212" s="1" t="s">
        <v>118</v>
      </c>
      <c r="L212" s="1" t="s">
        <v>17</v>
      </c>
      <c r="M212" s="1" t="s">
        <v>18</v>
      </c>
      <c r="N212" s="1" t="s">
        <v>19</v>
      </c>
      <c r="O212" s="1" t="s">
        <v>20</v>
      </c>
      <c r="P212" s="1" t="s">
        <v>21</v>
      </c>
      <c r="Q212" s="1" t="s">
        <v>22</v>
      </c>
      <c r="R212" s="1" t="s">
        <v>23</v>
      </c>
      <c r="S212" s="1" t="s">
        <v>24</v>
      </c>
      <c r="T212" s="1" t="s">
        <v>25</v>
      </c>
      <c r="U212" s="1" t="s">
        <v>26</v>
      </c>
      <c r="V212" s="1" t="s">
        <v>27</v>
      </c>
      <c r="W212" s="1" t="s">
        <v>119</v>
      </c>
    </row>
    <row r="213" spans="1:23" x14ac:dyDescent="0.2">
      <c r="A213" t="str">
        <f>B205</f>
        <v>heat, residential, by combustion of coal-based natural gas using boiler, distributed by pipeline</v>
      </c>
      <c r="B213">
        <v>1</v>
      </c>
      <c r="C213" t="s">
        <v>91</v>
      </c>
      <c r="E213" t="s">
        <v>41</v>
      </c>
      <c r="F213" t="s">
        <v>28</v>
      </c>
      <c r="G213" t="s">
        <v>90</v>
      </c>
      <c r="K213" t="s">
        <v>134</v>
      </c>
      <c r="W213" t="s">
        <v>120</v>
      </c>
    </row>
    <row r="214" spans="1:23" x14ac:dyDescent="0.2">
      <c r="A214" t="s">
        <v>59</v>
      </c>
      <c r="B214">
        <v>4.0327784230223253E-7</v>
      </c>
      <c r="C214" t="s">
        <v>7</v>
      </c>
      <c r="E214" t="s">
        <v>60</v>
      </c>
      <c r="F214" t="s">
        <v>29</v>
      </c>
      <c r="G214" t="s">
        <v>61</v>
      </c>
      <c r="H214" t="s">
        <v>35</v>
      </c>
      <c r="I214" t="s">
        <v>136</v>
      </c>
      <c r="K214" t="s">
        <v>134</v>
      </c>
      <c r="L214">
        <v>2</v>
      </c>
      <c r="M214">
        <v>-14.723640077557722</v>
      </c>
      <c r="N214">
        <v>1.05</v>
      </c>
      <c r="O214">
        <v>1.2</v>
      </c>
      <c r="P214">
        <v>1</v>
      </c>
      <c r="Q214">
        <v>1.01</v>
      </c>
      <c r="R214">
        <v>1.2</v>
      </c>
      <c r="S214">
        <v>1.2</v>
      </c>
      <c r="T214">
        <v>3</v>
      </c>
      <c r="U214">
        <v>0.57209088006881903</v>
      </c>
    </row>
    <row r="215" spans="1:23" x14ac:dyDescent="0.2">
      <c r="A215" t="s">
        <v>63</v>
      </c>
      <c r="B215">
        <v>8.8199999999999998E-7</v>
      </c>
      <c r="C215" t="s">
        <v>64</v>
      </c>
      <c r="E215" t="s">
        <v>60</v>
      </c>
      <c r="F215" t="s">
        <v>29</v>
      </c>
      <c r="G215" t="s">
        <v>65</v>
      </c>
      <c r="H215" t="s">
        <v>35</v>
      </c>
      <c r="I215" t="s">
        <v>66</v>
      </c>
      <c r="K215" t="s">
        <v>134</v>
      </c>
      <c r="L215">
        <v>2</v>
      </c>
      <c r="M215">
        <v>-13.94107378093962</v>
      </c>
      <c r="N215">
        <v>1.05</v>
      </c>
      <c r="O215">
        <v>1.2</v>
      </c>
      <c r="P215">
        <v>1</v>
      </c>
      <c r="Q215">
        <v>1.01</v>
      </c>
      <c r="R215">
        <v>1.2</v>
      </c>
      <c r="S215">
        <v>1.2</v>
      </c>
      <c r="T215">
        <v>3</v>
      </c>
      <c r="U215">
        <v>0.57209088006881903</v>
      </c>
    </row>
    <row r="216" spans="1:23" x14ac:dyDescent="0.2">
      <c r="A216" t="s">
        <v>109</v>
      </c>
      <c r="B216">
        <v>7.3399999999999995E-4</v>
      </c>
      <c r="C216" t="s">
        <v>48</v>
      </c>
      <c r="E216" t="s">
        <v>41</v>
      </c>
      <c r="F216" t="s">
        <v>29</v>
      </c>
      <c r="G216" t="s">
        <v>49</v>
      </c>
      <c r="H216" t="s">
        <v>10</v>
      </c>
      <c r="I216" t="s">
        <v>72</v>
      </c>
      <c r="J216" t="s">
        <v>137</v>
      </c>
      <c r="K216" t="s">
        <v>134</v>
      </c>
      <c r="L216">
        <v>2</v>
      </c>
      <c r="M216">
        <v>-7.2170015293497585</v>
      </c>
      <c r="N216">
        <v>1.05</v>
      </c>
      <c r="O216">
        <v>1.2</v>
      </c>
      <c r="P216">
        <v>1</v>
      </c>
      <c r="Q216">
        <v>1.01</v>
      </c>
      <c r="R216">
        <v>1.2</v>
      </c>
      <c r="S216">
        <v>1.2</v>
      </c>
      <c r="T216">
        <v>1.05</v>
      </c>
      <c r="U216">
        <v>0.16169679924070957</v>
      </c>
    </row>
    <row r="217" spans="1:23" x14ac:dyDescent="0.2">
      <c r="A217" t="s">
        <v>170</v>
      </c>
      <c r="B217">
        <v>1.9025875190258751E-2</v>
      </c>
      <c r="C217" t="s">
        <v>8</v>
      </c>
      <c r="E217" t="s">
        <v>41</v>
      </c>
      <c r="F217" t="s">
        <v>29</v>
      </c>
      <c r="G217" t="s">
        <v>171</v>
      </c>
      <c r="H217" t="s">
        <v>138</v>
      </c>
      <c r="I217" t="s">
        <v>139</v>
      </c>
      <c r="J217" t="s">
        <v>140</v>
      </c>
      <c r="K217" t="s">
        <v>134</v>
      </c>
      <c r="L217">
        <v>2</v>
      </c>
      <c r="M217">
        <v>-3.9619553741763553</v>
      </c>
      <c r="N217">
        <v>1.05</v>
      </c>
      <c r="O217">
        <v>1.2</v>
      </c>
      <c r="P217">
        <v>1</v>
      </c>
      <c r="Q217">
        <v>1.01</v>
      </c>
      <c r="R217">
        <v>1.2</v>
      </c>
      <c r="S217">
        <v>1.2</v>
      </c>
      <c r="T217">
        <v>1.05</v>
      </c>
      <c r="U217">
        <v>0.16169679924070957</v>
      </c>
    </row>
    <row r="218" spans="1:23" x14ac:dyDescent="0.2">
      <c r="A218" t="s">
        <v>141</v>
      </c>
      <c r="B218">
        <v>9.7999999999999992E-10</v>
      </c>
      <c r="C218" t="s">
        <v>8</v>
      </c>
      <c r="D218" t="s">
        <v>142</v>
      </c>
      <c r="F218" t="s">
        <v>55</v>
      </c>
      <c r="H218" t="s">
        <v>56</v>
      </c>
      <c r="I218" t="s">
        <v>143</v>
      </c>
      <c r="K218" t="s">
        <v>134</v>
      </c>
      <c r="L218">
        <v>2</v>
      </c>
      <c r="M218">
        <v>-20.74346854426393</v>
      </c>
      <c r="N218">
        <v>1.5</v>
      </c>
      <c r="O218">
        <v>1.2</v>
      </c>
      <c r="P218">
        <v>1.5</v>
      </c>
      <c r="Q218">
        <v>1.1000000000000001</v>
      </c>
      <c r="R218">
        <v>2</v>
      </c>
      <c r="S218">
        <v>1.2</v>
      </c>
      <c r="T218">
        <v>1.5</v>
      </c>
      <c r="U218">
        <v>0.51215847306170115</v>
      </c>
    </row>
    <row r="219" spans="1:23" x14ac:dyDescent="0.2">
      <c r="A219" t="s">
        <v>144</v>
      </c>
      <c r="B219">
        <v>1.4700000000000001E-7</v>
      </c>
      <c r="C219" t="s">
        <v>8</v>
      </c>
      <c r="D219" t="s">
        <v>142</v>
      </c>
      <c r="F219" t="s">
        <v>55</v>
      </c>
      <c r="H219" t="s">
        <v>56</v>
      </c>
      <c r="I219" t="s">
        <v>143</v>
      </c>
      <c r="K219" t="s">
        <v>134</v>
      </c>
      <c r="L219">
        <v>2</v>
      </c>
      <c r="M219">
        <v>-15.732833250167674</v>
      </c>
      <c r="N219">
        <v>1.5</v>
      </c>
      <c r="O219">
        <v>1.2</v>
      </c>
      <c r="P219">
        <v>1.5</v>
      </c>
      <c r="Q219">
        <v>1.1000000000000001</v>
      </c>
      <c r="R219">
        <v>2</v>
      </c>
      <c r="S219">
        <v>1.2</v>
      </c>
      <c r="T219">
        <v>1.5</v>
      </c>
      <c r="U219">
        <v>0.51215847306170115</v>
      </c>
    </row>
    <row r="220" spans="1:23" x14ac:dyDescent="0.2">
      <c r="A220" t="s">
        <v>145</v>
      </c>
      <c r="B220">
        <v>3.9200000000000002E-7</v>
      </c>
      <c r="C220" t="s">
        <v>8</v>
      </c>
      <c r="D220" t="s">
        <v>142</v>
      </c>
      <c r="F220" t="s">
        <v>55</v>
      </c>
      <c r="H220" t="s">
        <v>56</v>
      </c>
      <c r="I220" t="s">
        <v>143</v>
      </c>
      <c r="K220" t="s">
        <v>134</v>
      </c>
      <c r="L220">
        <v>2</v>
      </c>
      <c r="M220">
        <v>-14.752003997155949</v>
      </c>
      <c r="N220">
        <v>1.5</v>
      </c>
      <c r="O220">
        <v>1.2</v>
      </c>
      <c r="P220">
        <v>1.5</v>
      </c>
      <c r="Q220">
        <v>1.1000000000000001</v>
      </c>
      <c r="R220">
        <v>2</v>
      </c>
      <c r="S220">
        <v>1.2</v>
      </c>
      <c r="T220">
        <v>1.5</v>
      </c>
      <c r="U220">
        <v>0.51215847306170115</v>
      </c>
    </row>
    <row r="221" spans="1:23" x14ac:dyDescent="0.2">
      <c r="A221" t="s">
        <v>146</v>
      </c>
      <c r="B221">
        <v>9.7999999999999994E-12</v>
      </c>
      <c r="C221" t="s">
        <v>8</v>
      </c>
      <c r="D221" t="s">
        <v>142</v>
      </c>
      <c r="F221" t="s">
        <v>55</v>
      </c>
      <c r="H221" t="s">
        <v>56</v>
      </c>
      <c r="I221" t="s">
        <v>143</v>
      </c>
      <c r="K221" t="s">
        <v>134</v>
      </c>
      <c r="L221">
        <v>2</v>
      </c>
      <c r="M221">
        <v>-25.348638730252024</v>
      </c>
      <c r="N221">
        <v>1.5</v>
      </c>
      <c r="O221">
        <v>1.2</v>
      </c>
      <c r="P221">
        <v>1.5</v>
      </c>
      <c r="Q221">
        <v>1.1000000000000001</v>
      </c>
      <c r="R221">
        <v>2</v>
      </c>
      <c r="S221">
        <v>1.2</v>
      </c>
      <c r="T221">
        <v>1.5</v>
      </c>
      <c r="U221">
        <v>0.51215847306170115</v>
      </c>
    </row>
    <row r="222" spans="1:23" x14ac:dyDescent="0.2">
      <c r="A222" t="s">
        <v>147</v>
      </c>
      <c r="B222">
        <v>5.2130898021308984E-2</v>
      </c>
      <c r="C222" t="s">
        <v>8</v>
      </c>
      <c r="D222" t="s">
        <v>142</v>
      </c>
      <c r="F222" t="s">
        <v>55</v>
      </c>
      <c r="H222" t="s">
        <v>56</v>
      </c>
      <c r="I222" t="s">
        <v>143</v>
      </c>
      <c r="K222" t="s">
        <v>134</v>
      </c>
      <c r="L222">
        <v>1</v>
      </c>
      <c r="M222" t="s">
        <v>47</v>
      </c>
    </row>
    <row r="223" spans="1:23" x14ac:dyDescent="0.2">
      <c r="A223" t="s">
        <v>172</v>
      </c>
      <c r="B223">
        <v>5.7819999999999999E-6</v>
      </c>
      <c r="C223" t="s">
        <v>8</v>
      </c>
      <c r="D223" t="s">
        <v>142</v>
      </c>
      <c r="F223" t="s">
        <v>55</v>
      </c>
      <c r="H223" t="s">
        <v>56</v>
      </c>
      <c r="I223" t="s">
        <v>143</v>
      </c>
      <c r="K223" t="s">
        <v>134</v>
      </c>
      <c r="L223">
        <v>2</v>
      </c>
      <c r="M223">
        <v>-12.060760914370119</v>
      </c>
      <c r="N223">
        <v>1.5</v>
      </c>
      <c r="O223">
        <v>1.2</v>
      </c>
      <c r="P223">
        <v>1.5</v>
      </c>
      <c r="Q223">
        <v>1.1000000000000001</v>
      </c>
      <c r="R223">
        <v>2</v>
      </c>
      <c r="S223">
        <v>1.2</v>
      </c>
      <c r="T223">
        <v>5</v>
      </c>
      <c r="U223">
        <v>0.93208283513358414</v>
      </c>
    </row>
    <row r="224" spans="1:23" x14ac:dyDescent="0.2">
      <c r="A224" t="s">
        <v>150</v>
      </c>
      <c r="B224">
        <v>4.8999999999999997E-7</v>
      </c>
      <c r="C224" t="s">
        <v>8</v>
      </c>
      <c r="D224" t="s">
        <v>142</v>
      </c>
      <c r="F224" t="s">
        <v>55</v>
      </c>
      <c r="H224" t="s">
        <v>56</v>
      </c>
      <c r="I224" t="s">
        <v>143</v>
      </c>
      <c r="K224" t="s">
        <v>134</v>
      </c>
      <c r="L224">
        <v>2</v>
      </c>
      <c r="M224">
        <v>-14.528860445841739</v>
      </c>
      <c r="N224">
        <v>1.5</v>
      </c>
      <c r="O224">
        <v>1.2</v>
      </c>
      <c r="P224">
        <v>1.5</v>
      </c>
      <c r="Q224">
        <v>1.1000000000000001</v>
      </c>
      <c r="R224">
        <v>2</v>
      </c>
      <c r="S224">
        <v>1.2</v>
      </c>
      <c r="T224">
        <v>1.5</v>
      </c>
      <c r="U224">
        <v>0.51215847306170115</v>
      </c>
    </row>
    <row r="225" spans="1:21" x14ac:dyDescent="0.2">
      <c r="A225" t="s">
        <v>151</v>
      </c>
      <c r="B225">
        <v>2.9400000000000001E-17</v>
      </c>
      <c r="C225" t="s">
        <v>8</v>
      </c>
      <c r="D225" t="s">
        <v>142</v>
      </c>
      <c r="F225" t="s">
        <v>55</v>
      </c>
      <c r="H225" t="s">
        <v>56</v>
      </c>
      <c r="I225" t="s">
        <v>143</v>
      </c>
      <c r="K225" t="s">
        <v>134</v>
      </c>
      <c r="L225">
        <v>2</v>
      </c>
      <c r="M225">
        <v>-38.065536999548186</v>
      </c>
      <c r="N225">
        <v>1.5</v>
      </c>
      <c r="O225">
        <v>1.2</v>
      </c>
      <c r="P225">
        <v>1.5</v>
      </c>
      <c r="Q225">
        <v>1.1000000000000001</v>
      </c>
      <c r="R225">
        <v>2</v>
      </c>
      <c r="S225">
        <v>1.2</v>
      </c>
      <c r="T225">
        <v>1.5</v>
      </c>
      <c r="U225">
        <v>0.51215847306170115</v>
      </c>
    </row>
    <row r="226" spans="1:21" x14ac:dyDescent="0.2">
      <c r="A226" t="s">
        <v>152</v>
      </c>
      <c r="B226">
        <v>9.8000000000000004E-8</v>
      </c>
      <c r="C226" t="s">
        <v>8</v>
      </c>
      <c r="D226" t="s">
        <v>142</v>
      </c>
      <c r="F226" t="s">
        <v>55</v>
      </c>
      <c r="H226" t="s">
        <v>56</v>
      </c>
      <c r="I226" t="s">
        <v>143</v>
      </c>
      <c r="K226" t="s">
        <v>134</v>
      </c>
      <c r="L226">
        <v>2</v>
      </c>
      <c r="M226">
        <v>-16.13829835827584</v>
      </c>
      <c r="N226">
        <v>1.5</v>
      </c>
      <c r="O226">
        <v>1.2</v>
      </c>
      <c r="P226">
        <v>1.5</v>
      </c>
      <c r="Q226">
        <v>1.1000000000000001</v>
      </c>
      <c r="R226">
        <v>2</v>
      </c>
      <c r="S226">
        <v>1.2</v>
      </c>
      <c r="T226">
        <v>1.5</v>
      </c>
      <c r="U226">
        <v>0.51215847306170115</v>
      </c>
    </row>
    <row r="227" spans="1:21" x14ac:dyDescent="0.2">
      <c r="A227" t="s">
        <v>153</v>
      </c>
      <c r="B227">
        <v>2.9400000000000003E-11</v>
      </c>
      <c r="C227" t="s">
        <v>8</v>
      </c>
      <c r="D227" t="s">
        <v>142</v>
      </c>
      <c r="F227" t="s">
        <v>55</v>
      </c>
      <c r="H227" t="s">
        <v>56</v>
      </c>
      <c r="I227" t="s">
        <v>143</v>
      </c>
      <c r="K227" t="s">
        <v>134</v>
      </c>
      <c r="L227">
        <v>2</v>
      </c>
      <c r="M227">
        <v>-24.250026441583913</v>
      </c>
      <c r="N227">
        <v>1.5</v>
      </c>
      <c r="O227">
        <v>1.2</v>
      </c>
      <c r="P227">
        <v>1.5</v>
      </c>
      <c r="Q227">
        <v>1.1000000000000001</v>
      </c>
      <c r="R227">
        <v>2</v>
      </c>
      <c r="S227">
        <v>1.2</v>
      </c>
      <c r="T227">
        <v>5</v>
      </c>
      <c r="U227">
        <v>0.93208283513358414</v>
      </c>
    </row>
    <row r="228" spans="1:21" x14ac:dyDescent="0.2">
      <c r="A228" t="s">
        <v>155</v>
      </c>
      <c r="B228">
        <v>1.9599999999999999E-6</v>
      </c>
      <c r="C228" t="s">
        <v>8</v>
      </c>
      <c r="D228" t="s">
        <v>142</v>
      </c>
      <c r="F228" t="s">
        <v>55</v>
      </c>
      <c r="H228" t="s">
        <v>56</v>
      </c>
      <c r="I228" t="s">
        <v>143</v>
      </c>
      <c r="K228" t="s">
        <v>134</v>
      </c>
      <c r="L228">
        <v>2</v>
      </c>
      <c r="M228">
        <v>-13.142566084721848</v>
      </c>
      <c r="N228">
        <v>1.5</v>
      </c>
      <c r="O228">
        <v>1.2</v>
      </c>
      <c r="P228">
        <v>1.5</v>
      </c>
      <c r="Q228">
        <v>1.1000000000000001</v>
      </c>
      <c r="R228">
        <v>2</v>
      </c>
      <c r="S228">
        <v>1.2</v>
      </c>
      <c r="T228">
        <v>1.5</v>
      </c>
      <c r="U228">
        <v>0.51215847306170115</v>
      </c>
    </row>
    <row r="229" spans="1:21" x14ac:dyDescent="0.2">
      <c r="A229" t="s">
        <v>155</v>
      </c>
      <c r="B229">
        <v>0</v>
      </c>
      <c r="C229" t="s">
        <v>8</v>
      </c>
      <c r="D229" t="s">
        <v>142</v>
      </c>
      <c r="F229" t="s">
        <v>55</v>
      </c>
      <c r="H229" t="s">
        <v>56</v>
      </c>
      <c r="I229" t="s">
        <v>143</v>
      </c>
      <c r="K229" t="s">
        <v>134</v>
      </c>
      <c r="L229">
        <v>1</v>
      </c>
      <c r="M229" t="s">
        <v>47</v>
      </c>
    </row>
    <row r="230" spans="1:21" x14ac:dyDescent="0.2">
      <c r="A230" t="s">
        <v>85</v>
      </c>
      <c r="B230">
        <v>9.7019999999999996E-6</v>
      </c>
      <c r="C230" t="s">
        <v>8</v>
      </c>
      <c r="D230" t="s">
        <v>142</v>
      </c>
      <c r="F230" t="s">
        <v>55</v>
      </c>
      <c r="H230" t="s">
        <v>56</v>
      </c>
      <c r="I230" t="s">
        <v>143</v>
      </c>
      <c r="K230" t="s">
        <v>134</v>
      </c>
      <c r="L230">
        <v>2</v>
      </c>
      <c r="M230">
        <v>-11.543178508141249</v>
      </c>
      <c r="N230">
        <v>1.5</v>
      </c>
      <c r="O230">
        <v>1.2</v>
      </c>
      <c r="P230">
        <v>1.5</v>
      </c>
      <c r="Q230">
        <v>1.1000000000000001</v>
      </c>
      <c r="R230">
        <v>2</v>
      </c>
      <c r="S230">
        <v>1.2</v>
      </c>
      <c r="T230">
        <v>1.5</v>
      </c>
      <c r="U230">
        <v>0.51215847306170115</v>
      </c>
    </row>
    <row r="231" spans="1:21" x14ac:dyDescent="0.2">
      <c r="A231" t="s">
        <v>156</v>
      </c>
      <c r="B231">
        <v>9.8000000000000001E-9</v>
      </c>
      <c r="C231" t="s">
        <v>8</v>
      </c>
      <c r="D231" t="s">
        <v>142</v>
      </c>
      <c r="F231" t="s">
        <v>55</v>
      </c>
      <c r="H231" t="s">
        <v>56</v>
      </c>
      <c r="I231" t="s">
        <v>143</v>
      </c>
      <c r="K231" t="s">
        <v>134</v>
      </c>
      <c r="L231">
        <v>2</v>
      </c>
      <c r="M231">
        <v>-18.440883451269883</v>
      </c>
      <c r="N231">
        <v>1.5</v>
      </c>
      <c r="O231">
        <v>1.2</v>
      </c>
      <c r="P231">
        <v>1.5</v>
      </c>
      <c r="Q231">
        <v>1.1000000000000001</v>
      </c>
      <c r="R231">
        <v>2</v>
      </c>
      <c r="S231">
        <v>1.2</v>
      </c>
      <c r="T231">
        <v>3</v>
      </c>
      <c r="U231">
        <v>0.72314801614797197</v>
      </c>
    </row>
    <row r="232" spans="1:21" x14ac:dyDescent="0.2">
      <c r="A232" t="s">
        <v>157</v>
      </c>
      <c r="B232">
        <v>9.8000000000000004E-8</v>
      </c>
      <c r="C232" t="s">
        <v>8</v>
      </c>
      <c r="D232" t="s">
        <v>142</v>
      </c>
      <c r="F232" t="s">
        <v>55</v>
      </c>
      <c r="H232" t="s">
        <v>56</v>
      </c>
      <c r="I232" t="s">
        <v>143</v>
      </c>
      <c r="K232" t="s">
        <v>134</v>
      </c>
      <c r="L232">
        <v>2</v>
      </c>
      <c r="M232">
        <v>-16.13829835827584</v>
      </c>
      <c r="N232">
        <v>1.5</v>
      </c>
      <c r="O232">
        <v>1.2</v>
      </c>
      <c r="P232">
        <v>1.5</v>
      </c>
      <c r="Q232">
        <v>1.1000000000000001</v>
      </c>
      <c r="R232">
        <v>2</v>
      </c>
      <c r="S232">
        <v>1.2</v>
      </c>
      <c r="T232">
        <v>3</v>
      </c>
      <c r="U232">
        <v>0.72314801614797197</v>
      </c>
    </row>
    <row r="233" spans="1:21" x14ac:dyDescent="0.2">
      <c r="A233" t="s">
        <v>158</v>
      </c>
      <c r="B233">
        <v>1.176E-6</v>
      </c>
      <c r="C233" t="s">
        <v>8</v>
      </c>
      <c r="D233" t="s">
        <v>142</v>
      </c>
      <c r="F233" t="s">
        <v>55</v>
      </c>
      <c r="H233" t="s">
        <v>56</v>
      </c>
      <c r="I233" t="s">
        <v>143</v>
      </c>
      <c r="K233" t="s">
        <v>134</v>
      </c>
      <c r="L233">
        <v>2</v>
      </c>
      <c r="M233">
        <v>-13.653391708487838</v>
      </c>
      <c r="N233">
        <v>1.5</v>
      </c>
      <c r="O233">
        <v>1.2</v>
      </c>
      <c r="P233">
        <v>1.5</v>
      </c>
      <c r="Q233">
        <v>1.1000000000000001</v>
      </c>
      <c r="R233">
        <v>2</v>
      </c>
      <c r="S233">
        <v>1.2</v>
      </c>
      <c r="T233">
        <v>1.5</v>
      </c>
      <c r="U233">
        <v>0.51215847306170115</v>
      </c>
    </row>
    <row r="234" spans="1:21" x14ac:dyDescent="0.2">
      <c r="A234" t="s">
        <v>159</v>
      </c>
      <c r="B234">
        <v>1.96E-8</v>
      </c>
      <c r="C234" t="s">
        <v>8</v>
      </c>
      <c r="D234" t="s">
        <v>142</v>
      </c>
      <c r="F234" t="s">
        <v>55</v>
      </c>
      <c r="H234" t="s">
        <v>56</v>
      </c>
      <c r="I234" t="s">
        <v>143</v>
      </c>
      <c r="K234" t="s">
        <v>134</v>
      </c>
      <c r="L234">
        <v>2</v>
      </c>
      <c r="M234">
        <v>-17.74773627070994</v>
      </c>
      <c r="N234">
        <v>1.5</v>
      </c>
      <c r="O234">
        <v>1.2</v>
      </c>
      <c r="P234">
        <v>1.5</v>
      </c>
      <c r="Q234">
        <v>1.1000000000000001</v>
      </c>
      <c r="R234">
        <v>2</v>
      </c>
      <c r="S234">
        <v>1.2</v>
      </c>
      <c r="T234">
        <v>1.5</v>
      </c>
      <c r="U234">
        <v>0.51215847306170115</v>
      </c>
    </row>
    <row r="235" spans="1:21" x14ac:dyDescent="0.2">
      <c r="A235" t="s">
        <v>160</v>
      </c>
      <c r="B235">
        <v>4.8999999999999997E-7</v>
      </c>
      <c r="C235" t="s">
        <v>8</v>
      </c>
      <c r="D235" t="s">
        <v>142</v>
      </c>
      <c r="F235" t="s">
        <v>55</v>
      </c>
      <c r="H235" t="s">
        <v>56</v>
      </c>
      <c r="I235" t="s">
        <v>143</v>
      </c>
      <c r="K235" t="s">
        <v>134</v>
      </c>
      <c r="L235">
        <v>2</v>
      </c>
      <c r="M235">
        <v>-14.528860445841739</v>
      </c>
      <c r="N235">
        <v>1.5</v>
      </c>
      <c r="O235">
        <v>1.2</v>
      </c>
      <c r="P235">
        <v>1.5</v>
      </c>
      <c r="Q235">
        <v>1.1000000000000001</v>
      </c>
      <c r="R235">
        <v>2</v>
      </c>
      <c r="S235">
        <v>1.2</v>
      </c>
      <c r="T235">
        <v>1.5</v>
      </c>
      <c r="U235">
        <v>0.51215847306170115</v>
      </c>
    </row>
    <row r="236" spans="1:21" x14ac:dyDescent="0.2">
      <c r="A236" t="s">
        <v>161</v>
      </c>
      <c r="B236">
        <v>1.9600000000000001E-7</v>
      </c>
      <c r="C236" t="s">
        <v>8</v>
      </c>
      <c r="D236" t="s">
        <v>142</v>
      </c>
      <c r="F236" t="s">
        <v>55</v>
      </c>
      <c r="H236" t="s">
        <v>56</v>
      </c>
      <c r="I236" t="s">
        <v>143</v>
      </c>
      <c r="K236" t="s">
        <v>134</v>
      </c>
      <c r="L236">
        <v>2</v>
      </c>
      <c r="M236">
        <v>-15.445151177715895</v>
      </c>
      <c r="N236">
        <v>1.5</v>
      </c>
      <c r="O236">
        <v>1.2</v>
      </c>
      <c r="P236">
        <v>1.5</v>
      </c>
      <c r="Q236">
        <v>1.1000000000000001</v>
      </c>
      <c r="R236">
        <v>2</v>
      </c>
      <c r="S236">
        <v>1.2</v>
      </c>
      <c r="T236">
        <v>1.5</v>
      </c>
      <c r="U236">
        <v>0.51215847306170115</v>
      </c>
    </row>
    <row r="237" spans="1:21" x14ac:dyDescent="0.2">
      <c r="A237" t="s">
        <v>162</v>
      </c>
      <c r="B237">
        <v>1.2739999999999999E-7</v>
      </c>
      <c r="C237" t="s">
        <v>8</v>
      </c>
      <c r="D237" t="s">
        <v>163</v>
      </c>
      <c r="F237" t="s">
        <v>55</v>
      </c>
      <c r="H237" t="s">
        <v>56</v>
      </c>
      <c r="I237" t="s">
        <v>143</v>
      </c>
      <c r="K237" t="s">
        <v>134</v>
      </c>
      <c r="L237">
        <v>2</v>
      </c>
      <c r="M237">
        <v>-15.875934093808349</v>
      </c>
      <c r="N237">
        <v>1.5</v>
      </c>
      <c r="O237">
        <v>1.2</v>
      </c>
      <c r="P237">
        <v>1.5</v>
      </c>
      <c r="Q237">
        <v>1.1000000000000001</v>
      </c>
      <c r="R237">
        <v>2</v>
      </c>
      <c r="S237">
        <v>1.2</v>
      </c>
      <c r="T237">
        <v>1.5</v>
      </c>
      <c r="U237">
        <v>0.51215847306170115</v>
      </c>
    </row>
    <row r="238" spans="1:21" x14ac:dyDescent="0.2">
      <c r="A238" t="s">
        <v>164</v>
      </c>
      <c r="B238">
        <v>2.9400000000000002E-9</v>
      </c>
      <c r="C238" t="s">
        <v>8</v>
      </c>
      <c r="D238" t="s">
        <v>163</v>
      </c>
      <c r="F238" t="s">
        <v>55</v>
      </c>
      <c r="H238" t="s">
        <v>56</v>
      </c>
      <c r="I238" t="s">
        <v>143</v>
      </c>
      <c r="K238" t="s">
        <v>134</v>
      </c>
      <c r="L238">
        <v>2</v>
      </c>
      <c r="M238">
        <v>-19.644856255595823</v>
      </c>
      <c r="N238">
        <v>1.5</v>
      </c>
      <c r="O238">
        <v>1.2</v>
      </c>
      <c r="P238">
        <v>1.5</v>
      </c>
      <c r="Q238">
        <v>1.1000000000000001</v>
      </c>
      <c r="R238">
        <v>2</v>
      </c>
      <c r="S238">
        <v>1.2</v>
      </c>
      <c r="T238">
        <v>1.5</v>
      </c>
      <c r="U238">
        <v>0.51215847306170115</v>
      </c>
    </row>
    <row r="239" spans="1:21" x14ac:dyDescent="0.2">
      <c r="A239" t="s">
        <v>165</v>
      </c>
      <c r="B239">
        <v>4.9000000000000002E-8</v>
      </c>
      <c r="C239" t="s">
        <v>8</v>
      </c>
      <c r="D239" t="s">
        <v>163</v>
      </c>
      <c r="F239" t="s">
        <v>55</v>
      </c>
      <c r="H239" t="s">
        <v>56</v>
      </c>
      <c r="I239" t="s">
        <v>143</v>
      </c>
      <c r="K239" t="s">
        <v>134</v>
      </c>
      <c r="L239">
        <v>2</v>
      </c>
      <c r="M239">
        <v>-16.831445538835784</v>
      </c>
      <c r="N239">
        <v>1.5</v>
      </c>
      <c r="O239">
        <v>1.2</v>
      </c>
      <c r="P239">
        <v>1.5</v>
      </c>
      <c r="Q239">
        <v>1.1000000000000001</v>
      </c>
      <c r="R239">
        <v>2</v>
      </c>
      <c r="S239">
        <v>1.2</v>
      </c>
      <c r="T239">
        <v>1.5</v>
      </c>
      <c r="U239">
        <v>0.51215847306170115</v>
      </c>
    </row>
    <row r="240" spans="1:21" x14ac:dyDescent="0.2">
      <c r="A240" t="s">
        <v>166</v>
      </c>
      <c r="B240">
        <v>4.9000000000000002E-8</v>
      </c>
      <c r="C240" t="s">
        <v>8</v>
      </c>
      <c r="D240" t="s">
        <v>163</v>
      </c>
      <c r="F240" t="s">
        <v>55</v>
      </c>
      <c r="H240" t="s">
        <v>56</v>
      </c>
      <c r="I240" t="s">
        <v>143</v>
      </c>
      <c r="K240" t="s">
        <v>134</v>
      </c>
      <c r="L240">
        <v>2</v>
      </c>
      <c r="M240">
        <v>-16.831445538835784</v>
      </c>
      <c r="N240">
        <v>1.5</v>
      </c>
      <c r="O240">
        <v>1.2</v>
      </c>
      <c r="P240">
        <v>1.5</v>
      </c>
      <c r="Q240">
        <v>1.1000000000000001</v>
      </c>
      <c r="R240">
        <v>2</v>
      </c>
      <c r="S240">
        <v>1.2</v>
      </c>
      <c r="T240">
        <v>1.5</v>
      </c>
      <c r="U240">
        <v>0.51215847306170115</v>
      </c>
    </row>
    <row r="242" spans="1:23" x14ac:dyDescent="0.2">
      <c r="A242" t="s">
        <v>0</v>
      </c>
      <c r="B242" s="1" t="s">
        <v>173</v>
      </c>
    </row>
    <row r="243" spans="1:23" x14ac:dyDescent="0.2">
      <c r="A243" t="s">
        <v>1</v>
      </c>
      <c r="B243" t="s">
        <v>178</v>
      </c>
    </row>
    <row r="244" spans="1:23" x14ac:dyDescent="0.2">
      <c r="A244" t="s">
        <v>2</v>
      </c>
      <c r="B244" t="s">
        <v>3</v>
      </c>
    </row>
    <row r="245" spans="1:23" x14ac:dyDescent="0.2">
      <c r="A245" t="s">
        <v>4</v>
      </c>
      <c r="B245" t="s">
        <v>41</v>
      </c>
    </row>
    <row r="246" spans="1:23" x14ac:dyDescent="0.2">
      <c r="A246" t="s">
        <v>5</v>
      </c>
      <c r="B246" t="s">
        <v>90</v>
      </c>
    </row>
    <row r="247" spans="1:23" x14ac:dyDescent="0.2">
      <c r="A247" t="s">
        <v>7</v>
      </c>
      <c r="B247" t="s">
        <v>91</v>
      </c>
    </row>
    <row r="248" spans="1:23" s="1" customFormat="1" x14ac:dyDescent="0.2">
      <c r="A248" s="1" t="s">
        <v>11</v>
      </c>
    </row>
    <row r="249" spans="1:23" s="1" customFormat="1" x14ac:dyDescent="0.2">
      <c r="A249" s="1" t="s">
        <v>12</v>
      </c>
      <c r="B249" s="1" t="s">
        <v>13</v>
      </c>
      <c r="C249" s="1" t="s">
        <v>7</v>
      </c>
      <c r="D249" s="1" t="s">
        <v>14</v>
      </c>
      <c r="E249" s="1" t="s">
        <v>4</v>
      </c>
      <c r="F249" s="1" t="s">
        <v>15</v>
      </c>
      <c r="G249" s="1" t="s">
        <v>5</v>
      </c>
      <c r="H249" s="1" t="s">
        <v>16</v>
      </c>
      <c r="I249" s="1" t="s">
        <v>1</v>
      </c>
      <c r="J249" s="1" t="s">
        <v>117</v>
      </c>
      <c r="K249" s="1" t="s">
        <v>118</v>
      </c>
      <c r="L249" s="1" t="s">
        <v>17</v>
      </c>
      <c r="M249" s="1" t="s">
        <v>18</v>
      </c>
      <c r="N249" s="1" t="s">
        <v>19</v>
      </c>
      <c r="O249" s="1" t="s">
        <v>20</v>
      </c>
      <c r="P249" s="1" t="s">
        <v>21</v>
      </c>
      <c r="Q249" s="1" t="s">
        <v>22</v>
      </c>
      <c r="R249" s="1" t="s">
        <v>23</v>
      </c>
      <c r="S249" s="1" t="s">
        <v>24</v>
      </c>
      <c r="T249" s="1" t="s">
        <v>25</v>
      </c>
      <c r="U249" s="1" t="s">
        <v>26</v>
      </c>
      <c r="V249" s="1" t="s">
        <v>27</v>
      </c>
      <c r="W249" s="1" t="s">
        <v>119</v>
      </c>
    </row>
    <row r="250" spans="1:23" x14ac:dyDescent="0.2">
      <c r="A250" t="str">
        <f>B242</f>
        <v>heat, residential, by combustion of biomethane using boiler, distributed by pipeline</v>
      </c>
      <c r="B250">
        <v>1</v>
      </c>
      <c r="C250" t="s">
        <v>91</v>
      </c>
      <c r="E250" t="s">
        <v>41</v>
      </c>
      <c r="F250" t="s">
        <v>28</v>
      </c>
      <c r="G250" t="s">
        <v>90</v>
      </c>
      <c r="K250" t="s">
        <v>134</v>
      </c>
      <c r="W250" t="s">
        <v>120</v>
      </c>
    </row>
    <row r="251" spans="1:23" x14ac:dyDescent="0.2">
      <c r="A251" t="s">
        <v>59</v>
      </c>
      <c r="B251">
        <v>4.0327784230223253E-7</v>
      </c>
      <c r="C251" t="s">
        <v>7</v>
      </c>
      <c r="E251" t="s">
        <v>60</v>
      </c>
      <c r="F251" t="s">
        <v>29</v>
      </c>
      <c r="G251" t="s">
        <v>61</v>
      </c>
      <c r="H251" t="s">
        <v>35</v>
      </c>
      <c r="I251" t="s">
        <v>136</v>
      </c>
      <c r="K251" t="s">
        <v>134</v>
      </c>
      <c r="L251">
        <v>2</v>
      </c>
      <c r="M251">
        <v>-14.723640077557722</v>
      </c>
      <c r="N251">
        <v>1.05</v>
      </c>
      <c r="O251">
        <v>1.2</v>
      </c>
      <c r="P251">
        <v>1</v>
      </c>
      <c r="Q251">
        <v>1.01</v>
      </c>
      <c r="R251">
        <v>1.2</v>
      </c>
      <c r="S251">
        <v>1.2</v>
      </c>
      <c r="T251">
        <v>3</v>
      </c>
      <c r="U251">
        <v>0.57209088006881903</v>
      </c>
    </row>
    <row r="252" spans="1:23" x14ac:dyDescent="0.2">
      <c r="A252" t="s">
        <v>63</v>
      </c>
      <c r="B252">
        <v>8.8199999999999998E-7</v>
      </c>
      <c r="C252" t="s">
        <v>64</v>
      </c>
      <c r="E252" t="s">
        <v>60</v>
      </c>
      <c r="F252" t="s">
        <v>29</v>
      </c>
      <c r="G252" t="s">
        <v>65</v>
      </c>
      <c r="H252" t="s">
        <v>35</v>
      </c>
      <c r="I252" t="s">
        <v>66</v>
      </c>
      <c r="K252" t="s">
        <v>134</v>
      </c>
      <c r="L252">
        <v>2</v>
      </c>
      <c r="M252">
        <v>-13.94107378093962</v>
      </c>
      <c r="N252">
        <v>1.05</v>
      </c>
      <c r="O252">
        <v>1.2</v>
      </c>
      <c r="P252">
        <v>1</v>
      </c>
      <c r="Q252">
        <v>1.01</v>
      </c>
      <c r="R252">
        <v>1.2</v>
      </c>
      <c r="S252">
        <v>1.2</v>
      </c>
      <c r="T252">
        <v>3</v>
      </c>
      <c r="U252">
        <v>0.57209088006881903</v>
      </c>
    </row>
    <row r="253" spans="1:23" x14ac:dyDescent="0.2">
      <c r="A253" t="s">
        <v>109</v>
      </c>
      <c r="B253">
        <v>7.3399999999999995E-4</v>
      </c>
      <c r="C253" t="s">
        <v>48</v>
      </c>
      <c r="E253" t="s">
        <v>41</v>
      </c>
      <c r="F253" t="s">
        <v>29</v>
      </c>
      <c r="G253" t="s">
        <v>49</v>
      </c>
      <c r="H253" t="s">
        <v>10</v>
      </c>
      <c r="I253" t="s">
        <v>72</v>
      </c>
      <c r="J253" t="s">
        <v>137</v>
      </c>
      <c r="K253" t="s">
        <v>134</v>
      </c>
      <c r="L253">
        <v>2</v>
      </c>
      <c r="M253">
        <v>-7.2170015293497585</v>
      </c>
      <c r="N253">
        <v>1.05</v>
      </c>
      <c r="O253">
        <v>1.2</v>
      </c>
      <c r="P253">
        <v>1</v>
      </c>
      <c r="Q253">
        <v>1.01</v>
      </c>
      <c r="R253">
        <v>1.2</v>
      </c>
      <c r="S253">
        <v>1.2</v>
      </c>
      <c r="T253">
        <v>1.05</v>
      </c>
      <c r="U253">
        <v>0.16169679924070957</v>
      </c>
    </row>
    <row r="254" spans="1:23" x14ac:dyDescent="0.2">
      <c r="A254" t="s">
        <v>174</v>
      </c>
      <c r="B254">
        <v>1.9025875190258751E-2</v>
      </c>
      <c r="C254" t="s">
        <v>8</v>
      </c>
      <c r="E254" t="s">
        <v>41</v>
      </c>
      <c r="F254" t="s">
        <v>29</v>
      </c>
      <c r="G254" t="s">
        <v>175</v>
      </c>
      <c r="H254" t="s">
        <v>175</v>
      </c>
      <c r="I254" t="s">
        <v>139</v>
      </c>
      <c r="J254" t="s">
        <v>140</v>
      </c>
      <c r="K254" t="s">
        <v>134</v>
      </c>
      <c r="L254">
        <v>2</v>
      </c>
      <c r="M254">
        <v>-3.9619553741763553</v>
      </c>
      <c r="N254">
        <v>1.05</v>
      </c>
      <c r="O254">
        <v>1.2</v>
      </c>
      <c r="P254">
        <v>1</v>
      </c>
      <c r="Q254">
        <v>1.01</v>
      </c>
      <c r="R254">
        <v>1.2</v>
      </c>
      <c r="S254">
        <v>1.2</v>
      </c>
      <c r="T254">
        <v>1.05</v>
      </c>
      <c r="U254">
        <v>0.16169679924070957</v>
      </c>
    </row>
    <row r="255" spans="1:23" x14ac:dyDescent="0.2">
      <c r="A255" t="s">
        <v>141</v>
      </c>
      <c r="B255">
        <v>9.7999999999999992E-10</v>
      </c>
      <c r="C255" t="s">
        <v>8</v>
      </c>
      <c r="D255" t="s">
        <v>142</v>
      </c>
      <c r="F255" t="s">
        <v>55</v>
      </c>
      <c r="H255" t="s">
        <v>56</v>
      </c>
      <c r="I255" t="s">
        <v>143</v>
      </c>
      <c r="K255" t="s">
        <v>134</v>
      </c>
      <c r="L255">
        <v>2</v>
      </c>
      <c r="M255">
        <v>-20.74346854426393</v>
      </c>
      <c r="N255">
        <v>1.5</v>
      </c>
      <c r="O255">
        <v>1.2</v>
      </c>
      <c r="P255">
        <v>1.5</v>
      </c>
      <c r="Q255">
        <v>1.1000000000000001</v>
      </c>
      <c r="R255">
        <v>2</v>
      </c>
      <c r="S255">
        <v>1.2</v>
      </c>
      <c r="T255">
        <v>1.5</v>
      </c>
      <c r="U255">
        <v>0.51215847306170115</v>
      </c>
    </row>
    <row r="256" spans="1:23" x14ac:dyDescent="0.2">
      <c r="A256" t="s">
        <v>144</v>
      </c>
      <c r="B256">
        <v>1.4700000000000001E-7</v>
      </c>
      <c r="C256" t="s">
        <v>8</v>
      </c>
      <c r="D256" t="s">
        <v>142</v>
      </c>
      <c r="F256" t="s">
        <v>55</v>
      </c>
      <c r="H256" t="s">
        <v>56</v>
      </c>
      <c r="I256" t="s">
        <v>143</v>
      </c>
      <c r="K256" t="s">
        <v>134</v>
      </c>
      <c r="L256">
        <v>2</v>
      </c>
      <c r="M256">
        <v>-15.732833250167674</v>
      </c>
      <c r="N256">
        <v>1.5</v>
      </c>
      <c r="O256">
        <v>1.2</v>
      </c>
      <c r="P256">
        <v>1.5</v>
      </c>
      <c r="Q256">
        <v>1.1000000000000001</v>
      </c>
      <c r="R256">
        <v>2</v>
      </c>
      <c r="S256">
        <v>1.2</v>
      </c>
      <c r="T256">
        <v>1.5</v>
      </c>
      <c r="U256">
        <v>0.51215847306170115</v>
      </c>
    </row>
    <row r="257" spans="1:21" x14ac:dyDescent="0.2">
      <c r="A257" t="s">
        <v>145</v>
      </c>
      <c r="B257">
        <v>3.9200000000000002E-7</v>
      </c>
      <c r="C257" t="s">
        <v>8</v>
      </c>
      <c r="D257" t="s">
        <v>142</v>
      </c>
      <c r="F257" t="s">
        <v>55</v>
      </c>
      <c r="H257" t="s">
        <v>56</v>
      </c>
      <c r="I257" t="s">
        <v>143</v>
      </c>
      <c r="K257" t="s">
        <v>134</v>
      </c>
      <c r="L257">
        <v>2</v>
      </c>
      <c r="M257">
        <v>-14.752003997155949</v>
      </c>
      <c r="N257">
        <v>1.5</v>
      </c>
      <c r="O257">
        <v>1.2</v>
      </c>
      <c r="P257">
        <v>1.5</v>
      </c>
      <c r="Q257">
        <v>1.1000000000000001</v>
      </c>
      <c r="R257">
        <v>2</v>
      </c>
      <c r="S257">
        <v>1.2</v>
      </c>
      <c r="T257">
        <v>1.5</v>
      </c>
      <c r="U257">
        <v>0.51215847306170115</v>
      </c>
    </row>
    <row r="258" spans="1:21" x14ac:dyDescent="0.2">
      <c r="A258" t="s">
        <v>146</v>
      </c>
      <c r="B258">
        <v>9.7999999999999994E-12</v>
      </c>
      <c r="C258" t="s">
        <v>8</v>
      </c>
      <c r="D258" t="s">
        <v>142</v>
      </c>
      <c r="F258" t="s">
        <v>55</v>
      </c>
      <c r="H258" t="s">
        <v>56</v>
      </c>
      <c r="I258" t="s">
        <v>143</v>
      </c>
      <c r="K258" t="s">
        <v>134</v>
      </c>
      <c r="L258">
        <v>2</v>
      </c>
      <c r="M258">
        <v>-25.348638730252024</v>
      </c>
      <c r="N258">
        <v>1.5</v>
      </c>
      <c r="O258">
        <v>1.2</v>
      </c>
      <c r="P258">
        <v>1.5</v>
      </c>
      <c r="Q258">
        <v>1.1000000000000001</v>
      </c>
      <c r="R258">
        <v>2</v>
      </c>
      <c r="S258">
        <v>1.2</v>
      </c>
      <c r="T258">
        <v>1.5</v>
      </c>
      <c r="U258">
        <v>0.51215847306170115</v>
      </c>
    </row>
    <row r="259" spans="1:21" x14ac:dyDescent="0.2">
      <c r="A259" t="s">
        <v>148</v>
      </c>
      <c r="B259">
        <v>5.2130898021308984E-2</v>
      </c>
      <c r="C259" t="s">
        <v>8</v>
      </c>
      <c r="D259" t="s">
        <v>142</v>
      </c>
      <c r="F259" t="s">
        <v>55</v>
      </c>
      <c r="H259" t="s">
        <v>56</v>
      </c>
      <c r="I259" t="s">
        <v>143</v>
      </c>
      <c r="K259" t="s">
        <v>134</v>
      </c>
      <c r="L259">
        <v>2</v>
      </c>
      <c r="M259">
        <v>-2.9539974537763762</v>
      </c>
      <c r="N259">
        <v>1.5</v>
      </c>
      <c r="O259">
        <v>1.2</v>
      </c>
      <c r="P259">
        <v>1.5</v>
      </c>
      <c r="Q259">
        <v>1.1000000000000001</v>
      </c>
      <c r="R259">
        <v>2</v>
      </c>
      <c r="S259">
        <v>1.2</v>
      </c>
      <c r="T259">
        <v>1.05</v>
      </c>
      <c r="U259">
        <v>0.47095746419981693</v>
      </c>
    </row>
    <row r="260" spans="1:21" x14ac:dyDescent="0.2">
      <c r="A260" t="s">
        <v>149</v>
      </c>
      <c r="B260">
        <v>5.7819999999999999E-6</v>
      </c>
      <c r="C260" t="s">
        <v>8</v>
      </c>
      <c r="D260" t="s">
        <v>142</v>
      </c>
      <c r="F260" t="s">
        <v>55</v>
      </c>
      <c r="H260" t="s">
        <v>56</v>
      </c>
      <c r="I260" t="s">
        <v>143</v>
      </c>
      <c r="K260" t="s">
        <v>134</v>
      </c>
      <c r="L260">
        <v>2</v>
      </c>
      <c r="M260">
        <v>-12.060760914370119</v>
      </c>
      <c r="N260">
        <v>1.5</v>
      </c>
      <c r="O260">
        <v>1.2</v>
      </c>
      <c r="P260">
        <v>1.5</v>
      </c>
      <c r="Q260">
        <v>1.1000000000000001</v>
      </c>
      <c r="R260">
        <v>2</v>
      </c>
      <c r="S260">
        <v>1.2</v>
      </c>
      <c r="T260">
        <v>5</v>
      </c>
      <c r="U260">
        <v>0.93208283513358414</v>
      </c>
    </row>
    <row r="261" spans="1:21" x14ac:dyDescent="0.2">
      <c r="A261" t="s">
        <v>150</v>
      </c>
      <c r="B261">
        <v>4.8999999999999997E-7</v>
      </c>
      <c r="C261" t="s">
        <v>8</v>
      </c>
      <c r="D261" t="s">
        <v>142</v>
      </c>
      <c r="F261" t="s">
        <v>55</v>
      </c>
      <c r="H261" t="s">
        <v>56</v>
      </c>
      <c r="I261" t="s">
        <v>143</v>
      </c>
      <c r="K261" t="s">
        <v>134</v>
      </c>
      <c r="L261">
        <v>2</v>
      </c>
      <c r="M261">
        <v>-14.528860445841739</v>
      </c>
      <c r="N261">
        <v>1.5</v>
      </c>
      <c r="O261">
        <v>1.2</v>
      </c>
      <c r="P261">
        <v>1.5</v>
      </c>
      <c r="Q261">
        <v>1.1000000000000001</v>
      </c>
      <c r="R261">
        <v>2</v>
      </c>
      <c r="S261">
        <v>1.2</v>
      </c>
      <c r="T261">
        <v>1.5</v>
      </c>
      <c r="U261">
        <v>0.51215847306170115</v>
      </c>
    </row>
    <row r="262" spans="1:21" x14ac:dyDescent="0.2">
      <c r="A262" t="s">
        <v>151</v>
      </c>
      <c r="B262">
        <v>2.9400000000000001E-17</v>
      </c>
      <c r="C262" t="s">
        <v>8</v>
      </c>
      <c r="D262" t="s">
        <v>142</v>
      </c>
      <c r="F262" t="s">
        <v>55</v>
      </c>
      <c r="H262" t="s">
        <v>56</v>
      </c>
      <c r="I262" t="s">
        <v>143</v>
      </c>
      <c r="K262" t="s">
        <v>134</v>
      </c>
      <c r="L262">
        <v>2</v>
      </c>
      <c r="M262">
        <v>-38.065536999548186</v>
      </c>
      <c r="N262">
        <v>1.5</v>
      </c>
      <c r="O262">
        <v>1.2</v>
      </c>
      <c r="P262">
        <v>1.5</v>
      </c>
      <c r="Q262">
        <v>1.1000000000000001</v>
      </c>
      <c r="R262">
        <v>2</v>
      </c>
      <c r="S262">
        <v>1.2</v>
      </c>
      <c r="T262">
        <v>1.5</v>
      </c>
      <c r="U262">
        <v>0.51215847306170115</v>
      </c>
    </row>
    <row r="263" spans="1:21" x14ac:dyDescent="0.2">
      <c r="A263" t="s">
        <v>152</v>
      </c>
      <c r="B263">
        <v>9.8000000000000004E-8</v>
      </c>
      <c r="C263" t="s">
        <v>8</v>
      </c>
      <c r="D263" t="s">
        <v>142</v>
      </c>
      <c r="F263" t="s">
        <v>55</v>
      </c>
      <c r="H263" t="s">
        <v>56</v>
      </c>
      <c r="I263" t="s">
        <v>143</v>
      </c>
      <c r="K263" t="s">
        <v>134</v>
      </c>
      <c r="L263">
        <v>2</v>
      </c>
      <c r="M263">
        <v>-16.13829835827584</v>
      </c>
      <c r="N263">
        <v>1.5</v>
      </c>
      <c r="O263">
        <v>1.2</v>
      </c>
      <c r="P263">
        <v>1.5</v>
      </c>
      <c r="Q263">
        <v>1.1000000000000001</v>
      </c>
      <c r="R263">
        <v>2</v>
      </c>
      <c r="S263">
        <v>1.2</v>
      </c>
      <c r="T263">
        <v>1.5</v>
      </c>
      <c r="U263">
        <v>0.51215847306170115</v>
      </c>
    </row>
    <row r="264" spans="1:21" x14ac:dyDescent="0.2">
      <c r="A264" t="s">
        <v>153</v>
      </c>
      <c r="B264">
        <v>2.9400000000000003E-11</v>
      </c>
      <c r="C264" t="s">
        <v>8</v>
      </c>
      <c r="D264" t="s">
        <v>142</v>
      </c>
      <c r="F264" t="s">
        <v>55</v>
      </c>
      <c r="H264" t="s">
        <v>56</v>
      </c>
      <c r="I264" t="s">
        <v>143</v>
      </c>
      <c r="K264" t="s">
        <v>134</v>
      </c>
      <c r="L264">
        <v>2</v>
      </c>
      <c r="M264">
        <v>-24.250026441583913</v>
      </c>
      <c r="N264">
        <v>1.5</v>
      </c>
      <c r="O264">
        <v>1.2</v>
      </c>
      <c r="P264">
        <v>1.5</v>
      </c>
      <c r="Q264">
        <v>1.1000000000000001</v>
      </c>
      <c r="R264">
        <v>2</v>
      </c>
      <c r="S264">
        <v>1.2</v>
      </c>
      <c r="T264">
        <v>5</v>
      </c>
      <c r="U264">
        <v>0.93208283513358414</v>
      </c>
    </row>
    <row r="265" spans="1:21" x14ac:dyDescent="0.2">
      <c r="A265" t="s">
        <v>154</v>
      </c>
      <c r="B265">
        <v>1.9599999999999999E-6</v>
      </c>
      <c r="C265" t="s">
        <v>8</v>
      </c>
      <c r="D265" t="s">
        <v>142</v>
      </c>
      <c r="F265" t="s">
        <v>55</v>
      </c>
      <c r="H265" t="s">
        <v>56</v>
      </c>
      <c r="I265" t="s">
        <v>143</v>
      </c>
      <c r="K265" t="s">
        <v>134</v>
      </c>
      <c r="L265">
        <v>2</v>
      </c>
      <c r="M265">
        <v>-13.142566084721848</v>
      </c>
      <c r="N265">
        <v>1.5</v>
      </c>
      <c r="O265">
        <v>1.2</v>
      </c>
      <c r="P265">
        <v>1.5</v>
      </c>
      <c r="Q265">
        <v>1.1000000000000001</v>
      </c>
      <c r="R265">
        <v>2</v>
      </c>
      <c r="S265">
        <v>1.2</v>
      </c>
      <c r="T265">
        <v>1.5</v>
      </c>
      <c r="U265">
        <v>0.51215847306170115</v>
      </c>
    </row>
    <row r="266" spans="1:21" x14ac:dyDescent="0.2">
      <c r="A266" t="s">
        <v>155</v>
      </c>
      <c r="B266">
        <v>0</v>
      </c>
      <c r="C266" t="s">
        <v>8</v>
      </c>
      <c r="D266" t="s">
        <v>142</v>
      </c>
      <c r="F266" t="s">
        <v>55</v>
      </c>
      <c r="H266" t="s">
        <v>56</v>
      </c>
      <c r="I266" t="s">
        <v>143</v>
      </c>
      <c r="K266" t="s">
        <v>134</v>
      </c>
      <c r="L266">
        <v>1</v>
      </c>
      <c r="M266" t="s">
        <v>47</v>
      </c>
    </row>
    <row r="267" spans="1:21" x14ac:dyDescent="0.2">
      <c r="A267" t="s">
        <v>85</v>
      </c>
      <c r="B267">
        <v>9.7019999999999996E-6</v>
      </c>
      <c r="C267" t="s">
        <v>8</v>
      </c>
      <c r="D267" t="s">
        <v>142</v>
      </c>
      <c r="F267" t="s">
        <v>55</v>
      </c>
      <c r="H267" t="s">
        <v>56</v>
      </c>
      <c r="I267" t="s">
        <v>143</v>
      </c>
      <c r="K267" t="s">
        <v>134</v>
      </c>
      <c r="L267">
        <v>2</v>
      </c>
      <c r="M267">
        <v>-11.543178508141249</v>
      </c>
      <c r="N267">
        <v>1.5</v>
      </c>
      <c r="O267">
        <v>1.2</v>
      </c>
      <c r="P267">
        <v>1.5</v>
      </c>
      <c r="Q267">
        <v>1.1000000000000001</v>
      </c>
      <c r="R267">
        <v>2</v>
      </c>
      <c r="S267">
        <v>1.2</v>
      </c>
      <c r="T267">
        <v>1.5</v>
      </c>
      <c r="U267">
        <v>0.51215847306170115</v>
      </c>
    </row>
    <row r="268" spans="1:21" x14ac:dyDescent="0.2">
      <c r="A268" t="s">
        <v>156</v>
      </c>
      <c r="B268">
        <v>9.8000000000000001E-9</v>
      </c>
      <c r="C268" t="s">
        <v>8</v>
      </c>
      <c r="D268" t="s">
        <v>142</v>
      </c>
      <c r="F268" t="s">
        <v>55</v>
      </c>
      <c r="H268" t="s">
        <v>56</v>
      </c>
      <c r="I268" t="s">
        <v>143</v>
      </c>
      <c r="K268" t="s">
        <v>134</v>
      </c>
      <c r="L268">
        <v>2</v>
      </c>
      <c r="M268">
        <v>-18.440883451269883</v>
      </c>
      <c r="N268">
        <v>1.5</v>
      </c>
      <c r="O268">
        <v>1.2</v>
      </c>
      <c r="P268">
        <v>1.5</v>
      </c>
      <c r="Q268">
        <v>1.1000000000000001</v>
      </c>
      <c r="R268">
        <v>2</v>
      </c>
      <c r="S268">
        <v>1.2</v>
      </c>
      <c r="T268">
        <v>3</v>
      </c>
      <c r="U268">
        <v>0.72314801614797197</v>
      </c>
    </row>
    <row r="269" spans="1:21" x14ac:dyDescent="0.2">
      <c r="A269" t="s">
        <v>157</v>
      </c>
      <c r="B269">
        <v>9.8000000000000004E-8</v>
      </c>
      <c r="C269" t="s">
        <v>8</v>
      </c>
      <c r="D269" t="s">
        <v>142</v>
      </c>
      <c r="F269" t="s">
        <v>55</v>
      </c>
      <c r="H269" t="s">
        <v>56</v>
      </c>
      <c r="I269" t="s">
        <v>143</v>
      </c>
      <c r="K269" t="s">
        <v>134</v>
      </c>
      <c r="L269">
        <v>2</v>
      </c>
      <c r="M269">
        <v>-16.13829835827584</v>
      </c>
      <c r="N269">
        <v>1.5</v>
      </c>
      <c r="O269">
        <v>1.2</v>
      </c>
      <c r="P269">
        <v>1.5</v>
      </c>
      <c r="Q269">
        <v>1.1000000000000001</v>
      </c>
      <c r="R269">
        <v>2</v>
      </c>
      <c r="S269">
        <v>1.2</v>
      </c>
      <c r="T269">
        <v>3</v>
      </c>
      <c r="U269">
        <v>0.72314801614797197</v>
      </c>
    </row>
    <row r="270" spans="1:21" x14ac:dyDescent="0.2">
      <c r="A270" t="s">
        <v>158</v>
      </c>
      <c r="B270">
        <v>1.176E-6</v>
      </c>
      <c r="C270" t="s">
        <v>8</v>
      </c>
      <c r="D270" t="s">
        <v>142</v>
      </c>
      <c r="F270" t="s">
        <v>55</v>
      </c>
      <c r="H270" t="s">
        <v>56</v>
      </c>
      <c r="I270" t="s">
        <v>143</v>
      </c>
      <c r="K270" t="s">
        <v>134</v>
      </c>
      <c r="L270">
        <v>2</v>
      </c>
      <c r="M270">
        <v>-13.653391708487838</v>
      </c>
      <c r="N270">
        <v>1.5</v>
      </c>
      <c r="O270">
        <v>1.2</v>
      </c>
      <c r="P270">
        <v>1.5</v>
      </c>
      <c r="Q270">
        <v>1.1000000000000001</v>
      </c>
      <c r="R270">
        <v>2</v>
      </c>
      <c r="S270">
        <v>1.2</v>
      </c>
      <c r="T270">
        <v>1.5</v>
      </c>
      <c r="U270">
        <v>0.51215847306170115</v>
      </c>
    </row>
    <row r="271" spans="1:21" x14ac:dyDescent="0.2">
      <c r="A271" t="s">
        <v>159</v>
      </c>
      <c r="B271">
        <v>1.96E-8</v>
      </c>
      <c r="C271" t="s">
        <v>8</v>
      </c>
      <c r="D271" t="s">
        <v>142</v>
      </c>
      <c r="F271" t="s">
        <v>55</v>
      </c>
      <c r="H271" t="s">
        <v>56</v>
      </c>
      <c r="I271" t="s">
        <v>143</v>
      </c>
      <c r="K271" t="s">
        <v>134</v>
      </c>
      <c r="L271">
        <v>2</v>
      </c>
      <c r="M271">
        <v>-17.74773627070994</v>
      </c>
      <c r="N271">
        <v>1.5</v>
      </c>
      <c r="O271">
        <v>1.2</v>
      </c>
      <c r="P271">
        <v>1.5</v>
      </c>
      <c r="Q271">
        <v>1.1000000000000001</v>
      </c>
      <c r="R271">
        <v>2</v>
      </c>
      <c r="S271">
        <v>1.2</v>
      </c>
      <c r="T271">
        <v>1.5</v>
      </c>
      <c r="U271">
        <v>0.51215847306170115</v>
      </c>
    </row>
    <row r="272" spans="1:21" x14ac:dyDescent="0.2">
      <c r="A272" t="s">
        <v>160</v>
      </c>
      <c r="B272">
        <v>4.8999999999999997E-7</v>
      </c>
      <c r="C272" t="s">
        <v>8</v>
      </c>
      <c r="D272" t="s">
        <v>142</v>
      </c>
      <c r="F272" t="s">
        <v>55</v>
      </c>
      <c r="H272" t="s">
        <v>56</v>
      </c>
      <c r="I272" t="s">
        <v>143</v>
      </c>
      <c r="K272" t="s">
        <v>134</v>
      </c>
      <c r="L272">
        <v>2</v>
      </c>
      <c r="M272">
        <v>-14.528860445841739</v>
      </c>
      <c r="N272">
        <v>1.5</v>
      </c>
      <c r="O272">
        <v>1.2</v>
      </c>
      <c r="P272">
        <v>1.5</v>
      </c>
      <c r="Q272">
        <v>1.1000000000000001</v>
      </c>
      <c r="R272">
        <v>2</v>
      </c>
      <c r="S272">
        <v>1.2</v>
      </c>
      <c r="T272">
        <v>1.5</v>
      </c>
      <c r="U272">
        <v>0.51215847306170115</v>
      </c>
    </row>
    <row r="273" spans="1:23" x14ac:dyDescent="0.2">
      <c r="A273" t="s">
        <v>161</v>
      </c>
      <c r="B273">
        <v>1.9600000000000001E-7</v>
      </c>
      <c r="C273" t="s">
        <v>8</v>
      </c>
      <c r="D273" t="s">
        <v>142</v>
      </c>
      <c r="F273" t="s">
        <v>55</v>
      </c>
      <c r="H273" t="s">
        <v>56</v>
      </c>
      <c r="I273" t="s">
        <v>143</v>
      </c>
      <c r="K273" t="s">
        <v>134</v>
      </c>
      <c r="L273">
        <v>2</v>
      </c>
      <c r="M273">
        <v>-15.445151177715895</v>
      </c>
      <c r="N273">
        <v>1.5</v>
      </c>
      <c r="O273">
        <v>1.2</v>
      </c>
      <c r="P273">
        <v>1.5</v>
      </c>
      <c r="Q273">
        <v>1.1000000000000001</v>
      </c>
      <c r="R273">
        <v>2</v>
      </c>
      <c r="S273">
        <v>1.2</v>
      </c>
      <c r="T273">
        <v>1.5</v>
      </c>
      <c r="U273">
        <v>0.51215847306170115</v>
      </c>
    </row>
    <row r="274" spans="1:23" x14ac:dyDescent="0.2">
      <c r="A274" t="s">
        <v>162</v>
      </c>
      <c r="B274">
        <v>1.2739999999999999E-7</v>
      </c>
      <c r="C274" t="s">
        <v>8</v>
      </c>
      <c r="D274" t="s">
        <v>163</v>
      </c>
      <c r="F274" t="s">
        <v>55</v>
      </c>
      <c r="H274" t="s">
        <v>56</v>
      </c>
      <c r="I274" t="s">
        <v>143</v>
      </c>
      <c r="K274" t="s">
        <v>134</v>
      </c>
      <c r="L274">
        <v>2</v>
      </c>
      <c r="M274">
        <v>-15.875934093808349</v>
      </c>
      <c r="N274">
        <v>1.5</v>
      </c>
      <c r="O274">
        <v>1.2</v>
      </c>
      <c r="P274">
        <v>1.5</v>
      </c>
      <c r="Q274">
        <v>1.1000000000000001</v>
      </c>
      <c r="R274">
        <v>2</v>
      </c>
      <c r="S274">
        <v>1.2</v>
      </c>
      <c r="T274">
        <v>1.5</v>
      </c>
      <c r="U274">
        <v>0.51215847306170115</v>
      </c>
    </row>
    <row r="275" spans="1:23" x14ac:dyDescent="0.2">
      <c r="A275" t="s">
        <v>164</v>
      </c>
      <c r="B275">
        <v>2.9400000000000002E-9</v>
      </c>
      <c r="C275" t="s">
        <v>8</v>
      </c>
      <c r="D275" t="s">
        <v>163</v>
      </c>
      <c r="F275" t="s">
        <v>55</v>
      </c>
      <c r="H275" t="s">
        <v>56</v>
      </c>
      <c r="I275" t="s">
        <v>143</v>
      </c>
      <c r="K275" t="s">
        <v>134</v>
      </c>
      <c r="L275">
        <v>2</v>
      </c>
      <c r="M275">
        <v>-19.644856255595823</v>
      </c>
      <c r="N275">
        <v>1.5</v>
      </c>
      <c r="O275">
        <v>1.2</v>
      </c>
      <c r="P275">
        <v>1.5</v>
      </c>
      <c r="Q275">
        <v>1.1000000000000001</v>
      </c>
      <c r="R275">
        <v>2</v>
      </c>
      <c r="S275">
        <v>1.2</v>
      </c>
      <c r="T275">
        <v>1.5</v>
      </c>
      <c r="U275">
        <v>0.51215847306170115</v>
      </c>
    </row>
    <row r="276" spans="1:23" x14ac:dyDescent="0.2">
      <c r="A276" t="s">
        <v>165</v>
      </c>
      <c r="B276">
        <v>4.9000000000000002E-8</v>
      </c>
      <c r="C276" t="s">
        <v>8</v>
      </c>
      <c r="D276" t="s">
        <v>163</v>
      </c>
      <c r="F276" t="s">
        <v>55</v>
      </c>
      <c r="H276" t="s">
        <v>56</v>
      </c>
      <c r="I276" t="s">
        <v>143</v>
      </c>
      <c r="K276" t="s">
        <v>134</v>
      </c>
      <c r="L276">
        <v>2</v>
      </c>
      <c r="M276">
        <v>-16.831445538835784</v>
      </c>
      <c r="N276">
        <v>1.5</v>
      </c>
      <c r="O276">
        <v>1.2</v>
      </c>
      <c r="P276">
        <v>1.5</v>
      </c>
      <c r="Q276">
        <v>1.1000000000000001</v>
      </c>
      <c r="R276">
        <v>2</v>
      </c>
      <c r="S276">
        <v>1.2</v>
      </c>
      <c r="T276">
        <v>1.5</v>
      </c>
      <c r="U276">
        <v>0.51215847306170115</v>
      </c>
    </row>
    <row r="277" spans="1:23" x14ac:dyDescent="0.2">
      <c r="A277" t="s">
        <v>166</v>
      </c>
      <c r="B277">
        <v>4.9000000000000002E-8</v>
      </c>
      <c r="C277" t="s">
        <v>8</v>
      </c>
      <c r="D277" t="s">
        <v>163</v>
      </c>
      <c r="F277" t="s">
        <v>55</v>
      </c>
      <c r="H277" t="s">
        <v>56</v>
      </c>
      <c r="I277" t="s">
        <v>143</v>
      </c>
      <c r="K277" t="s">
        <v>134</v>
      </c>
      <c r="L277">
        <v>2</v>
      </c>
      <c r="M277">
        <v>-16.831445538835784</v>
      </c>
      <c r="N277">
        <v>1.5</v>
      </c>
      <c r="O277">
        <v>1.2</v>
      </c>
      <c r="P277">
        <v>1.5</v>
      </c>
      <c r="Q277">
        <v>1.1000000000000001</v>
      </c>
      <c r="R277">
        <v>2</v>
      </c>
      <c r="S277">
        <v>1.2</v>
      </c>
      <c r="T277">
        <v>1.5</v>
      </c>
      <c r="U277">
        <v>0.51215847306170115</v>
      </c>
    </row>
    <row r="279" spans="1:23" x14ac:dyDescent="0.2">
      <c r="A279" t="s">
        <v>0</v>
      </c>
      <c r="B279" s="1" t="s">
        <v>176</v>
      </c>
    </row>
    <row r="280" spans="1:23" x14ac:dyDescent="0.2">
      <c r="A280" t="s">
        <v>1</v>
      </c>
      <c r="B280" t="s">
        <v>179</v>
      </c>
    </row>
    <row r="281" spans="1:23" x14ac:dyDescent="0.2">
      <c r="A281" t="s">
        <v>2</v>
      </c>
      <c r="B281" t="s">
        <v>3</v>
      </c>
    </row>
    <row r="282" spans="1:23" x14ac:dyDescent="0.2">
      <c r="A282" t="s">
        <v>4</v>
      </c>
      <c r="B282" t="s">
        <v>41</v>
      </c>
    </row>
    <row r="283" spans="1:23" x14ac:dyDescent="0.2">
      <c r="A283" t="s">
        <v>5</v>
      </c>
      <c r="B283" t="s">
        <v>90</v>
      </c>
    </row>
    <row r="284" spans="1:23" x14ac:dyDescent="0.2">
      <c r="A284" t="s">
        <v>7</v>
      </c>
      <c r="B284" t="s">
        <v>91</v>
      </c>
    </row>
    <row r="285" spans="1:23" s="1" customFormat="1" x14ac:dyDescent="0.2">
      <c r="A285" s="1" t="s">
        <v>11</v>
      </c>
    </row>
    <row r="286" spans="1:23" s="1" customFormat="1" x14ac:dyDescent="0.2">
      <c r="A286" s="1" t="s">
        <v>12</v>
      </c>
      <c r="B286" s="1" t="s">
        <v>13</v>
      </c>
      <c r="C286" s="1" t="s">
        <v>7</v>
      </c>
      <c r="D286" s="1" t="s">
        <v>14</v>
      </c>
      <c r="E286" s="1" t="s">
        <v>4</v>
      </c>
      <c r="F286" s="1" t="s">
        <v>15</v>
      </c>
      <c r="G286" s="1" t="s">
        <v>5</v>
      </c>
      <c r="H286" s="1" t="s">
        <v>16</v>
      </c>
      <c r="I286" s="1" t="s">
        <v>1</v>
      </c>
      <c r="J286" s="1" t="s">
        <v>117</v>
      </c>
      <c r="K286" s="1" t="s">
        <v>118</v>
      </c>
      <c r="L286" s="1" t="s">
        <v>17</v>
      </c>
      <c r="M286" s="1" t="s">
        <v>18</v>
      </c>
      <c r="N286" s="1" t="s">
        <v>19</v>
      </c>
      <c r="O286" s="1" t="s">
        <v>20</v>
      </c>
      <c r="P286" s="1" t="s">
        <v>21</v>
      </c>
      <c r="Q286" s="1" t="s">
        <v>22</v>
      </c>
      <c r="R286" s="1" t="s">
        <v>23</v>
      </c>
      <c r="S286" s="1" t="s">
        <v>24</v>
      </c>
      <c r="T286" s="1" t="s">
        <v>25</v>
      </c>
      <c r="U286" s="1" t="s">
        <v>26</v>
      </c>
      <c r="V286" s="1" t="s">
        <v>27</v>
      </c>
      <c r="W286" s="1" t="s">
        <v>119</v>
      </c>
    </row>
    <row r="287" spans="1:23" x14ac:dyDescent="0.2">
      <c r="A287" t="str">
        <f>B279</f>
        <v>heat, residential, by combustion of liquefied petroleum gas using boiler, distributed by pipeline</v>
      </c>
      <c r="B287">
        <v>1</v>
      </c>
      <c r="C287" t="s">
        <v>91</v>
      </c>
      <c r="E287" t="s">
        <v>41</v>
      </c>
      <c r="F287" t="s">
        <v>28</v>
      </c>
      <c r="G287" t="s">
        <v>90</v>
      </c>
      <c r="K287" t="s">
        <v>134</v>
      </c>
      <c r="W287" t="s">
        <v>120</v>
      </c>
    </row>
    <row r="288" spans="1:23" x14ac:dyDescent="0.2">
      <c r="A288" t="s">
        <v>59</v>
      </c>
      <c r="B288">
        <v>4.0327784230223253E-7</v>
      </c>
      <c r="C288" t="s">
        <v>7</v>
      </c>
      <c r="E288" t="s">
        <v>60</v>
      </c>
      <c r="F288" t="s">
        <v>29</v>
      </c>
      <c r="G288" t="s">
        <v>61</v>
      </c>
      <c r="H288" t="s">
        <v>35</v>
      </c>
      <c r="I288" t="s">
        <v>136</v>
      </c>
      <c r="K288" t="s">
        <v>134</v>
      </c>
      <c r="L288">
        <v>2</v>
      </c>
      <c r="M288">
        <v>-14.723640077557722</v>
      </c>
      <c r="N288">
        <v>1.05</v>
      </c>
      <c r="O288">
        <v>1.2</v>
      </c>
      <c r="P288">
        <v>1</v>
      </c>
      <c r="Q288">
        <v>1.01</v>
      </c>
      <c r="R288">
        <v>1.2</v>
      </c>
      <c r="S288">
        <v>1.2</v>
      </c>
      <c r="T288">
        <v>3</v>
      </c>
      <c r="U288">
        <v>0.57209088006881903</v>
      </c>
    </row>
    <row r="289" spans="1:21" x14ac:dyDescent="0.2">
      <c r="A289" t="s">
        <v>63</v>
      </c>
      <c r="B289">
        <v>8.8199999999999998E-7</v>
      </c>
      <c r="C289" t="s">
        <v>64</v>
      </c>
      <c r="E289" t="s">
        <v>60</v>
      </c>
      <c r="F289" t="s">
        <v>29</v>
      </c>
      <c r="G289" t="s">
        <v>65</v>
      </c>
      <c r="H289" t="s">
        <v>35</v>
      </c>
      <c r="I289" t="s">
        <v>66</v>
      </c>
      <c r="K289" t="s">
        <v>134</v>
      </c>
      <c r="L289">
        <v>2</v>
      </c>
      <c r="M289">
        <v>-13.94107378093962</v>
      </c>
      <c r="N289">
        <v>1.05</v>
      </c>
      <c r="O289">
        <v>1.2</v>
      </c>
      <c r="P289">
        <v>1</v>
      </c>
      <c r="Q289">
        <v>1.01</v>
      </c>
      <c r="R289">
        <v>1.2</v>
      </c>
      <c r="S289">
        <v>1.2</v>
      </c>
      <c r="T289">
        <v>3</v>
      </c>
      <c r="U289">
        <v>0.57209088006881903</v>
      </c>
    </row>
    <row r="290" spans="1:21" x14ac:dyDescent="0.2">
      <c r="A290" t="s">
        <v>109</v>
      </c>
      <c r="B290">
        <v>7.3399999999999995E-4</v>
      </c>
      <c r="C290" t="s">
        <v>48</v>
      </c>
      <c r="E290" t="s">
        <v>41</v>
      </c>
      <c r="F290" t="s">
        <v>29</v>
      </c>
      <c r="G290" t="s">
        <v>49</v>
      </c>
      <c r="H290" t="s">
        <v>10</v>
      </c>
      <c r="I290" t="s">
        <v>72</v>
      </c>
      <c r="J290" t="s">
        <v>137</v>
      </c>
      <c r="K290" t="s">
        <v>134</v>
      </c>
      <c r="L290">
        <v>2</v>
      </c>
      <c r="M290">
        <v>-7.2170015293497585</v>
      </c>
      <c r="N290">
        <v>1.05</v>
      </c>
      <c r="O290">
        <v>1.2</v>
      </c>
      <c r="P290">
        <v>1</v>
      </c>
      <c r="Q290">
        <v>1.01</v>
      </c>
      <c r="R290">
        <v>1.2</v>
      </c>
      <c r="S290">
        <v>1.2</v>
      </c>
      <c r="T290">
        <v>1.05</v>
      </c>
      <c r="U290">
        <v>0.16169679924070957</v>
      </c>
    </row>
    <row r="291" spans="1:21" x14ac:dyDescent="0.2">
      <c r="A291" t="s">
        <v>180</v>
      </c>
      <c r="B291">
        <v>1.9025875190258751E-2</v>
      </c>
      <c r="C291" t="s">
        <v>8</v>
      </c>
      <c r="E291" t="s">
        <v>110</v>
      </c>
      <c r="F291" t="s">
        <v>29</v>
      </c>
      <c r="G291" t="s">
        <v>181</v>
      </c>
      <c r="H291" t="s">
        <v>138</v>
      </c>
      <c r="I291" t="s">
        <v>139</v>
      </c>
      <c r="J291" t="s">
        <v>140</v>
      </c>
      <c r="K291" t="s">
        <v>134</v>
      </c>
      <c r="L291">
        <v>2</v>
      </c>
      <c r="M291">
        <v>-3.9619553741763553</v>
      </c>
      <c r="N291">
        <v>1.05</v>
      </c>
      <c r="O291">
        <v>1.2</v>
      </c>
      <c r="P291">
        <v>1</v>
      </c>
      <c r="Q291">
        <v>1.01</v>
      </c>
      <c r="R291">
        <v>1.2</v>
      </c>
      <c r="S291">
        <v>1.2</v>
      </c>
      <c r="T291">
        <v>1.05</v>
      </c>
      <c r="U291">
        <v>0.16169679924070957</v>
      </c>
    </row>
    <row r="292" spans="1:21" x14ac:dyDescent="0.2">
      <c r="A292" t="s">
        <v>141</v>
      </c>
      <c r="B292">
        <v>9.7999999999999992E-10</v>
      </c>
      <c r="C292" t="s">
        <v>8</v>
      </c>
      <c r="D292" t="s">
        <v>142</v>
      </c>
      <c r="F292" t="s">
        <v>55</v>
      </c>
      <c r="H292" t="s">
        <v>56</v>
      </c>
      <c r="I292" t="s">
        <v>143</v>
      </c>
      <c r="K292" t="s">
        <v>134</v>
      </c>
      <c r="L292">
        <v>2</v>
      </c>
      <c r="M292">
        <v>-20.74346854426393</v>
      </c>
      <c r="N292">
        <v>1.5</v>
      </c>
      <c r="O292">
        <v>1.2</v>
      </c>
      <c r="P292">
        <v>1.5</v>
      </c>
      <c r="Q292">
        <v>1.1000000000000001</v>
      </c>
      <c r="R292">
        <v>2</v>
      </c>
      <c r="S292">
        <v>1.2</v>
      </c>
      <c r="T292">
        <v>1.5</v>
      </c>
      <c r="U292">
        <v>0.51215847306170115</v>
      </c>
    </row>
    <row r="293" spans="1:21" x14ac:dyDescent="0.2">
      <c r="A293" t="s">
        <v>144</v>
      </c>
      <c r="B293">
        <v>1.4700000000000001E-7</v>
      </c>
      <c r="C293" t="s">
        <v>8</v>
      </c>
      <c r="D293" t="s">
        <v>142</v>
      </c>
      <c r="F293" t="s">
        <v>55</v>
      </c>
      <c r="H293" t="s">
        <v>56</v>
      </c>
      <c r="I293" t="s">
        <v>143</v>
      </c>
      <c r="K293" t="s">
        <v>134</v>
      </c>
      <c r="L293">
        <v>2</v>
      </c>
      <c r="M293">
        <v>-15.732833250167674</v>
      </c>
      <c r="N293">
        <v>1.5</v>
      </c>
      <c r="O293">
        <v>1.2</v>
      </c>
      <c r="P293">
        <v>1.5</v>
      </c>
      <c r="Q293">
        <v>1.1000000000000001</v>
      </c>
      <c r="R293">
        <v>2</v>
      </c>
      <c r="S293">
        <v>1.2</v>
      </c>
      <c r="T293">
        <v>1.5</v>
      </c>
      <c r="U293">
        <v>0.51215847306170115</v>
      </c>
    </row>
    <row r="294" spans="1:21" x14ac:dyDescent="0.2">
      <c r="A294" t="s">
        <v>145</v>
      </c>
      <c r="B294">
        <v>3.9200000000000002E-7</v>
      </c>
      <c r="C294" t="s">
        <v>8</v>
      </c>
      <c r="D294" t="s">
        <v>142</v>
      </c>
      <c r="F294" t="s">
        <v>55</v>
      </c>
      <c r="H294" t="s">
        <v>56</v>
      </c>
      <c r="I294" t="s">
        <v>143</v>
      </c>
      <c r="K294" t="s">
        <v>134</v>
      </c>
      <c r="L294">
        <v>2</v>
      </c>
      <c r="M294">
        <v>-14.752003997155949</v>
      </c>
      <c r="N294">
        <v>1.5</v>
      </c>
      <c r="O294">
        <v>1.2</v>
      </c>
      <c r="P294">
        <v>1.5</v>
      </c>
      <c r="Q294">
        <v>1.1000000000000001</v>
      </c>
      <c r="R294">
        <v>2</v>
      </c>
      <c r="S294">
        <v>1.2</v>
      </c>
      <c r="T294">
        <v>1.5</v>
      </c>
      <c r="U294">
        <v>0.51215847306170115</v>
      </c>
    </row>
    <row r="295" spans="1:21" x14ac:dyDescent="0.2">
      <c r="A295" t="s">
        <v>146</v>
      </c>
      <c r="B295">
        <v>9.7999999999999994E-12</v>
      </c>
      <c r="C295" t="s">
        <v>8</v>
      </c>
      <c r="D295" t="s">
        <v>142</v>
      </c>
      <c r="F295" t="s">
        <v>55</v>
      </c>
      <c r="H295" t="s">
        <v>56</v>
      </c>
      <c r="I295" t="s">
        <v>143</v>
      </c>
      <c r="K295" t="s">
        <v>134</v>
      </c>
      <c r="L295">
        <v>2</v>
      </c>
      <c r="M295">
        <v>-25.348638730252024</v>
      </c>
      <c r="N295">
        <v>1.5</v>
      </c>
      <c r="O295">
        <v>1.2</v>
      </c>
      <c r="P295">
        <v>1.5</v>
      </c>
      <c r="Q295">
        <v>1.1000000000000001</v>
      </c>
      <c r="R295">
        <v>2</v>
      </c>
      <c r="S295">
        <v>1.2</v>
      </c>
      <c r="T295">
        <v>1.5</v>
      </c>
      <c r="U295">
        <v>0.51215847306170115</v>
      </c>
    </row>
    <row r="296" spans="1:21" x14ac:dyDescent="0.2">
      <c r="A296" t="s">
        <v>147</v>
      </c>
      <c r="B296">
        <v>5.2130898021308984E-2</v>
      </c>
      <c r="C296" t="s">
        <v>8</v>
      </c>
      <c r="D296" t="s">
        <v>142</v>
      </c>
      <c r="F296" t="s">
        <v>55</v>
      </c>
      <c r="H296" t="s">
        <v>56</v>
      </c>
      <c r="I296" t="s">
        <v>143</v>
      </c>
      <c r="K296" t="s">
        <v>134</v>
      </c>
      <c r="L296">
        <v>1</v>
      </c>
      <c r="M296" t="s">
        <v>47</v>
      </c>
    </row>
    <row r="297" spans="1:21" x14ac:dyDescent="0.2">
      <c r="A297" t="s">
        <v>172</v>
      </c>
      <c r="B297">
        <v>5.7819999999999999E-6</v>
      </c>
      <c r="C297" t="s">
        <v>8</v>
      </c>
      <c r="D297" t="s">
        <v>142</v>
      </c>
      <c r="F297" t="s">
        <v>55</v>
      </c>
      <c r="H297" t="s">
        <v>56</v>
      </c>
      <c r="I297" t="s">
        <v>143</v>
      </c>
      <c r="K297" t="s">
        <v>134</v>
      </c>
      <c r="L297">
        <v>2</v>
      </c>
      <c r="M297">
        <v>-12.060760914370119</v>
      </c>
      <c r="N297">
        <v>1.5</v>
      </c>
      <c r="O297">
        <v>1.2</v>
      </c>
      <c r="P297">
        <v>1.5</v>
      </c>
      <c r="Q297">
        <v>1.1000000000000001</v>
      </c>
      <c r="R297">
        <v>2</v>
      </c>
      <c r="S297">
        <v>1.2</v>
      </c>
      <c r="T297">
        <v>5</v>
      </c>
      <c r="U297">
        <v>0.93208283513358414</v>
      </c>
    </row>
    <row r="298" spans="1:21" x14ac:dyDescent="0.2">
      <c r="A298" t="s">
        <v>150</v>
      </c>
      <c r="B298">
        <v>4.8999999999999997E-7</v>
      </c>
      <c r="C298" t="s">
        <v>8</v>
      </c>
      <c r="D298" t="s">
        <v>142</v>
      </c>
      <c r="F298" t="s">
        <v>55</v>
      </c>
      <c r="H298" t="s">
        <v>56</v>
      </c>
      <c r="I298" t="s">
        <v>143</v>
      </c>
      <c r="K298" t="s">
        <v>134</v>
      </c>
      <c r="L298">
        <v>2</v>
      </c>
      <c r="M298">
        <v>-14.528860445841739</v>
      </c>
      <c r="N298">
        <v>1.5</v>
      </c>
      <c r="O298">
        <v>1.2</v>
      </c>
      <c r="P298">
        <v>1.5</v>
      </c>
      <c r="Q298">
        <v>1.1000000000000001</v>
      </c>
      <c r="R298">
        <v>2</v>
      </c>
      <c r="S298">
        <v>1.2</v>
      </c>
      <c r="T298">
        <v>1.5</v>
      </c>
      <c r="U298">
        <v>0.51215847306170115</v>
      </c>
    </row>
    <row r="299" spans="1:21" x14ac:dyDescent="0.2">
      <c r="A299" t="s">
        <v>151</v>
      </c>
      <c r="B299">
        <v>2.9400000000000001E-17</v>
      </c>
      <c r="C299" t="s">
        <v>8</v>
      </c>
      <c r="D299" t="s">
        <v>142</v>
      </c>
      <c r="F299" t="s">
        <v>55</v>
      </c>
      <c r="H299" t="s">
        <v>56</v>
      </c>
      <c r="I299" t="s">
        <v>143</v>
      </c>
      <c r="K299" t="s">
        <v>134</v>
      </c>
      <c r="L299">
        <v>2</v>
      </c>
      <c r="M299">
        <v>-38.065536999548186</v>
      </c>
      <c r="N299">
        <v>1.5</v>
      </c>
      <c r="O299">
        <v>1.2</v>
      </c>
      <c r="P299">
        <v>1.5</v>
      </c>
      <c r="Q299">
        <v>1.1000000000000001</v>
      </c>
      <c r="R299">
        <v>2</v>
      </c>
      <c r="S299">
        <v>1.2</v>
      </c>
      <c r="T299">
        <v>1.5</v>
      </c>
      <c r="U299">
        <v>0.51215847306170115</v>
      </c>
    </row>
    <row r="300" spans="1:21" x14ac:dyDescent="0.2">
      <c r="A300" t="s">
        <v>152</v>
      </c>
      <c r="B300">
        <v>9.8000000000000004E-8</v>
      </c>
      <c r="C300" t="s">
        <v>8</v>
      </c>
      <c r="D300" t="s">
        <v>142</v>
      </c>
      <c r="F300" t="s">
        <v>55</v>
      </c>
      <c r="H300" t="s">
        <v>56</v>
      </c>
      <c r="I300" t="s">
        <v>143</v>
      </c>
      <c r="K300" t="s">
        <v>134</v>
      </c>
      <c r="L300">
        <v>2</v>
      </c>
      <c r="M300">
        <v>-16.13829835827584</v>
      </c>
      <c r="N300">
        <v>1.5</v>
      </c>
      <c r="O300">
        <v>1.2</v>
      </c>
      <c r="P300">
        <v>1.5</v>
      </c>
      <c r="Q300">
        <v>1.1000000000000001</v>
      </c>
      <c r="R300">
        <v>2</v>
      </c>
      <c r="S300">
        <v>1.2</v>
      </c>
      <c r="T300">
        <v>1.5</v>
      </c>
      <c r="U300">
        <v>0.51215847306170115</v>
      </c>
    </row>
    <row r="301" spans="1:21" x14ac:dyDescent="0.2">
      <c r="A301" t="s">
        <v>153</v>
      </c>
      <c r="B301">
        <v>2.9400000000000003E-11</v>
      </c>
      <c r="C301" t="s">
        <v>8</v>
      </c>
      <c r="D301" t="s">
        <v>142</v>
      </c>
      <c r="F301" t="s">
        <v>55</v>
      </c>
      <c r="H301" t="s">
        <v>56</v>
      </c>
      <c r="I301" t="s">
        <v>143</v>
      </c>
      <c r="K301" t="s">
        <v>134</v>
      </c>
      <c r="L301">
        <v>2</v>
      </c>
      <c r="M301">
        <v>-24.250026441583913</v>
      </c>
      <c r="N301">
        <v>1.5</v>
      </c>
      <c r="O301">
        <v>1.2</v>
      </c>
      <c r="P301">
        <v>1.5</v>
      </c>
      <c r="Q301">
        <v>1.1000000000000001</v>
      </c>
      <c r="R301">
        <v>2</v>
      </c>
      <c r="S301">
        <v>1.2</v>
      </c>
      <c r="T301">
        <v>5</v>
      </c>
      <c r="U301">
        <v>0.93208283513358414</v>
      </c>
    </row>
    <row r="302" spans="1:21" x14ac:dyDescent="0.2">
      <c r="A302" t="s">
        <v>155</v>
      </c>
      <c r="B302">
        <v>1.9599999999999999E-6</v>
      </c>
      <c r="C302" t="s">
        <v>8</v>
      </c>
      <c r="D302" t="s">
        <v>142</v>
      </c>
      <c r="F302" t="s">
        <v>55</v>
      </c>
      <c r="H302" t="s">
        <v>56</v>
      </c>
      <c r="I302" t="s">
        <v>143</v>
      </c>
      <c r="K302" t="s">
        <v>134</v>
      </c>
      <c r="L302">
        <v>2</v>
      </c>
      <c r="M302">
        <v>-13.142566084721848</v>
      </c>
      <c r="N302">
        <v>1.5</v>
      </c>
      <c r="O302">
        <v>1.2</v>
      </c>
      <c r="P302">
        <v>1.5</v>
      </c>
      <c r="Q302">
        <v>1.1000000000000001</v>
      </c>
      <c r="R302">
        <v>2</v>
      </c>
      <c r="S302">
        <v>1.2</v>
      </c>
      <c r="T302">
        <v>1.5</v>
      </c>
      <c r="U302">
        <v>0.51215847306170115</v>
      </c>
    </row>
    <row r="303" spans="1:21" x14ac:dyDescent="0.2">
      <c r="A303" t="s">
        <v>155</v>
      </c>
      <c r="B303">
        <v>0</v>
      </c>
      <c r="C303" t="s">
        <v>8</v>
      </c>
      <c r="D303" t="s">
        <v>142</v>
      </c>
      <c r="F303" t="s">
        <v>55</v>
      </c>
      <c r="H303" t="s">
        <v>56</v>
      </c>
      <c r="I303" t="s">
        <v>143</v>
      </c>
      <c r="K303" t="s">
        <v>134</v>
      </c>
      <c r="L303">
        <v>1</v>
      </c>
      <c r="M303" t="s">
        <v>47</v>
      </c>
    </row>
    <row r="304" spans="1:21" x14ac:dyDescent="0.2">
      <c r="A304" t="s">
        <v>85</v>
      </c>
      <c r="B304">
        <v>9.7019999999999996E-6</v>
      </c>
      <c r="C304" t="s">
        <v>8</v>
      </c>
      <c r="D304" t="s">
        <v>142</v>
      </c>
      <c r="F304" t="s">
        <v>55</v>
      </c>
      <c r="H304" t="s">
        <v>56</v>
      </c>
      <c r="I304" t="s">
        <v>143</v>
      </c>
      <c r="K304" t="s">
        <v>134</v>
      </c>
      <c r="L304">
        <v>2</v>
      </c>
      <c r="M304">
        <v>-11.543178508141249</v>
      </c>
      <c r="N304">
        <v>1.5</v>
      </c>
      <c r="O304">
        <v>1.2</v>
      </c>
      <c r="P304">
        <v>1.5</v>
      </c>
      <c r="Q304">
        <v>1.1000000000000001</v>
      </c>
      <c r="R304">
        <v>2</v>
      </c>
      <c r="S304">
        <v>1.2</v>
      </c>
      <c r="T304">
        <v>1.5</v>
      </c>
      <c r="U304">
        <v>0.51215847306170115</v>
      </c>
    </row>
    <row r="305" spans="1:21" x14ac:dyDescent="0.2">
      <c r="A305" t="s">
        <v>156</v>
      </c>
      <c r="B305">
        <v>9.8000000000000001E-9</v>
      </c>
      <c r="C305" t="s">
        <v>8</v>
      </c>
      <c r="D305" t="s">
        <v>142</v>
      </c>
      <c r="F305" t="s">
        <v>55</v>
      </c>
      <c r="H305" t="s">
        <v>56</v>
      </c>
      <c r="I305" t="s">
        <v>143</v>
      </c>
      <c r="K305" t="s">
        <v>134</v>
      </c>
      <c r="L305">
        <v>2</v>
      </c>
      <c r="M305">
        <v>-18.440883451269883</v>
      </c>
      <c r="N305">
        <v>1.5</v>
      </c>
      <c r="O305">
        <v>1.2</v>
      </c>
      <c r="P305">
        <v>1.5</v>
      </c>
      <c r="Q305">
        <v>1.1000000000000001</v>
      </c>
      <c r="R305">
        <v>2</v>
      </c>
      <c r="S305">
        <v>1.2</v>
      </c>
      <c r="T305">
        <v>3</v>
      </c>
      <c r="U305">
        <v>0.72314801614797197</v>
      </c>
    </row>
    <row r="306" spans="1:21" x14ac:dyDescent="0.2">
      <c r="A306" t="s">
        <v>157</v>
      </c>
      <c r="B306">
        <v>9.8000000000000004E-8</v>
      </c>
      <c r="C306" t="s">
        <v>8</v>
      </c>
      <c r="D306" t="s">
        <v>142</v>
      </c>
      <c r="F306" t="s">
        <v>55</v>
      </c>
      <c r="H306" t="s">
        <v>56</v>
      </c>
      <c r="I306" t="s">
        <v>143</v>
      </c>
      <c r="K306" t="s">
        <v>134</v>
      </c>
      <c r="L306">
        <v>2</v>
      </c>
      <c r="M306">
        <v>-16.13829835827584</v>
      </c>
      <c r="N306">
        <v>1.5</v>
      </c>
      <c r="O306">
        <v>1.2</v>
      </c>
      <c r="P306">
        <v>1.5</v>
      </c>
      <c r="Q306">
        <v>1.1000000000000001</v>
      </c>
      <c r="R306">
        <v>2</v>
      </c>
      <c r="S306">
        <v>1.2</v>
      </c>
      <c r="T306">
        <v>3</v>
      </c>
      <c r="U306">
        <v>0.72314801614797197</v>
      </c>
    </row>
    <row r="307" spans="1:21" x14ac:dyDescent="0.2">
      <c r="A307" t="s">
        <v>158</v>
      </c>
      <c r="B307">
        <v>1.176E-6</v>
      </c>
      <c r="C307" t="s">
        <v>8</v>
      </c>
      <c r="D307" t="s">
        <v>142</v>
      </c>
      <c r="F307" t="s">
        <v>55</v>
      </c>
      <c r="H307" t="s">
        <v>56</v>
      </c>
      <c r="I307" t="s">
        <v>143</v>
      </c>
      <c r="K307" t="s">
        <v>134</v>
      </c>
      <c r="L307">
        <v>2</v>
      </c>
      <c r="M307">
        <v>-13.653391708487838</v>
      </c>
      <c r="N307">
        <v>1.5</v>
      </c>
      <c r="O307">
        <v>1.2</v>
      </c>
      <c r="P307">
        <v>1.5</v>
      </c>
      <c r="Q307">
        <v>1.1000000000000001</v>
      </c>
      <c r="R307">
        <v>2</v>
      </c>
      <c r="S307">
        <v>1.2</v>
      </c>
      <c r="T307">
        <v>1.5</v>
      </c>
      <c r="U307">
        <v>0.51215847306170115</v>
      </c>
    </row>
    <row r="308" spans="1:21" x14ac:dyDescent="0.2">
      <c r="A308" t="s">
        <v>159</v>
      </c>
      <c r="B308">
        <v>1.96E-8</v>
      </c>
      <c r="C308" t="s">
        <v>8</v>
      </c>
      <c r="D308" t="s">
        <v>142</v>
      </c>
      <c r="F308" t="s">
        <v>55</v>
      </c>
      <c r="H308" t="s">
        <v>56</v>
      </c>
      <c r="I308" t="s">
        <v>143</v>
      </c>
      <c r="K308" t="s">
        <v>134</v>
      </c>
      <c r="L308">
        <v>2</v>
      </c>
      <c r="M308">
        <v>-17.74773627070994</v>
      </c>
      <c r="N308">
        <v>1.5</v>
      </c>
      <c r="O308">
        <v>1.2</v>
      </c>
      <c r="P308">
        <v>1.5</v>
      </c>
      <c r="Q308">
        <v>1.1000000000000001</v>
      </c>
      <c r="R308">
        <v>2</v>
      </c>
      <c r="S308">
        <v>1.2</v>
      </c>
      <c r="T308">
        <v>1.5</v>
      </c>
      <c r="U308">
        <v>0.51215847306170115</v>
      </c>
    </row>
    <row r="309" spans="1:21" x14ac:dyDescent="0.2">
      <c r="A309" t="s">
        <v>160</v>
      </c>
      <c r="B309">
        <v>4.8999999999999997E-7</v>
      </c>
      <c r="C309" t="s">
        <v>8</v>
      </c>
      <c r="D309" t="s">
        <v>142</v>
      </c>
      <c r="F309" t="s">
        <v>55</v>
      </c>
      <c r="H309" t="s">
        <v>56</v>
      </c>
      <c r="I309" t="s">
        <v>143</v>
      </c>
      <c r="K309" t="s">
        <v>134</v>
      </c>
      <c r="L309">
        <v>2</v>
      </c>
      <c r="M309">
        <v>-14.528860445841739</v>
      </c>
      <c r="N309">
        <v>1.5</v>
      </c>
      <c r="O309">
        <v>1.2</v>
      </c>
      <c r="P309">
        <v>1.5</v>
      </c>
      <c r="Q309">
        <v>1.1000000000000001</v>
      </c>
      <c r="R309">
        <v>2</v>
      </c>
      <c r="S309">
        <v>1.2</v>
      </c>
      <c r="T309">
        <v>1.5</v>
      </c>
      <c r="U309">
        <v>0.51215847306170115</v>
      </c>
    </row>
    <row r="310" spans="1:21" x14ac:dyDescent="0.2">
      <c r="A310" t="s">
        <v>161</v>
      </c>
      <c r="B310">
        <v>1.9600000000000001E-7</v>
      </c>
      <c r="C310" t="s">
        <v>8</v>
      </c>
      <c r="D310" t="s">
        <v>142</v>
      </c>
      <c r="F310" t="s">
        <v>55</v>
      </c>
      <c r="H310" t="s">
        <v>56</v>
      </c>
      <c r="I310" t="s">
        <v>143</v>
      </c>
      <c r="K310" t="s">
        <v>134</v>
      </c>
      <c r="L310">
        <v>2</v>
      </c>
      <c r="M310">
        <v>-15.445151177715895</v>
      </c>
      <c r="N310">
        <v>1.5</v>
      </c>
      <c r="O310">
        <v>1.2</v>
      </c>
      <c r="P310">
        <v>1.5</v>
      </c>
      <c r="Q310">
        <v>1.1000000000000001</v>
      </c>
      <c r="R310">
        <v>2</v>
      </c>
      <c r="S310">
        <v>1.2</v>
      </c>
      <c r="T310">
        <v>1.5</v>
      </c>
      <c r="U310">
        <v>0.51215847306170115</v>
      </c>
    </row>
    <row r="311" spans="1:21" x14ac:dyDescent="0.2">
      <c r="A311" t="s">
        <v>162</v>
      </c>
      <c r="B311">
        <v>1.2739999999999999E-7</v>
      </c>
      <c r="C311" t="s">
        <v>8</v>
      </c>
      <c r="D311" t="s">
        <v>163</v>
      </c>
      <c r="F311" t="s">
        <v>55</v>
      </c>
      <c r="H311" t="s">
        <v>56</v>
      </c>
      <c r="I311" t="s">
        <v>143</v>
      </c>
      <c r="K311" t="s">
        <v>134</v>
      </c>
      <c r="L311">
        <v>2</v>
      </c>
      <c r="M311">
        <v>-15.875934093808349</v>
      </c>
      <c r="N311">
        <v>1.5</v>
      </c>
      <c r="O311">
        <v>1.2</v>
      </c>
      <c r="P311">
        <v>1.5</v>
      </c>
      <c r="Q311">
        <v>1.1000000000000001</v>
      </c>
      <c r="R311">
        <v>2</v>
      </c>
      <c r="S311">
        <v>1.2</v>
      </c>
      <c r="T311">
        <v>1.5</v>
      </c>
      <c r="U311">
        <v>0.51215847306170115</v>
      </c>
    </row>
    <row r="312" spans="1:21" x14ac:dyDescent="0.2">
      <c r="A312" t="s">
        <v>164</v>
      </c>
      <c r="B312">
        <v>2.9400000000000002E-9</v>
      </c>
      <c r="C312" t="s">
        <v>8</v>
      </c>
      <c r="D312" t="s">
        <v>163</v>
      </c>
      <c r="F312" t="s">
        <v>55</v>
      </c>
      <c r="H312" t="s">
        <v>56</v>
      </c>
      <c r="I312" t="s">
        <v>143</v>
      </c>
      <c r="K312" t="s">
        <v>134</v>
      </c>
      <c r="L312">
        <v>2</v>
      </c>
      <c r="M312">
        <v>-19.644856255595823</v>
      </c>
      <c r="N312">
        <v>1.5</v>
      </c>
      <c r="O312">
        <v>1.2</v>
      </c>
      <c r="P312">
        <v>1.5</v>
      </c>
      <c r="Q312">
        <v>1.1000000000000001</v>
      </c>
      <c r="R312">
        <v>2</v>
      </c>
      <c r="S312">
        <v>1.2</v>
      </c>
      <c r="T312">
        <v>1.5</v>
      </c>
      <c r="U312">
        <v>0.51215847306170115</v>
      </c>
    </row>
    <row r="313" spans="1:21" x14ac:dyDescent="0.2">
      <c r="A313" t="s">
        <v>165</v>
      </c>
      <c r="B313">
        <v>4.9000000000000002E-8</v>
      </c>
      <c r="C313" t="s">
        <v>8</v>
      </c>
      <c r="D313" t="s">
        <v>163</v>
      </c>
      <c r="F313" t="s">
        <v>55</v>
      </c>
      <c r="H313" t="s">
        <v>56</v>
      </c>
      <c r="I313" t="s">
        <v>143</v>
      </c>
      <c r="K313" t="s">
        <v>134</v>
      </c>
      <c r="L313">
        <v>2</v>
      </c>
      <c r="M313">
        <v>-16.831445538835784</v>
      </c>
      <c r="N313">
        <v>1.5</v>
      </c>
      <c r="O313">
        <v>1.2</v>
      </c>
      <c r="P313">
        <v>1.5</v>
      </c>
      <c r="Q313">
        <v>1.1000000000000001</v>
      </c>
      <c r="R313">
        <v>2</v>
      </c>
      <c r="S313">
        <v>1.2</v>
      </c>
      <c r="T313">
        <v>1.5</v>
      </c>
      <c r="U313">
        <v>0.51215847306170115</v>
      </c>
    </row>
    <row r="314" spans="1:21" x14ac:dyDescent="0.2">
      <c r="A314" t="s">
        <v>166</v>
      </c>
      <c r="B314">
        <v>4.9000000000000002E-8</v>
      </c>
      <c r="C314" t="s">
        <v>8</v>
      </c>
      <c r="D314" t="s">
        <v>163</v>
      </c>
      <c r="F314" t="s">
        <v>55</v>
      </c>
      <c r="H314" t="s">
        <v>56</v>
      </c>
      <c r="I314" t="s">
        <v>143</v>
      </c>
      <c r="K314" t="s">
        <v>134</v>
      </c>
      <c r="L314">
        <v>2</v>
      </c>
      <c r="M314">
        <v>-16.831445538835784</v>
      </c>
      <c r="N314">
        <v>1.5</v>
      </c>
      <c r="O314">
        <v>1.2</v>
      </c>
      <c r="P314">
        <v>1.5</v>
      </c>
      <c r="Q314">
        <v>1.1000000000000001</v>
      </c>
      <c r="R314">
        <v>2</v>
      </c>
      <c r="S314">
        <v>1.2</v>
      </c>
      <c r="T314">
        <v>1.5</v>
      </c>
      <c r="U314">
        <v>0.51215847306170115</v>
      </c>
    </row>
  </sheetData>
  <autoFilter ref="A1:W314" xr:uid="{0E2FA153-E6EA-3E4B-BE1A-EC044399692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hydrogen boiler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2023-11-02T09:47:18Z</dcterms:created>
  <dcterms:modified xsi:type="dcterms:W3CDTF">2025-05-31T08:12:48Z</dcterms:modified>
</cp:coreProperties>
</file>