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hello\"/>
    </mc:Choice>
  </mc:AlternateContent>
  <xr:revisionPtr revIDLastSave="0" documentId="10_ncr:100000_{3FA204B7-2FB5-4C26-9DA1-81AC6E9BA5DF}" xr6:coauthVersionLast="31" xr6:coauthVersionMax="31" xr10:uidLastSave="{00000000-0000-0000-0000-000000000000}"/>
  <bookViews>
    <workbookView xWindow="0" yWindow="0" windowWidth="9150" windowHeight="6450" activeTab="1" xr2:uid="{D3217CA8-D128-488C-959F-891804F8AB2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5" i="2" s="1"/>
  <c r="I23" i="1"/>
  <c r="C24" i="1" l="1"/>
  <c r="B24" i="1"/>
  <c r="O23" i="1"/>
  <c r="B33" i="1" l="1"/>
  <c r="B17" i="1"/>
  <c r="T35" i="1"/>
  <c r="T34" i="1"/>
  <c r="T33" i="1"/>
  <c r="T28" i="1"/>
  <c r="G28" i="1"/>
  <c r="B28" i="1"/>
  <c r="T27" i="1"/>
  <c r="S26" i="1"/>
  <c r="S25" i="1"/>
  <c r="C25" i="1"/>
  <c r="S24" i="1"/>
  <c r="H24" i="1"/>
  <c r="H25" i="1" s="1"/>
  <c r="H26" i="1" s="1"/>
  <c r="G24" i="1"/>
  <c r="G25" i="1" s="1"/>
  <c r="G26" i="1" s="1"/>
  <c r="B25" i="1"/>
  <c r="S23" i="1"/>
  <c r="T22" i="1"/>
  <c r="B19" i="1"/>
  <c r="N10" i="1"/>
  <c r="I10" i="1"/>
  <c r="L10" i="1"/>
  <c r="G10" i="1"/>
  <c r="G14" i="1" s="1"/>
  <c r="B10" i="1"/>
  <c r="D10" i="1"/>
  <c r="H10" i="1"/>
  <c r="M10" i="1"/>
  <c r="L13" i="1"/>
  <c r="G13" i="1"/>
  <c r="B13" i="1"/>
  <c r="L12" i="1"/>
  <c r="G12" i="1"/>
  <c r="B12" i="1"/>
  <c r="O7" i="1"/>
  <c r="M9" i="1"/>
  <c r="M8" i="1"/>
  <c r="L8" i="1"/>
  <c r="L9" i="1" s="1"/>
  <c r="H8" i="1"/>
  <c r="H9" i="1" s="1"/>
  <c r="G8" i="1"/>
  <c r="C8" i="1"/>
  <c r="B8" i="1"/>
  <c r="B29" i="1" l="1"/>
  <c r="G29" i="1"/>
  <c r="C26" i="1"/>
  <c r="I26" i="1"/>
  <c r="B26" i="1"/>
  <c r="L14" i="1"/>
  <c r="G9" i="1"/>
  <c r="S9" i="1"/>
  <c r="C9" i="1"/>
  <c r="B9" i="1"/>
  <c r="D26" i="1" l="1"/>
  <c r="B30" i="1" s="1"/>
  <c r="G30" i="1"/>
  <c r="C10" i="1"/>
  <c r="B14" i="1" s="1"/>
  <c r="B18" i="1" s="1"/>
  <c r="C1" i="1"/>
  <c r="C2" i="1" s="1"/>
  <c r="B1" i="1"/>
  <c r="B2" i="1" s="1"/>
  <c r="T19" i="1"/>
  <c r="T20" i="1"/>
  <c r="T21" i="1"/>
  <c r="T5" i="1"/>
  <c r="T6" i="1"/>
  <c r="S7" i="1"/>
  <c r="S8" i="1"/>
  <c r="S10" i="1"/>
  <c r="T11" i="1"/>
  <c r="T12" i="1"/>
  <c r="T17" i="1"/>
  <c r="T18" i="1"/>
  <c r="T2" i="1"/>
  <c r="T3" i="1"/>
  <c r="T4" i="1"/>
  <c r="B34" i="1" l="1"/>
  <c r="B35" i="1" s="1"/>
  <c r="B3" i="1"/>
</calcChain>
</file>

<file path=xl/sharedStrings.xml><?xml version="1.0" encoding="utf-8"?>
<sst xmlns="http://schemas.openxmlformats.org/spreadsheetml/2006/main" count="16" uniqueCount="10">
  <si>
    <t>sunny</t>
  </si>
  <si>
    <t>overcast</t>
  </si>
  <si>
    <t>rainy</t>
  </si>
  <si>
    <t>Yes</t>
  </si>
  <si>
    <t>No</t>
  </si>
  <si>
    <t>male</t>
  </si>
  <si>
    <t>'male': [362, 95, 0], 'female': [71, 198, 0]}</t>
  </si>
  <si>
    <t xml:space="preserve">died </t>
  </si>
  <si>
    <t>surviv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</si>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</sst>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2" borderId="0" xfId="1" applyNumberFormat="1" applyFont="1" applyFill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34C-1D45-4986-B525-F5F196C9C9F1}">
  <dimension ref="A1:T39"/>
  <sheetViews>
    <sheetView topLeftCell="A10" workbookViewId="0">
      <selection activeCell="D26" sqref="D26"/>
    </sheetView>
  </sheetViews>
  <sheetFormatPr defaultRowHeight="15" x14ac:dyDescent="0.25"/>
  <cols>
    <col min="1" max="1" width="9.140625" style="1"/>
    <col min="2" max="2" width="12.7109375" style="1" customWidth="1"/>
    <col min="3" max="4" width="9.7109375" style="1" bestFit="1" customWidth="1"/>
    <col min="5" max="5" width="9.7109375" style="1" customWidth="1"/>
    <col min="6" max="6" width="9.7109375" style="1" bestFit="1" customWidth="1"/>
    <col min="7" max="7" width="9.140625" style="1"/>
    <col min="8" max="9" width="9.7109375" style="1" bestFit="1" customWidth="1"/>
    <col min="10" max="10" width="9.7109375" style="1" customWidth="1"/>
    <col min="11" max="11" width="9.7109375" style="1" bestFit="1" customWidth="1"/>
    <col min="12" max="12" width="9.140625" style="1"/>
    <col min="13" max="15" width="9.7109375" style="1" bestFit="1" customWidth="1"/>
    <col min="16" max="18" width="9.140625" style="1"/>
    <col min="19" max="19" width="10" style="1" bestFit="1" customWidth="1"/>
    <col min="20" max="20" width="9.28515625" style="1" bestFit="1" customWidth="1"/>
    <col min="21" max="16384" width="9.140625" style="1"/>
  </cols>
  <sheetData>
    <row r="1" spans="1:20" x14ac:dyDescent="0.25">
      <c r="B1" s="1">
        <f>5/14</f>
        <v>0.35714285714285715</v>
      </c>
      <c r="C1" s="1">
        <f>9/14</f>
        <v>0.6428571428571429</v>
      </c>
    </row>
    <row r="2" spans="1:20" x14ac:dyDescent="0.25">
      <c r="B2" s="1">
        <f>-B1*LOG(B1,2)</f>
        <v>0.53050958113222912</v>
      </c>
      <c r="C2" s="1">
        <f>C1*LOG(C1,2)</f>
        <v>-0.40977637753840185</v>
      </c>
      <c r="S2" s="1">
        <v>1</v>
      </c>
      <c r="T2" s="1">
        <f>LOG(S2,2)</f>
        <v>0</v>
      </c>
    </row>
    <row r="3" spans="1:20" x14ac:dyDescent="0.25">
      <c r="B3" s="1">
        <f>B2-C2</f>
        <v>0.94028595867063092</v>
      </c>
      <c r="S3" s="1">
        <v>2</v>
      </c>
      <c r="T3" s="1">
        <f>LOG(S3,2)</f>
        <v>1</v>
      </c>
    </row>
    <row r="4" spans="1:20" s="4" customFormat="1" x14ac:dyDescent="0.25">
      <c r="S4" s="4">
        <v>3</v>
      </c>
      <c r="T4" s="4">
        <f>LOG(S4,2)</f>
        <v>1.5849625007211563</v>
      </c>
    </row>
    <row r="5" spans="1:20" x14ac:dyDescent="0.25">
      <c r="S5" s="1">
        <v>4</v>
      </c>
      <c r="T5" s="1">
        <f t="shared" ref="S5:T21" si="0">LOG(S5,2)</f>
        <v>2</v>
      </c>
    </row>
    <row r="6" spans="1:20" x14ac:dyDescent="0.25">
      <c r="B6" s="1" t="s">
        <v>3</v>
      </c>
      <c r="C6" s="1" t="s">
        <v>4</v>
      </c>
      <c r="G6" s="1" t="s">
        <v>3</v>
      </c>
      <c r="H6" s="1" t="s">
        <v>4</v>
      </c>
      <c r="L6" s="1" t="s">
        <v>3</v>
      </c>
      <c r="M6" s="1" t="s">
        <v>4</v>
      </c>
      <c r="S6" s="1">
        <v>5</v>
      </c>
      <c r="T6" s="1">
        <f t="shared" si="0"/>
        <v>2.3219280948873622</v>
      </c>
    </row>
    <row r="7" spans="1:20" s="2" customFormat="1" x14ac:dyDescent="0.25">
      <c r="B7" s="2">
        <v>3</v>
      </c>
      <c r="C7" s="2">
        <v>2</v>
      </c>
      <c r="G7" s="2">
        <v>4</v>
      </c>
      <c r="H7" s="2">
        <v>0</v>
      </c>
      <c r="L7" s="2">
        <v>3</v>
      </c>
      <c r="M7" s="2">
        <v>2</v>
      </c>
      <c r="O7" s="2">
        <f>SUM(B7:M7)</f>
        <v>14</v>
      </c>
      <c r="R7" s="2">
        <v>6</v>
      </c>
      <c r="S7" s="2">
        <f t="shared" si="0"/>
        <v>2.5849625007211561</v>
      </c>
    </row>
    <row r="8" spans="1:20" x14ac:dyDescent="0.25">
      <c r="A8" s="1" t="s">
        <v>0</v>
      </c>
      <c r="B8" s="1">
        <f>B7/SUM(B7:C7)</f>
        <v>0.6</v>
      </c>
      <c r="C8" s="1">
        <f>C7/SUM(B7:C7)</f>
        <v>0.4</v>
      </c>
      <c r="F8" s="1" t="s">
        <v>1</v>
      </c>
      <c r="G8" s="1">
        <f>G7/SUM(G7:H7)</f>
        <v>1</v>
      </c>
      <c r="H8" s="1">
        <f>H7/SUM(G7:H7)</f>
        <v>0</v>
      </c>
      <c r="K8" s="1" t="s">
        <v>2</v>
      </c>
      <c r="L8" s="1">
        <f>L7/SUM(L7:M7)</f>
        <v>0.6</v>
      </c>
      <c r="M8" s="1">
        <f>M7/SUM(L7:M7)</f>
        <v>0.4</v>
      </c>
      <c r="R8" s="1">
        <v>7</v>
      </c>
      <c r="S8" s="1">
        <f t="shared" si="0"/>
        <v>2.8073549220576042</v>
      </c>
    </row>
    <row r="9" spans="1:20" x14ac:dyDescent="0.25">
      <c r="B9" s="1">
        <f>IFERROR(LOG(B8,2),0)</f>
        <v>-0.73696559416620622</v>
      </c>
      <c r="C9" s="1">
        <f>IFERROR(LOG(C8,2),0)</f>
        <v>-1.3219280948873622</v>
      </c>
      <c r="G9" s="1">
        <f>IFERROR(LOG(G8,2),0)</f>
        <v>0</v>
      </c>
      <c r="H9" s="1">
        <f>IFERROR(LOG(H8,2),0)</f>
        <v>0</v>
      </c>
      <c r="L9" s="1">
        <f>IFERROR(LOG(L8,2),0)</f>
        <v>-0.73696559416620622</v>
      </c>
      <c r="M9" s="1">
        <f>IFERROR(LOG(M8,2),0)</f>
        <v>-1.3219280948873622</v>
      </c>
      <c r="R9" s="1">
        <v>8</v>
      </c>
      <c r="S9" s="1">
        <f>LOG(R9,2)</f>
        <v>3</v>
      </c>
    </row>
    <row r="10" spans="1:20" x14ac:dyDescent="0.25">
      <c r="B10" s="1">
        <f>-B8*B9</f>
        <v>0.44217935649972373</v>
      </c>
      <c r="C10" s="1">
        <f t="shared" ref="C10" si="1">C8*C9</f>
        <v>-0.52877123795494485</v>
      </c>
      <c r="D10" s="1">
        <f>B10-C10</f>
        <v>0.97095059445466858</v>
      </c>
      <c r="G10" s="1">
        <f>-G8*G9</f>
        <v>0</v>
      </c>
      <c r="H10" s="1">
        <f t="shared" ref="H10" si="2">H8*H9</f>
        <v>0</v>
      </c>
      <c r="I10" s="1">
        <f>G10-H10</f>
        <v>0</v>
      </c>
      <c r="L10" s="1">
        <f>-L8*L9</f>
        <v>0.44217935649972373</v>
      </c>
      <c r="M10" s="1">
        <f t="shared" ref="M10" si="3">M8*M9</f>
        <v>-0.52877123795494485</v>
      </c>
      <c r="N10" s="1">
        <f>L10-M10</f>
        <v>0.97095059445466858</v>
      </c>
      <c r="R10" s="1">
        <v>9</v>
      </c>
      <c r="S10" s="1">
        <f t="shared" si="0"/>
        <v>3.1699250014423126</v>
      </c>
    </row>
    <row r="11" spans="1:20" x14ac:dyDescent="0.25">
      <c r="S11" s="1">
        <v>10</v>
      </c>
      <c r="T11" s="1">
        <f t="shared" si="0"/>
        <v>3.3219280948873626</v>
      </c>
    </row>
    <row r="12" spans="1:20" x14ac:dyDescent="0.25">
      <c r="B12" s="1">
        <f>SUM(B7:C7)</f>
        <v>5</v>
      </c>
      <c r="G12" s="1">
        <f>SUM(G7:H7)</f>
        <v>4</v>
      </c>
      <c r="L12" s="1">
        <f>SUM(L7:M7)</f>
        <v>5</v>
      </c>
      <c r="S12" s="1">
        <v>11</v>
      </c>
      <c r="T12" s="1">
        <f t="shared" si="0"/>
        <v>3.4594316186372978</v>
      </c>
    </row>
    <row r="13" spans="1:20" x14ac:dyDescent="0.25">
      <c r="B13" s="1">
        <f>B12/$O7</f>
        <v>0.35714285714285715</v>
      </c>
      <c r="G13" s="1">
        <f>G12/$O7</f>
        <v>0.2857142857142857</v>
      </c>
      <c r="L13" s="1">
        <f>L12/$O7</f>
        <v>0.35714285714285715</v>
      </c>
    </row>
    <row r="14" spans="1:20" x14ac:dyDescent="0.25">
      <c r="B14" s="1">
        <f>B13*D10</f>
        <v>0.34676806944809591</v>
      </c>
      <c r="G14" s="1">
        <f>G13*I10</f>
        <v>0</v>
      </c>
      <c r="L14" s="1">
        <f>L13*N10</f>
        <v>0.34676806944809591</v>
      </c>
    </row>
    <row r="17" spans="1:20" x14ac:dyDescent="0.25">
      <c r="B17" s="1">
        <f>B$3</f>
        <v>0.94028595867063092</v>
      </c>
      <c r="S17" s="1">
        <v>12</v>
      </c>
      <c r="T17" s="1">
        <f t="shared" si="0"/>
        <v>3.5849625007211565</v>
      </c>
    </row>
    <row r="18" spans="1:20" x14ac:dyDescent="0.25">
      <c r="A18" s="1">
        <v>0.69299999999999995</v>
      </c>
      <c r="B18" s="3">
        <f>SUM(14:14)</f>
        <v>0.69353613889619181</v>
      </c>
      <c r="S18" s="1">
        <v>13</v>
      </c>
      <c r="T18" s="1">
        <f t="shared" si="0"/>
        <v>3.7004397181410922</v>
      </c>
    </row>
    <row r="19" spans="1:20" x14ac:dyDescent="0.25">
      <c r="B19" s="1">
        <f>B17-B18</f>
        <v>0.24674981977443911</v>
      </c>
      <c r="S19" s="1">
        <v>14</v>
      </c>
      <c r="T19" s="1">
        <f t="shared" si="0"/>
        <v>3.8073549220576037</v>
      </c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S20" s="1">
        <v>15</v>
      </c>
      <c r="T20" s="1">
        <f t="shared" si="0"/>
        <v>3.9068905956085187</v>
      </c>
    </row>
    <row r="21" spans="1:20" x14ac:dyDescent="0.25">
      <c r="S21" s="1">
        <v>16</v>
      </c>
      <c r="T21" s="1">
        <f t="shared" si="0"/>
        <v>4</v>
      </c>
    </row>
    <row r="22" spans="1:20" x14ac:dyDescent="0.25">
      <c r="B22" s="1" t="s">
        <v>7</v>
      </c>
      <c r="C22" s="1" t="s">
        <v>8</v>
      </c>
      <c r="G22" s="1" t="s">
        <v>7</v>
      </c>
      <c r="H22" s="1" t="s">
        <v>8</v>
      </c>
      <c r="S22" s="1">
        <v>5</v>
      </c>
      <c r="T22" s="1">
        <f t="shared" ref="T22" si="4">LOG(S22,2)</f>
        <v>2.3219280948873622</v>
      </c>
    </row>
    <row r="23" spans="1:20" s="2" customFormat="1" x14ac:dyDescent="0.25">
      <c r="B23" s="2">
        <v>362</v>
      </c>
      <c r="C23" s="2">
        <v>95</v>
      </c>
      <c r="G23" s="2">
        <v>198</v>
      </c>
      <c r="H23" s="2">
        <v>71</v>
      </c>
      <c r="I23" s="2">
        <f>G23+H23</f>
        <v>269</v>
      </c>
      <c r="O23" s="2">
        <f>SUM(B23:M23)</f>
        <v>995</v>
      </c>
      <c r="R23" s="2">
        <v>6</v>
      </c>
      <c r="S23" s="2">
        <f t="shared" ref="S23:S24" si="5">LOG(R23,2)</f>
        <v>2.5849625007211561</v>
      </c>
    </row>
    <row r="24" spans="1:20" x14ac:dyDescent="0.25">
      <c r="A24" s="1" t="s">
        <v>5</v>
      </c>
      <c r="B24" s="1">
        <f>B23/SUM(B23:C23)</f>
        <v>0.79212253829321666</v>
      </c>
      <c r="C24" s="1">
        <f>C23/SUM(B23:C23)</f>
        <v>0.20787746170678337</v>
      </c>
      <c r="F24" s="1" t="s">
        <v>9</v>
      </c>
      <c r="G24" s="1">
        <f>G23/SUM(G23:H23)</f>
        <v>0.73605947955390338</v>
      </c>
      <c r="H24" s="1">
        <f>H23/SUM(G23:H23)</f>
        <v>0.26394052044609667</v>
      </c>
      <c r="R24" s="1">
        <v>7</v>
      </c>
      <c r="S24" s="1">
        <f t="shared" si="5"/>
        <v>2.8073549220576042</v>
      </c>
    </row>
    <row r="25" spans="1:20" x14ac:dyDescent="0.25">
      <c r="B25" s="1">
        <f>IFERROR(LOG(B24,2),0)</f>
        <v>-0.33620446797486431</v>
      </c>
      <c r="C25" s="1">
        <f>IFERROR(LOG(C24,2),0)</f>
        <v>-2.266194746727122</v>
      </c>
      <c r="G25" s="1">
        <f>IFERROR(LOG(G24,2),0)</f>
        <v>-0.44210574247701445</v>
      </c>
      <c r="H25" s="1">
        <f>IFERROR(LOG(H24,2),0)</f>
        <v>-1.921715243051942</v>
      </c>
      <c r="R25" s="1">
        <v>8</v>
      </c>
      <c r="S25" s="1">
        <f>LOG(R25,2)</f>
        <v>3</v>
      </c>
    </row>
    <row r="26" spans="1:20" x14ac:dyDescent="0.25">
      <c r="B26" s="1">
        <f>-B24*B25</f>
        <v>0.26631513655777</v>
      </c>
      <c r="C26" s="1">
        <f t="shared" ref="C26" si="6">C24*C25</f>
        <v>-0.47109081168288092</v>
      </c>
      <c r="D26" s="1">
        <f>B26-C26</f>
        <v>0.73740594824065098</v>
      </c>
      <c r="G26" s="1">
        <f>-G24*G25</f>
        <v>0.32541612271542331</v>
      </c>
      <c r="H26" s="1">
        <f t="shared" ref="H26" si="7">H24*H25</f>
        <v>-0.50721852140032675</v>
      </c>
      <c r="I26" s="1">
        <f>G26-H26</f>
        <v>0.83263464411575006</v>
      </c>
      <c r="R26" s="1">
        <v>9</v>
      </c>
      <c r="S26" s="1">
        <f t="shared" ref="S26" si="8">LOG(R26,2)</f>
        <v>3.1699250014423126</v>
      </c>
    </row>
    <row r="27" spans="1:20" x14ac:dyDescent="0.25">
      <c r="S27" s="1">
        <v>10</v>
      </c>
      <c r="T27" s="1">
        <f t="shared" ref="T27:T28" si="9">LOG(S27,2)</f>
        <v>3.3219280948873626</v>
      </c>
    </row>
    <row r="28" spans="1:20" x14ac:dyDescent="0.25">
      <c r="B28" s="1">
        <f>SUM(B23:C23)</f>
        <v>457</v>
      </c>
      <c r="G28" s="1">
        <f>SUM(G23:H23)</f>
        <v>269</v>
      </c>
      <c r="S28" s="1">
        <v>11</v>
      </c>
      <c r="T28" s="1">
        <f t="shared" si="9"/>
        <v>3.4594316186372978</v>
      </c>
    </row>
    <row r="29" spans="1:20" x14ac:dyDescent="0.25">
      <c r="B29" s="1">
        <f>B28/$O23</f>
        <v>0.45929648241206028</v>
      </c>
      <c r="G29" s="1">
        <f>G28/$O23</f>
        <v>0.27035175879396983</v>
      </c>
    </row>
    <row r="30" spans="1:20" x14ac:dyDescent="0.25">
      <c r="B30" s="1">
        <f>B29*D26</f>
        <v>0.3386879581366608</v>
      </c>
      <c r="G30" s="1">
        <f>G29*I26</f>
        <v>0.22510424046948418</v>
      </c>
    </row>
    <row r="33" spans="1:20" x14ac:dyDescent="0.25">
      <c r="B33" s="1">
        <f>B$3</f>
        <v>0.94028595867063092</v>
      </c>
      <c r="S33" s="1">
        <v>12</v>
      </c>
      <c r="T33" s="1">
        <f t="shared" ref="T33:T35" si="10">LOG(S33,2)</f>
        <v>3.5849625007211565</v>
      </c>
    </row>
    <row r="34" spans="1:20" x14ac:dyDescent="0.25">
      <c r="A34" s="1">
        <v>0.69299999999999995</v>
      </c>
      <c r="B34" s="5">
        <f>SUM(30:30)</f>
        <v>0.56379219860614493</v>
      </c>
      <c r="S34" s="1">
        <v>13</v>
      </c>
      <c r="T34" s="1">
        <f t="shared" si="10"/>
        <v>3.7004397181410922</v>
      </c>
    </row>
    <row r="35" spans="1:20" x14ac:dyDescent="0.25">
      <c r="B35" s="1">
        <f>B33-B34</f>
        <v>0.37649376006448598</v>
      </c>
      <c r="S35" s="1">
        <v>14</v>
      </c>
      <c r="T35" s="1">
        <f t="shared" si="10"/>
        <v>3.8073549220576037</v>
      </c>
    </row>
    <row r="39" spans="1:20" x14ac:dyDescent="0.25">
      <c r="A3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9001-6E4E-4506-AEE4-F8FF8A6CD03C}">
  <dimension ref="C4:E5"/>
  <sheetViews>
    <sheetView tabSelected="1" topLeftCell="A4" workbookViewId="0">
      <selection activeCell="E4" sqref="E4"/>
    </sheetView>
  </sheetViews>
  <sheetFormatPr defaultRowHeight="15" x14ac:dyDescent="0.25"/>
  <sheetData>
    <row r="4" spans="3:5" x14ac:dyDescent="0.25">
      <c r="C4">
        <v>279</v>
      </c>
      <c r="D4">
        <v>88</v>
      </c>
      <c r="E4">
        <f>C4+D4</f>
        <v>367</v>
      </c>
    </row>
    <row r="5" spans="3:5" x14ac:dyDescent="0.25">
      <c r="C5">
        <f>C4/E4</f>
        <v>0.76021798365122617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2018-11-10T14:26:17Z</dcterms:created>
  <dcterms:modified xsi:type="dcterms:W3CDTF">2018-11-20T03:40:43Z</dcterms:modified>
</cp:coreProperties>
</file>