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11508" windowHeight="879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7" i="1"/>
  <c r="H12" i="1" l="1"/>
  <c r="G12" i="1"/>
  <c r="G11" i="1" l="1"/>
  <c r="G17" i="1" l="1"/>
  <c r="H17" i="1" s="1"/>
  <c r="G16" i="1"/>
  <c r="H11" i="1"/>
  <c r="H16" i="1"/>
  <c r="G13" i="1" l="1"/>
  <c r="H10" i="1"/>
  <c r="G9" i="1"/>
  <c r="G2" i="1"/>
  <c r="G5" i="1" l="1"/>
  <c r="H5" i="1" s="1"/>
  <c r="G4" i="1"/>
  <c r="H4" i="1" s="1"/>
  <c r="H6" i="1" l="1"/>
  <c r="H7" i="1"/>
  <c r="H8" i="1"/>
  <c r="H25" i="1" l="1"/>
  <c r="H24" i="1"/>
  <c r="H23" i="1"/>
  <c r="H22" i="1"/>
  <c r="H20" i="1" l="1"/>
  <c r="H21" i="1"/>
  <c r="H18" i="1"/>
  <c r="H19" i="1"/>
  <c r="H13" i="1"/>
  <c r="H15" i="1"/>
  <c r="H2" i="1"/>
  <c r="H9" i="1"/>
  <c r="H14" i="1"/>
  <c r="H3" i="1"/>
</calcChain>
</file>

<file path=xl/sharedStrings.xml><?xml version="1.0" encoding="utf-8"?>
<sst xmlns="http://schemas.openxmlformats.org/spreadsheetml/2006/main" count="190" uniqueCount="144">
  <si>
    <t>Part</t>
  </si>
  <si>
    <t>Quantity</t>
  </si>
  <si>
    <t>Manufacturer's  Part #</t>
  </si>
  <si>
    <t>Vendor</t>
  </si>
  <si>
    <t>Vendor's Part #</t>
  </si>
  <si>
    <t>Unit Price</t>
  </si>
  <si>
    <t>Total Price</t>
  </si>
  <si>
    <t>Link</t>
  </si>
  <si>
    <t>Hobby King</t>
  </si>
  <si>
    <t>Manufacturer</t>
  </si>
  <si>
    <t>Description</t>
  </si>
  <si>
    <t>Microcontroller</t>
  </si>
  <si>
    <t>Ball Bearings</t>
  </si>
  <si>
    <t>Amazon</t>
  </si>
  <si>
    <t>Electronic Speed Controller (ESC)</t>
  </si>
  <si>
    <t>Gemfan</t>
  </si>
  <si>
    <t>Turnigy</t>
  </si>
  <si>
    <t>12V Power Supply</t>
  </si>
  <si>
    <t>LEDMO</t>
  </si>
  <si>
    <t>LED908</t>
  </si>
  <si>
    <t>B01461MOGQ</t>
  </si>
  <si>
    <t>12V, 5A, 60W, AC/DC Power Supply</t>
  </si>
  <si>
    <t>https://www.amazon.com/LEDMO-Power-Supply-Transformers-Adapter/dp/B01461MOGQ/ref=sr_1_1?ie=UTF8&amp;qid=1516375270&amp;sr=8-1&amp;keywords=B01461MOGQ</t>
  </si>
  <si>
    <t>Brushless Motor</t>
  </si>
  <si>
    <t>Arrow</t>
  </si>
  <si>
    <t>Power MOSFET</t>
  </si>
  <si>
    <t>Rotary Position Sensor</t>
  </si>
  <si>
    <t>Murata Manufacturing</t>
  </si>
  <si>
    <t>SV03A103AEA01R00</t>
  </si>
  <si>
    <t>10k Rotary Position Sensor SMD T/R</t>
  </si>
  <si>
    <t>https://www.arrow.com/en/products/sv03a103aea01r00/murata-manufacturing</t>
  </si>
  <si>
    <t>Heat Shrink</t>
  </si>
  <si>
    <t>PLA</t>
  </si>
  <si>
    <t>Carbon/Nylon 5030 2-Blade Propeller Black (CW/CCW) (1 Pair)</t>
  </si>
  <si>
    <t>329000341-0</t>
  </si>
  <si>
    <t>https://hobbyking.com/en_us/gemfan-propeller-5x3-black-cw-ccw-2pcs-1.html</t>
  </si>
  <si>
    <t>Propellors</t>
  </si>
  <si>
    <t>DC Power Jack</t>
  </si>
  <si>
    <t>Rocker Switch</t>
  </si>
  <si>
    <t>PJ-038AH</t>
  </si>
  <si>
    <t>CUI Inc</t>
  </si>
  <si>
    <t>Conn DC Power RCP 2 POS Panel Mount 3 Terminal</t>
  </si>
  <si>
    <t>https://www.arrow.com/en/products/pj-038ah/cui-inc</t>
  </si>
  <si>
    <t>https://www.arrow.com/en/products/srb22a2dbbnn/zf-electronics</t>
  </si>
  <si>
    <t>SRB22A2DBBNN</t>
  </si>
  <si>
    <t>ZF Electronics</t>
  </si>
  <si>
    <t>Switch Rocker ON OFF SPST 10A 250VAC 100,000 Cycles</t>
  </si>
  <si>
    <t>BC Precision</t>
  </si>
  <si>
    <t>50BC608ZZ</t>
  </si>
  <si>
    <t>608ZZ 8x22x7 Shielded Greased Miniature Ball Bearings</t>
  </si>
  <si>
    <t>https://www.amazon.com/8x22x7-Shielded-Greased-Miniature-Bearings/dp/B00NX3F6F0/ref=pd_sim_328_6?_encoding=UTF8&amp;pd_rd_i=B00NX3F6F0&amp;pd_rd_r=VW2RRR6CAME445GWPFCT&amp;pd_rd_w=EOs5p&amp;pd_rd_wg=tQ5od&amp;psc=1&amp;refRID=VW2RRR6CAME445GWPFCT</t>
  </si>
  <si>
    <t>Total</t>
  </si>
  <si>
    <t>Crimp Contacts</t>
  </si>
  <si>
    <t>TE Connectivity</t>
  </si>
  <si>
    <t>1375819-1</t>
  </si>
  <si>
    <t>Contact SKT Crimp ST Cable Mount 22-26AWG Reel Automotive</t>
  </si>
  <si>
    <t>https://www.arrow.com/en/products/1375819-1/te-connectivity</t>
  </si>
  <si>
    <t>2 Pin Header</t>
  </si>
  <si>
    <t>640455-2</t>
  </si>
  <si>
    <t>Conn Wire to Board HDR 2 POS 2.54mm Solder RA Thru-Hole</t>
  </si>
  <si>
    <t>https://www.arrow.com/en/products/640455-2/te-connectivity</t>
  </si>
  <si>
    <t>4 Pin Header</t>
  </si>
  <si>
    <t>640455-4</t>
  </si>
  <si>
    <t>Conn Wire to Board HDR 4 POS 2.54mm Solder RA Thru-Hole</t>
  </si>
  <si>
    <t>https://www.arrow.com/en/products/640455-4/te-connectivity</t>
  </si>
  <si>
    <t>2 Pin Receptacle</t>
  </si>
  <si>
    <t>1375820-2</t>
  </si>
  <si>
    <t>Conn Housing RCP 2 POS 2.54mm Crimp ST Cable Mount</t>
  </si>
  <si>
    <t>https://www.arrow.com/en/products/1375820-2/te-connectivity</t>
  </si>
  <si>
    <t>JLCPCB</t>
  </si>
  <si>
    <t>N/A</t>
  </si>
  <si>
    <t>Other Costs</t>
  </si>
  <si>
    <t>https://jlcpcb.com/quote</t>
  </si>
  <si>
    <t>PCB Fabrication</t>
  </si>
  <si>
    <t>Alternate PCB Assembly Quote</t>
  </si>
  <si>
    <t>M3 Screws</t>
  </si>
  <si>
    <t>M3 Standoffs</t>
  </si>
  <si>
    <t>M3 Nuts</t>
  </si>
  <si>
    <t>Amico</t>
  </si>
  <si>
    <t>uxcell</t>
  </si>
  <si>
    <t>StarTech</t>
  </si>
  <si>
    <t>SCREWM3</t>
  </si>
  <si>
    <t>B00032Q1J4</t>
  </si>
  <si>
    <t>692128467461</t>
  </si>
  <si>
    <t>PC Mounting Computer Screws M3x1/4" Long Standoff, 50 Pack</t>
  </si>
  <si>
    <t>https://www.amazon.com/dp/B00032Q1J4/_encoding=UTF8?coliid=I3N2TUG8GXM37M&amp;colid=1JXZ7HW0RYXH1&amp;psc=1</t>
  </si>
  <si>
    <t>50 Pcs M3 Male x M3 Female Hex PCB Standoffs 12mm Length</t>
  </si>
  <si>
    <t>https://www.amazon.com/uxcell%C2%AE-Female-Standoffs-Spacers-Length/dp/B00AH8DEVW/ref=sr_1_11?ie=UTF8&amp;qid=1516654012&amp;sr=8-11&amp;keywords=m3+standoff</t>
  </si>
  <si>
    <t>A12092200UX0087</t>
  </si>
  <si>
    <t xml:space="preserve"> A13092700UX0955</t>
  </si>
  <si>
    <t>700724341402</t>
  </si>
  <si>
    <t>100Pcs M3 3mm Female Thread Hex Metal Nut Fastener</t>
  </si>
  <si>
    <t>https://www.amazon.com/100Pcs-Female-Thread-Fastener-Silver/dp/B00GYS1SXU/ref=sr_1_3?rps=1&amp;ie=UTF8&amp;qid=1516654201&amp;sr=8-3&amp;keywords=m3+nut&amp;refinements=p_85%3A2470955011</t>
  </si>
  <si>
    <t>M2 Screws</t>
  </si>
  <si>
    <t>M2 Nuts</t>
  </si>
  <si>
    <t>A15120300UX0205</t>
  </si>
  <si>
    <t>B01AXUS1MK</t>
  </si>
  <si>
    <t>https://www.amazon.com/dp/B01AXUS1MK/_encoding=UTF8?coliid=I1D9HRL21A9ZG0&amp;colid=1JXZ7HW0RYXH1&amp;psc=0</t>
  </si>
  <si>
    <t>M2x14mm Thread Button Head Hex Socket Cap Screw Bolt</t>
  </si>
  <si>
    <t>A16041800UX0465</t>
  </si>
  <si>
    <t>B01MXF5HPM</t>
  </si>
  <si>
    <t>M2 x 1.5mm Brass Internal Threaded Hexagon Hex Nuts</t>
  </si>
  <si>
    <t>https://www.amazon.com/dp/B01MXF5HPM/_encoding=UTF8?coliid=I2JM7CYB0853WF&amp;colid=1JXZ7HW0RYXH1&amp;psc=0</t>
  </si>
  <si>
    <t>https://hobbyking.com/en_us/blheli-s-20a.html?wrh_pdp=3</t>
  </si>
  <si>
    <t>Turnigy MultiStar 20A BLHeli-S Rev16 V3 ESC 2~4S (Opto)</t>
  </si>
  <si>
    <t>9351000086-0</t>
  </si>
  <si>
    <t>045000055-0</t>
  </si>
  <si>
    <t>Emax</t>
  </si>
  <si>
    <t>https://hobbyking.com/en_us/emax-rs1306-racespec-motor-kv3300-cw-shaft-rotation.html?wrh_pdp=3</t>
  </si>
  <si>
    <t>Elegoo</t>
  </si>
  <si>
    <t>https://www.amazon.com/gp/product/B0713XK923/ref=ox_sc_act_title_8?smid=A2WWHQ25ENKVJ1&amp;psc=1</t>
  </si>
  <si>
    <t>Programming Cable</t>
  </si>
  <si>
    <t>StarTech 1-Feet Mini USB 2.0 Cable - A to Mini B</t>
  </si>
  <si>
    <t>https://www.amazon.com/gp/product/B002L5U7N2/ref=ox_sc_act_title_7?smid=ATVPDKIKX0DER&amp;psc=1</t>
  </si>
  <si>
    <t>https://hobbyking.com/en_us/m1306l-brushless-motor-for-rc-model-aircraft-ccw.html</t>
  </si>
  <si>
    <t>Gemfan M1306L 3100kv Brushless Outrunner Motor/Emax RS1306 3300KV Race Spec Motor</t>
  </si>
  <si>
    <t>EL-CB-005</t>
  </si>
  <si>
    <t>B0713XK923</t>
  </si>
  <si>
    <t>Arduino Nano V3.0, Elegoo Nano ATmega328P</t>
  </si>
  <si>
    <t>USB2HABM1</t>
  </si>
  <si>
    <t>B002L5U7N2</t>
  </si>
  <si>
    <t>Bullet Plugs</t>
  </si>
  <si>
    <t>150000149-0</t>
  </si>
  <si>
    <t>150000148-0</t>
  </si>
  <si>
    <t>Black Silicone Wire</t>
  </si>
  <si>
    <t>Red Silicone Wire</t>
  </si>
  <si>
    <t>Turnigy High Quality 20AWG Silicone Wire (Red)</t>
  </si>
  <si>
    <t>Turnigy High Quality 20AWG Silicone Wire (Black)</t>
  </si>
  <si>
    <t>https://hobbyking.com/en_us/turnigy-high-quality-20awg-silicone-wire-15m-red.html?wrh_pdp=3&amp;___store=en_us</t>
  </si>
  <si>
    <t>https://hobbyking.com/en_us/turnigy-high-quality-20awg-silicone-wire-15m-black.html?___store=en_us</t>
  </si>
  <si>
    <t>https://www.amazon.com/Pixnor-Plated-Female-Connectors-Battery/dp/B0113N3D42/ref=pd_sim_21_6?_encoding=UTF8&amp;pd_rd_i=B0113N3D42&amp;pd_rd_r=EK724PY8RJ2SX0YRVVTA&amp;pd_rd_w=juW9Y&amp;pd_rd_wg=mXTDh&amp;psc=1&amp;refRID=EK724PY8RJ2SX0YRVVTA</t>
  </si>
  <si>
    <t>2.0mm Gold Plated Male and Female Bullet Banana Connectors</t>
  </si>
  <si>
    <t>Pixnor</t>
  </si>
  <si>
    <t>B0113N3D42</t>
  </si>
  <si>
    <t>2.54mm Female Headers</t>
  </si>
  <si>
    <t>TRTV5112</t>
  </si>
  <si>
    <t>B00TGOJE1W</t>
  </si>
  <si>
    <t>50Pcs Straight Female PCB Header 40 Way 2.54mm Spacing</t>
  </si>
  <si>
    <t>https://www.amazon.com/gp/product/B00TGOJE1W/ref=ox_sc_act_title_1?smid=A1THAZDOWP300U&amp;psc=1</t>
  </si>
  <si>
    <t>IRLB8748PBF</t>
  </si>
  <si>
    <t>Infineon Technologies</t>
  </si>
  <si>
    <t>Trans MOSFET N-CH Si 30V 92A 3-Pin(3+Tab) TO-220AB</t>
  </si>
  <si>
    <t>https://www.arrow.com/en/products/irlb8748pbf/infineon-technologies-ag</t>
  </si>
  <si>
    <t>40mm x 40mm Printed Circuit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</si>
</sst>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164" fontId="1" fillId="0" borderId="0" xfId="0" applyNumberFormat="1" applyFont="1"/>
    <xf numFmtId="164" fontId="0" fillId="0" borderId="0" xfId="0" applyNumberFormat="1"/>
    <xf numFmtId="0" fontId="3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2" fillId="0" borderId="0" xfId="1" applyFill="1"/>
    <xf numFmtId="0" fontId="0" fillId="0" borderId="0" xfId="0" applyFill="1"/>
    <xf numFmtId="0" fontId="0" fillId="0" borderId="0" xfId="0" applyFill="1" applyAlignment="1">
      <alignment horizontal="left"/>
    </xf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1375819-1/te-connectivity" TargetMode="External"/><Relationship Id="rId13" Type="http://schemas.openxmlformats.org/officeDocument/2006/relationships/hyperlink" Target="https://www.amazon.com/uxcell%C2%AE-Female-Standoffs-Spacers-Length/dp/B00AH8DEVW/ref=sr_1_11?ie=UTF8&amp;qid=1516654012&amp;sr=8-11&amp;keywords=m3+standoff" TargetMode="External"/><Relationship Id="rId18" Type="http://schemas.openxmlformats.org/officeDocument/2006/relationships/hyperlink" Target="https://hobbyking.com/en_us/emax-rs1306-racespec-motor-kv3300-cw-shaft-rotation.html?wrh_pdp=3" TargetMode="External"/><Relationship Id="rId26" Type="http://schemas.openxmlformats.org/officeDocument/2006/relationships/hyperlink" Target="https://www.arrow.com/en/products/irlb8748pbf/infineon-technologies-ag" TargetMode="External"/><Relationship Id="rId3" Type="http://schemas.openxmlformats.org/officeDocument/2006/relationships/hyperlink" Target="https://hobbyking.com/en_us/gemfan-propeller-5x3-black-cw-ccw-2pcs-1.html" TargetMode="External"/><Relationship Id="rId21" Type="http://schemas.openxmlformats.org/officeDocument/2006/relationships/hyperlink" Target="https://hobbyking.com/en_us/m1306l-brushless-motor-for-rc-model-aircraft-ccw.html" TargetMode="External"/><Relationship Id="rId7" Type="http://schemas.openxmlformats.org/officeDocument/2006/relationships/hyperlink" Target="https://www.arrow.com/en/products/640455-2/te-connectivity" TargetMode="External"/><Relationship Id="rId12" Type="http://schemas.openxmlformats.org/officeDocument/2006/relationships/hyperlink" Target="https://www.amazon.com/dp/B00032Q1J4/_encoding=UTF8?coliid=I3N2TUG8GXM37M&amp;colid=1JXZ7HW0RYXH1&amp;psc=1" TargetMode="External"/><Relationship Id="rId17" Type="http://schemas.openxmlformats.org/officeDocument/2006/relationships/hyperlink" Target="https://hobbyking.com/en_us/blheli-s-20a.html?wrh_pdp=3" TargetMode="External"/><Relationship Id="rId25" Type="http://schemas.openxmlformats.org/officeDocument/2006/relationships/hyperlink" Target="https://www.amazon.com/gp/product/B00TGOJE1W/ref=ox_sc_act_title_1?smid=A1THAZDOWP300U&amp;psc=1" TargetMode="External"/><Relationship Id="rId2" Type="http://schemas.openxmlformats.org/officeDocument/2006/relationships/hyperlink" Target="https://www.arrow.com/en/products/sv03a103aea01r00/murata-manufacturing" TargetMode="External"/><Relationship Id="rId16" Type="http://schemas.openxmlformats.org/officeDocument/2006/relationships/hyperlink" Target="https://www.amazon.com/dp/B01MXF5HPM/_encoding=UTF8?coliid=I2JM7CYB0853WF&amp;colid=1JXZ7HW0RYXH1&amp;psc=0" TargetMode="External"/><Relationship Id="rId20" Type="http://schemas.openxmlformats.org/officeDocument/2006/relationships/hyperlink" Target="https://www.amazon.com/gp/product/B002L5U7N2/ref=ox_sc_act_title_7?smid=ATVPDKIKX0DER&amp;psc=1" TargetMode="External"/><Relationship Id="rId1" Type="http://schemas.openxmlformats.org/officeDocument/2006/relationships/hyperlink" Target="https://www.amazon.com/LEDMO-Power-Supply-Transformers-Adapter/dp/B01461MOGQ/ref=sr_1_1?ie=UTF8&amp;qid=1516375270&amp;sr=8-1&amp;keywords=B01461MOGQ" TargetMode="External"/><Relationship Id="rId6" Type="http://schemas.openxmlformats.org/officeDocument/2006/relationships/hyperlink" Target="https://www.amazon.com/8x22x7-Shielded-Greased-Miniature-Bearings/dp/B00NX3F6F0/ref=pd_sim_328_6?_encoding=UTF8&amp;pd_rd_i=B00NX3F6F0&amp;pd_rd_r=VW2RRR6CAME445GWPFCT&amp;pd_rd_w=EOs5p&amp;pd_rd_wg=tQ5od&amp;psc=1&amp;refRID=VW2RRR6CAME445GWPFCT" TargetMode="External"/><Relationship Id="rId11" Type="http://schemas.openxmlformats.org/officeDocument/2006/relationships/hyperlink" Target="http://www.pcbassemblyexpress.com/assembly-quote.html" TargetMode="External"/><Relationship Id="rId24" Type="http://schemas.openxmlformats.org/officeDocument/2006/relationships/hyperlink" Target="https://www.amazon.com/Pixnor-Plated-Female-Connectors-Battery/dp/B0113N3D42/ref=pd_sim_21_6?_encoding=UTF8&amp;pd_rd_i=B0113N3D42&amp;pd_rd_r=EK724PY8RJ2SX0YRVVTA&amp;pd_rd_w=juW9Y&amp;pd_rd_wg=mXTDh&amp;psc=1&amp;refRID=EK724PY8RJ2SX0YRVVTA" TargetMode="External"/><Relationship Id="rId5" Type="http://schemas.openxmlformats.org/officeDocument/2006/relationships/hyperlink" Target="https://www.arrow.com/en/products/srb22a2dbbnn/zf-electronics" TargetMode="External"/><Relationship Id="rId15" Type="http://schemas.openxmlformats.org/officeDocument/2006/relationships/hyperlink" Target="https://www.amazon.com/dp/B01AXUS1MK/_encoding=UTF8?coliid=I1D9HRL21A9ZG0&amp;colid=1JXZ7HW0RYXH1&amp;psc=0" TargetMode="External"/><Relationship Id="rId23" Type="http://schemas.openxmlformats.org/officeDocument/2006/relationships/hyperlink" Target="https://hobbyking.com/en_us/turnigy-high-quality-20awg-silicone-wire-15m-black.html?___store=en_us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arrow.com/en/products/1375820-2/te-connectivity" TargetMode="External"/><Relationship Id="rId19" Type="http://schemas.openxmlformats.org/officeDocument/2006/relationships/hyperlink" Target="https://www.amazon.com/gp/product/B0713XK923/ref=ox_sc_act_title_8?smid=A2WWHQ25ENKVJ1&amp;psc=1" TargetMode="External"/><Relationship Id="rId4" Type="http://schemas.openxmlformats.org/officeDocument/2006/relationships/hyperlink" Target="https://www.arrow.com/en/products/pj-038ah/cui-inc" TargetMode="External"/><Relationship Id="rId9" Type="http://schemas.openxmlformats.org/officeDocument/2006/relationships/hyperlink" Target="https://www.arrow.com/en/products/640455-4/te-connectivity" TargetMode="External"/><Relationship Id="rId14" Type="http://schemas.openxmlformats.org/officeDocument/2006/relationships/hyperlink" Target="https://www.amazon.com/100Pcs-Female-Thread-Fastener-Silver/dp/B00GYS1SXU/ref=sr_1_3?rps=1&amp;ie=UTF8&amp;qid=1516654201&amp;sr=8-3&amp;keywords=m3+nut&amp;refinements=p_85%3A2470955011" TargetMode="External"/><Relationship Id="rId22" Type="http://schemas.openxmlformats.org/officeDocument/2006/relationships/hyperlink" Target="https://hobbyking.com/en_us/turnigy-high-quality-20awg-silicone-wire-15m-red.html?wrh_pdp=3&amp;___store=en_us" TargetMode="External"/><Relationship Id="rId27" Type="http://schemas.openxmlformats.org/officeDocument/2006/relationships/hyperlink" Target="https://jlcpcb.com/quo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topLeftCell="B15" zoomScaleNormal="100" workbookViewId="0">
      <selection activeCell="C40" sqref="C40"/>
    </sheetView>
  </sheetViews>
  <sheetFormatPr defaultRowHeight="14.4" x14ac:dyDescent="0.3"/>
  <cols>
    <col min="1" max="1" width="26.77734375" bestFit="1" customWidth="1"/>
    <col min="3" max="3" width="23.33203125" bestFit="1" customWidth="1"/>
    <col min="4" max="4" width="19.88671875" bestFit="1" customWidth="1"/>
    <col min="5" max="5" width="9.5546875" bestFit="1" customWidth="1"/>
    <col min="6" max="6" width="19.109375" bestFit="1" customWidth="1"/>
    <col min="7" max="7" width="8.88671875" style="5"/>
    <col min="8" max="8" width="9.21875" style="5" bestFit="1" customWidth="1"/>
    <col min="9" max="9" width="51.21875" bestFit="1" customWidth="1"/>
    <col min="10" max="10" width="9.5546875" bestFit="1" customWidth="1"/>
  </cols>
  <sheetData>
    <row r="1" spans="1:11" x14ac:dyDescent="0.3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4" t="s">
        <v>5</v>
      </c>
      <c r="H1" s="4" t="s">
        <v>6</v>
      </c>
      <c r="I1" s="1" t="s">
        <v>10</v>
      </c>
      <c r="J1" s="1" t="s">
        <v>7</v>
      </c>
    </row>
    <row r="2" spans="1:11" x14ac:dyDescent="0.3">
      <c r="A2" t="s">
        <v>12</v>
      </c>
      <c r="B2">
        <v>2</v>
      </c>
      <c r="C2" t="s">
        <v>47</v>
      </c>
      <c r="D2" s="7" t="s">
        <v>48</v>
      </c>
      <c r="E2" t="s">
        <v>13</v>
      </c>
      <c r="F2" s="7" t="s">
        <v>83</v>
      </c>
      <c r="G2" s="5">
        <f>18.95/50</f>
        <v>0.379</v>
      </c>
      <c r="H2" s="5">
        <f>B2*G2</f>
        <v>0.75800000000000001</v>
      </c>
      <c r="I2" t="s">
        <v>49</v>
      </c>
      <c r="J2" s="2" t="s">
        <v>50</v>
      </c>
    </row>
    <row r="3" spans="1:11" x14ac:dyDescent="0.3">
      <c r="A3" t="s">
        <v>17</v>
      </c>
      <c r="B3">
        <v>1</v>
      </c>
      <c r="C3" t="s">
        <v>18</v>
      </c>
      <c r="D3" t="s">
        <v>19</v>
      </c>
      <c r="E3" t="s">
        <v>13</v>
      </c>
      <c r="F3" t="s">
        <v>20</v>
      </c>
      <c r="G3" s="5">
        <v>9.99</v>
      </c>
      <c r="H3" s="5">
        <f>B3*G3</f>
        <v>9.99</v>
      </c>
      <c r="I3" t="s">
        <v>21</v>
      </c>
      <c r="J3" s="2" t="s">
        <v>22</v>
      </c>
    </row>
    <row r="4" spans="1:11" x14ac:dyDescent="0.3">
      <c r="A4" t="s">
        <v>93</v>
      </c>
      <c r="B4">
        <v>2</v>
      </c>
      <c r="C4" t="s">
        <v>79</v>
      </c>
      <c r="D4" t="s">
        <v>95</v>
      </c>
      <c r="E4" t="s">
        <v>13</v>
      </c>
      <c r="F4" t="s">
        <v>96</v>
      </c>
      <c r="G4" s="5">
        <f>6.97/100</f>
        <v>6.9699999999999998E-2</v>
      </c>
      <c r="H4" s="5">
        <f t="shared" ref="H4:H5" si="0">B4*G4</f>
        <v>0.1394</v>
      </c>
      <c r="I4" t="s">
        <v>98</v>
      </c>
      <c r="J4" s="2" t="s">
        <v>97</v>
      </c>
    </row>
    <row r="5" spans="1:11" x14ac:dyDescent="0.3">
      <c r="A5" t="s">
        <v>94</v>
      </c>
      <c r="B5">
        <v>2</v>
      </c>
      <c r="C5" t="s">
        <v>79</v>
      </c>
      <c r="D5" t="s">
        <v>99</v>
      </c>
      <c r="E5" t="s">
        <v>13</v>
      </c>
      <c r="F5" t="s">
        <v>100</v>
      </c>
      <c r="G5" s="5">
        <f>8.62/200</f>
        <v>4.3099999999999999E-2</v>
      </c>
      <c r="H5" s="5">
        <f t="shared" si="0"/>
        <v>8.6199999999999999E-2</v>
      </c>
      <c r="I5" t="s">
        <v>101</v>
      </c>
      <c r="J5" s="2" t="s">
        <v>102</v>
      </c>
    </row>
    <row r="6" spans="1:11" x14ac:dyDescent="0.3">
      <c r="A6" t="s">
        <v>75</v>
      </c>
      <c r="B6">
        <v>4</v>
      </c>
      <c r="C6" t="s">
        <v>80</v>
      </c>
      <c r="D6" t="s">
        <v>81</v>
      </c>
      <c r="E6" t="s">
        <v>13</v>
      </c>
      <c r="F6" t="s">
        <v>82</v>
      </c>
      <c r="G6" s="5">
        <v>0.10340000000000001</v>
      </c>
      <c r="H6" s="5">
        <f t="shared" ref="H6:H8" si="1">B6*G6</f>
        <v>0.41360000000000002</v>
      </c>
      <c r="I6" t="s">
        <v>84</v>
      </c>
      <c r="J6" s="2" t="s">
        <v>85</v>
      </c>
    </row>
    <row r="7" spans="1:11" x14ac:dyDescent="0.3">
      <c r="A7" t="s">
        <v>76</v>
      </c>
      <c r="B7">
        <v>4</v>
      </c>
      <c r="C7" t="s">
        <v>79</v>
      </c>
      <c r="D7" t="s">
        <v>88</v>
      </c>
      <c r="E7" t="s">
        <v>13</v>
      </c>
      <c r="F7" s="7">
        <v>31161816</v>
      </c>
      <c r="G7" s="5">
        <v>0.1394</v>
      </c>
      <c r="H7" s="5">
        <f t="shared" si="1"/>
        <v>0.55759999999999998</v>
      </c>
      <c r="I7" t="s">
        <v>86</v>
      </c>
      <c r="J7" s="2" t="s">
        <v>87</v>
      </c>
    </row>
    <row r="8" spans="1:11" x14ac:dyDescent="0.3">
      <c r="A8" t="s">
        <v>77</v>
      </c>
      <c r="B8">
        <v>4</v>
      </c>
      <c r="C8" t="s">
        <v>78</v>
      </c>
      <c r="D8" t="s">
        <v>89</v>
      </c>
      <c r="E8" t="s">
        <v>13</v>
      </c>
      <c r="F8" s="7" t="s">
        <v>90</v>
      </c>
      <c r="G8" s="5">
        <v>4.6100000000000002E-2</v>
      </c>
      <c r="H8" s="5">
        <f t="shared" si="1"/>
        <v>0.18440000000000001</v>
      </c>
      <c r="I8" t="s">
        <v>91</v>
      </c>
      <c r="J8" s="2" t="s">
        <v>92</v>
      </c>
    </row>
    <row r="9" spans="1:11" x14ac:dyDescent="0.3">
      <c r="A9" t="s">
        <v>11</v>
      </c>
      <c r="B9">
        <v>1</v>
      </c>
      <c r="C9" t="s">
        <v>109</v>
      </c>
      <c r="D9" s="3" t="s">
        <v>116</v>
      </c>
      <c r="E9" t="s">
        <v>13</v>
      </c>
      <c r="F9" s="3" t="s">
        <v>117</v>
      </c>
      <c r="G9" s="5">
        <f>11.86/3</f>
        <v>3.9533333333333331</v>
      </c>
      <c r="H9" s="5">
        <f>B9*G9</f>
        <v>3.9533333333333331</v>
      </c>
      <c r="I9" t="s">
        <v>118</v>
      </c>
      <c r="J9" s="2" t="s">
        <v>110</v>
      </c>
    </row>
    <row r="10" spans="1:11" x14ac:dyDescent="0.3">
      <c r="A10" t="s">
        <v>111</v>
      </c>
      <c r="B10">
        <v>1</v>
      </c>
      <c r="C10" t="s">
        <v>80</v>
      </c>
      <c r="D10" s="3" t="s">
        <v>119</v>
      </c>
      <c r="E10" t="s">
        <v>13</v>
      </c>
      <c r="F10" s="3" t="s">
        <v>120</v>
      </c>
      <c r="G10" s="5">
        <v>2.99</v>
      </c>
      <c r="H10" s="5">
        <f>B10*G10</f>
        <v>2.99</v>
      </c>
      <c r="I10" t="s">
        <v>112</v>
      </c>
      <c r="J10" s="2" t="s">
        <v>113</v>
      </c>
    </row>
    <row r="11" spans="1:11" x14ac:dyDescent="0.3">
      <c r="A11" s="8" t="s">
        <v>121</v>
      </c>
      <c r="B11">
        <v>3</v>
      </c>
      <c r="C11" t="s">
        <v>132</v>
      </c>
      <c r="D11" s="3" t="s">
        <v>133</v>
      </c>
      <c r="E11" t="s">
        <v>13</v>
      </c>
      <c r="F11" s="3" t="s">
        <v>133</v>
      </c>
      <c r="G11" s="9">
        <f>11.54/50</f>
        <v>0.23079999999999998</v>
      </c>
      <c r="H11" s="5">
        <f>B11*G11</f>
        <v>0.6923999999999999</v>
      </c>
      <c r="I11" t="s">
        <v>131</v>
      </c>
      <c r="J11" s="10" t="s">
        <v>130</v>
      </c>
    </row>
    <row r="12" spans="1:11" x14ac:dyDescent="0.3">
      <c r="A12" t="s">
        <v>134</v>
      </c>
      <c r="B12">
        <v>2</v>
      </c>
      <c r="C12" t="s">
        <v>79</v>
      </c>
      <c r="D12" t="s">
        <v>135</v>
      </c>
      <c r="E12" t="s">
        <v>13</v>
      </c>
      <c r="F12" t="s">
        <v>136</v>
      </c>
      <c r="G12" s="5">
        <f>11.6/100</f>
        <v>0.11599999999999999</v>
      </c>
      <c r="H12" s="5">
        <f>B12*G12</f>
        <v>0.23199999999999998</v>
      </c>
      <c r="I12" t="s">
        <v>137</v>
      </c>
      <c r="J12" s="2" t="s">
        <v>138</v>
      </c>
    </row>
    <row r="13" spans="1:11" x14ac:dyDescent="0.3">
      <c r="A13" t="s">
        <v>23</v>
      </c>
      <c r="B13">
        <v>1</v>
      </c>
      <c r="C13" t="s">
        <v>107</v>
      </c>
      <c r="D13" t="s">
        <v>106</v>
      </c>
      <c r="E13" t="s">
        <v>8</v>
      </c>
      <c r="F13" t="s">
        <v>106</v>
      </c>
      <c r="G13" s="5">
        <f>((11.56*56)+(11.79*44))/100</f>
        <v>11.661199999999999</v>
      </c>
      <c r="H13" s="5">
        <f>B13*G13</f>
        <v>11.661199999999999</v>
      </c>
      <c r="I13" t="s">
        <v>115</v>
      </c>
      <c r="J13" s="2" t="s">
        <v>114</v>
      </c>
      <c r="K13" s="2" t="s">
        <v>108</v>
      </c>
    </row>
    <row r="14" spans="1:11" x14ac:dyDescent="0.3">
      <c r="A14" t="s">
        <v>14</v>
      </c>
      <c r="B14">
        <v>1</v>
      </c>
      <c r="C14" t="s">
        <v>16</v>
      </c>
      <c r="D14" t="s">
        <v>105</v>
      </c>
      <c r="E14" t="s">
        <v>8</v>
      </c>
      <c r="F14" t="s">
        <v>105</v>
      </c>
      <c r="G14" s="5">
        <v>9.73</v>
      </c>
      <c r="H14" s="5">
        <f t="shared" ref="H14:H26" si="2">B14*G14</f>
        <v>9.73</v>
      </c>
      <c r="I14" t="s">
        <v>104</v>
      </c>
      <c r="J14" s="2" t="s">
        <v>103</v>
      </c>
    </row>
    <row r="15" spans="1:11" x14ac:dyDescent="0.3">
      <c r="A15" t="s">
        <v>36</v>
      </c>
      <c r="B15">
        <v>1</v>
      </c>
      <c r="C15" t="s">
        <v>15</v>
      </c>
      <c r="D15" t="s">
        <v>34</v>
      </c>
      <c r="E15" t="s">
        <v>8</v>
      </c>
      <c r="F15" t="s">
        <v>34</v>
      </c>
      <c r="G15" s="5">
        <v>0.01</v>
      </c>
      <c r="H15" s="5">
        <f>B15*G15</f>
        <v>0.01</v>
      </c>
      <c r="I15" t="s">
        <v>33</v>
      </c>
      <c r="J15" s="2" t="s">
        <v>35</v>
      </c>
    </row>
    <row r="16" spans="1:11" x14ac:dyDescent="0.3">
      <c r="A16" t="s">
        <v>124</v>
      </c>
      <c r="B16">
        <v>1</v>
      </c>
      <c r="C16" t="s">
        <v>16</v>
      </c>
      <c r="D16" s="3" t="s">
        <v>123</v>
      </c>
      <c r="E16" t="s">
        <v>8</v>
      </c>
      <c r="F16" s="3" t="s">
        <v>123</v>
      </c>
      <c r="G16" s="9">
        <f>4.8/49</f>
        <v>9.7959183673469383E-2</v>
      </c>
      <c r="H16" s="5">
        <f t="shared" ref="H16:H17" si="3">B16*G16</f>
        <v>9.7959183673469383E-2</v>
      </c>
      <c r="I16" t="s">
        <v>127</v>
      </c>
      <c r="J16" s="2" t="s">
        <v>129</v>
      </c>
    </row>
    <row r="17" spans="1:10" x14ac:dyDescent="0.3">
      <c r="A17" t="s">
        <v>125</v>
      </c>
      <c r="B17">
        <v>1</v>
      </c>
      <c r="C17" t="s">
        <v>16</v>
      </c>
      <c r="D17" s="3" t="s">
        <v>122</v>
      </c>
      <c r="E17" t="s">
        <v>8</v>
      </c>
      <c r="F17" s="3" t="s">
        <v>122</v>
      </c>
      <c r="G17" s="9">
        <f>4.8/49</f>
        <v>9.7959183673469383E-2</v>
      </c>
      <c r="H17" s="5">
        <f t="shared" si="3"/>
        <v>9.7959183673469383E-2</v>
      </c>
      <c r="I17" t="s">
        <v>126</v>
      </c>
      <c r="J17" s="2" t="s">
        <v>128</v>
      </c>
    </row>
    <row r="18" spans="1:10" s="11" customFormat="1" x14ac:dyDescent="0.3">
      <c r="A18" s="11" t="s">
        <v>25</v>
      </c>
      <c r="B18" s="11">
        <v>1</v>
      </c>
      <c r="C18" s="11" t="s">
        <v>140</v>
      </c>
      <c r="D18" s="12" t="s">
        <v>139</v>
      </c>
      <c r="E18" s="11" t="s">
        <v>24</v>
      </c>
      <c r="F18" s="12" t="s">
        <v>139</v>
      </c>
      <c r="G18" s="13">
        <v>0.58450000000000002</v>
      </c>
      <c r="H18" s="13">
        <f t="shared" si="2"/>
        <v>0.58450000000000002</v>
      </c>
      <c r="I18" s="11" t="s">
        <v>141</v>
      </c>
      <c r="J18" s="10" t="s">
        <v>142</v>
      </c>
    </row>
    <row r="19" spans="1:10" x14ac:dyDescent="0.3">
      <c r="A19" t="s">
        <v>26</v>
      </c>
      <c r="B19">
        <v>1</v>
      </c>
      <c r="C19" t="s">
        <v>27</v>
      </c>
      <c r="D19" s="3" t="s">
        <v>28</v>
      </c>
      <c r="E19" t="s">
        <v>24</v>
      </c>
      <c r="F19" s="3" t="s">
        <v>28</v>
      </c>
      <c r="G19" s="5">
        <v>0.90280000000000005</v>
      </c>
      <c r="H19" s="5">
        <f t="shared" si="2"/>
        <v>0.90280000000000005</v>
      </c>
      <c r="I19" t="s">
        <v>29</v>
      </c>
      <c r="J19" s="2" t="s">
        <v>30</v>
      </c>
    </row>
    <row r="20" spans="1:10" x14ac:dyDescent="0.3">
      <c r="A20" t="s">
        <v>37</v>
      </c>
      <c r="B20">
        <v>1</v>
      </c>
      <c r="C20" t="s">
        <v>40</v>
      </c>
      <c r="D20" s="3" t="s">
        <v>39</v>
      </c>
      <c r="E20" t="s">
        <v>24</v>
      </c>
      <c r="F20" s="3" t="s">
        <v>39</v>
      </c>
      <c r="G20" s="5">
        <v>0.53400000000000003</v>
      </c>
      <c r="H20" s="5">
        <f t="shared" si="2"/>
        <v>0.53400000000000003</v>
      </c>
      <c r="I20" t="s">
        <v>41</v>
      </c>
      <c r="J20" s="2" t="s">
        <v>42</v>
      </c>
    </row>
    <row r="21" spans="1:10" x14ac:dyDescent="0.3">
      <c r="A21" t="s">
        <v>38</v>
      </c>
      <c r="B21">
        <v>1</v>
      </c>
      <c r="C21" t="s">
        <v>45</v>
      </c>
      <c r="D21" s="3" t="s">
        <v>44</v>
      </c>
      <c r="E21" t="s">
        <v>24</v>
      </c>
      <c r="F21" s="6" t="s">
        <v>44</v>
      </c>
      <c r="G21" s="5">
        <v>0.63229999999999997</v>
      </c>
      <c r="H21" s="5">
        <f t="shared" si="2"/>
        <v>0.63229999999999997</v>
      </c>
      <c r="I21" t="s">
        <v>46</v>
      </c>
      <c r="J21" s="2" t="s">
        <v>43</v>
      </c>
    </row>
    <row r="22" spans="1:10" x14ac:dyDescent="0.3">
      <c r="A22" t="s">
        <v>52</v>
      </c>
      <c r="B22">
        <v>10</v>
      </c>
      <c r="C22" t="s">
        <v>53</v>
      </c>
      <c r="D22" s="3" t="s">
        <v>54</v>
      </c>
      <c r="E22" t="s">
        <v>24</v>
      </c>
      <c r="F22" s="6" t="s">
        <v>54</v>
      </c>
      <c r="G22" s="5">
        <v>3.0300000000000001E-2</v>
      </c>
      <c r="H22" s="5">
        <f t="shared" si="2"/>
        <v>0.30299999999999999</v>
      </c>
      <c r="I22" t="s">
        <v>55</v>
      </c>
      <c r="J22" s="2" t="s">
        <v>56</v>
      </c>
    </row>
    <row r="23" spans="1:10" x14ac:dyDescent="0.3">
      <c r="A23" t="s">
        <v>57</v>
      </c>
      <c r="B23">
        <v>2</v>
      </c>
      <c r="C23" t="s">
        <v>53</v>
      </c>
      <c r="D23" s="3" t="s">
        <v>58</v>
      </c>
      <c r="E23" t="s">
        <v>24</v>
      </c>
      <c r="F23" s="3" t="s">
        <v>58</v>
      </c>
      <c r="G23" s="5">
        <v>3.8100000000000002E-2</v>
      </c>
      <c r="H23" s="5">
        <f t="shared" si="2"/>
        <v>7.6200000000000004E-2</v>
      </c>
      <c r="I23" t="s">
        <v>59</v>
      </c>
      <c r="J23" s="2" t="s">
        <v>60</v>
      </c>
    </row>
    <row r="24" spans="1:10" x14ac:dyDescent="0.3">
      <c r="A24" t="s">
        <v>61</v>
      </c>
      <c r="B24">
        <v>1</v>
      </c>
      <c r="C24" t="s">
        <v>53</v>
      </c>
      <c r="D24" s="3" t="s">
        <v>62</v>
      </c>
      <c r="E24" t="s">
        <v>24</v>
      </c>
      <c r="F24" s="3" t="s">
        <v>62</v>
      </c>
      <c r="G24" s="5">
        <v>7.5899999999999995E-2</v>
      </c>
      <c r="H24" s="5">
        <f t="shared" si="2"/>
        <v>7.5899999999999995E-2</v>
      </c>
      <c r="I24" t="s">
        <v>63</v>
      </c>
      <c r="J24" s="2" t="s">
        <v>64</v>
      </c>
    </row>
    <row r="25" spans="1:10" x14ac:dyDescent="0.3">
      <c r="A25" t="s">
        <v>65</v>
      </c>
      <c r="B25">
        <v>2</v>
      </c>
      <c r="C25" t="s">
        <v>53</v>
      </c>
      <c r="D25" s="3" t="s">
        <v>66</v>
      </c>
      <c r="E25" t="s">
        <v>24</v>
      </c>
      <c r="F25" s="3" t="s">
        <v>66</v>
      </c>
      <c r="G25" s="5">
        <v>6.3799999999999996E-2</v>
      </c>
      <c r="H25" s="5">
        <f t="shared" si="2"/>
        <v>0.12759999999999999</v>
      </c>
      <c r="I25" t="s">
        <v>67</v>
      </c>
      <c r="J25" s="2" t="s">
        <v>68</v>
      </c>
    </row>
    <row r="26" spans="1:10" x14ac:dyDescent="0.3">
      <c r="A26" t="s">
        <v>73</v>
      </c>
      <c r="B26">
        <v>1</v>
      </c>
      <c r="C26" t="s">
        <v>69</v>
      </c>
      <c r="D26" s="3" t="s">
        <v>70</v>
      </c>
      <c r="E26" t="s">
        <v>69</v>
      </c>
      <c r="F26" s="3" t="s">
        <v>70</v>
      </c>
      <c r="G26" s="5">
        <v>0.3871</v>
      </c>
      <c r="H26" s="5">
        <f t="shared" si="2"/>
        <v>0.3871</v>
      </c>
      <c r="I26" t="s">
        <v>143</v>
      </c>
      <c r="J26" s="2" t="s">
        <v>72</v>
      </c>
    </row>
    <row r="27" spans="1:10" x14ac:dyDescent="0.3">
      <c r="G27" s="4" t="s">
        <v>51</v>
      </c>
      <c r="H27" s="5">
        <f>SUM(H2:H26)</f>
        <v>45.217451700680265</v>
      </c>
    </row>
    <row r="28" spans="1:10" x14ac:dyDescent="0.3">
      <c r="A28" s="1" t="s">
        <v>71</v>
      </c>
      <c r="G28" s="4"/>
    </row>
    <row r="29" spans="1:10" x14ac:dyDescent="0.3">
      <c r="A29" t="s">
        <v>31</v>
      </c>
    </row>
    <row r="30" spans="1:10" x14ac:dyDescent="0.3">
      <c r="J30" s="2"/>
    </row>
    <row r="31" spans="1:10" x14ac:dyDescent="0.3">
      <c r="J31" s="2"/>
    </row>
    <row r="32" spans="1:10" x14ac:dyDescent="0.3">
      <c r="A32" t="s">
        <v>32</v>
      </c>
    </row>
    <row r="35" spans="1:1" x14ac:dyDescent="0.3">
      <c r="A35" s="2" t="s">
        <v>74</v>
      </c>
    </row>
  </sheetData>
  <hyperlinks>
    <hyperlink ref="J3" r:id="rId1" xr:uid="{0CCFEB8D-3AF5-4B14-8755-C7F57E844E44}"/>
    <hyperlink ref="J19" r:id="rId2" xr:uid="{5EB9FB3D-22AD-47DC-B125-539430A9CC29}"/>
    <hyperlink ref="J15" r:id="rId3" xr:uid="{53BAB52E-738A-40FD-AE11-30F4B5C07642}"/>
    <hyperlink ref="J20" r:id="rId4" xr:uid="{D254588B-7BF2-4663-B764-31CEE1702B72}"/>
    <hyperlink ref="J21" r:id="rId5" xr:uid="{97844978-768D-4AF2-9FC1-EA6B6AEA91A7}"/>
    <hyperlink ref="J2" r:id="rId6" xr:uid="{A783C18C-5336-47D4-B91E-5A0D50EFD847}"/>
    <hyperlink ref="J23" r:id="rId7" xr:uid="{DA2D5093-8FE6-45A4-BA10-918A48B82B08}"/>
    <hyperlink ref="J22" r:id="rId8" xr:uid="{F70812B2-9C02-459F-B38C-705355029FE7}"/>
    <hyperlink ref="J24" r:id="rId9" xr:uid="{3F47DA3C-1E53-444A-8898-B9EA85FBD647}"/>
    <hyperlink ref="J25" r:id="rId10" xr:uid="{13709938-D199-4718-8973-2310F69E82EA}"/>
    <hyperlink ref="A35" r:id="rId11" xr:uid="{9308F7BC-A83E-47C6-82E4-B9074942D108}"/>
    <hyperlink ref="J6" r:id="rId12" xr:uid="{97C57276-2433-4923-8B77-CF1D09F8B548}"/>
    <hyperlink ref="J7" r:id="rId13" xr:uid="{FC24FC01-0AA7-4D5B-BEA8-DAA6380AC073}"/>
    <hyperlink ref="J8" r:id="rId14" xr:uid="{384DB0BE-F1AE-4448-80D7-0387BA330343}"/>
    <hyperlink ref="J4" r:id="rId15" xr:uid="{E60A837F-D0CD-4E15-8F80-70CC3A0226A6}"/>
    <hyperlink ref="J5" r:id="rId16" xr:uid="{4A829B53-4217-4F26-89B4-F106E6B544CD}"/>
    <hyperlink ref="J14" r:id="rId17" xr:uid="{305F8F85-0874-4D1F-9E8A-6D0403800691}"/>
    <hyperlink ref="K13" r:id="rId18" xr:uid="{E0DF6966-BBD6-4D0C-B6F6-D79BAA6169DB}"/>
    <hyperlink ref="J9" r:id="rId19" xr:uid="{9DC153CF-6A36-4F67-AFC5-22DD9E35702B}"/>
    <hyperlink ref="J10" r:id="rId20" xr:uid="{AEFCF35C-6C14-479F-9C9D-A9454FACE026}"/>
    <hyperlink ref="J13" r:id="rId21" xr:uid="{AA52E67F-B095-4E7F-9662-B6B8C8564EF9}"/>
    <hyperlink ref="J17" r:id="rId22" xr:uid="{4A1380DF-B3F7-4272-8054-E7C4BBA79028}"/>
    <hyperlink ref="J16" r:id="rId23" xr:uid="{8C9B92D8-2E44-4B6A-B72A-0A081445CCF4}"/>
    <hyperlink ref="J11" r:id="rId24" xr:uid="{3FB67847-D385-4555-A810-A1F070CC4594}"/>
    <hyperlink ref="J12" r:id="rId25" xr:uid="{5A506C84-4FD5-4C15-9819-9ADA9D37E63C}"/>
    <hyperlink ref="J18" r:id="rId26" xr:uid="{66DCDBD3-0A17-4F25-A19C-055A4209733C}"/>
    <hyperlink ref="J26" r:id="rId27" xr:uid="{DEB2DF39-759A-4E16-A9AB-E96ECF63A544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2018-02-24T20:52:13Z</dcterms:modified>
</cp:coreProperties>
</file>