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riannehan/Documents/Data Class/"/>
    </mc:Choice>
  </mc:AlternateContent>
  <xr:revisionPtr revIDLastSave="0" documentId="8_{BFBB47B4-FF0A-7548-AC84-A041FE40A7CC}" xr6:coauthVersionLast="47" xr6:coauthVersionMax="47" xr10:uidLastSave="{00000000-0000-0000-0000-000000000000}"/>
  <bookViews>
    <workbookView xWindow="160" yWindow="500" windowWidth="27860" windowHeight="15620" activeTab="4" xr2:uid="{00000000-000D-0000-FFFF-FFFF00000000}"/>
  </bookViews>
  <sheets>
    <sheet name="Sheet1" sheetId="2" r:id="rId1"/>
    <sheet name="Sheet2" sheetId="4" r:id="rId2"/>
    <sheet name="Statistical Analysis" sheetId="6" r:id="rId3"/>
    <sheet name="Crowdfunding Goal Analysis" sheetId="5" r:id="rId4"/>
    <sheet name="Crowdfunding" sheetId="1" r:id="rId5"/>
  </sheets>
  <definedNames>
    <definedName name="_xlnm._FilterDatabase" localSheetId="4" hidden="1">Crowdfunding!$A$1:$T$1001</definedName>
  </definedNames>
  <calcPr calcId="191029" concurrentCalc="0"/>
  <pivotCaches>
    <pivotCache cacheId="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6" l="1"/>
  <c r="I7" i="6"/>
  <c r="L4" i="6"/>
  <c r="I4" i="6"/>
  <c r="L6" i="6"/>
  <c r="I6" i="6"/>
  <c r="I5" i="6"/>
  <c r="L5" i="6"/>
  <c r="L3" i="6"/>
  <c r="L2" i="6"/>
  <c r="I3" i="6"/>
  <c r="I2" i="6"/>
  <c r="I5" i="1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D8" i="5"/>
  <c r="C8" i="5"/>
  <c r="B8" i="5"/>
  <c r="D7" i="5"/>
  <c r="C7" i="5"/>
  <c r="B7" i="5"/>
  <c r="D6" i="5"/>
  <c r="C6" i="5"/>
  <c r="B6" i="5"/>
  <c r="D5" i="5"/>
  <c r="C5" i="5"/>
  <c r="B5" i="5"/>
  <c r="B4" i="5"/>
  <c r="D4" i="5"/>
  <c r="D3" i="5"/>
  <c r="C4" i="5"/>
  <c r="B3" i="5"/>
  <c r="C3" i="5"/>
  <c r="D2" i="5"/>
  <c r="C2" i="5"/>
  <c r="B2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3" i="1" a="1"/>
  <c r="S3" i="1"/>
  <c r="S4" i="1" a="1"/>
  <c r="S4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2" i="1" a="1"/>
  <c r="S2" i="1"/>
  <c r="I3" i="1"/>
  <c r="I4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8" i="5"/>
  <c r="E9" i="5"/>
  <c r="H9" i="5"/>
  <c r="E7" i="5"/>
  <c r="H7" i="5"/>
  <c r="E2" i="5"/>
  <c r="F2" i="5"/>
  <c r="G8" i="5"/>
  <c r="H8" i="5"/>
  <c r="E6" i="5"/>
  <c r="F6" i="5"/>
  <c r="E13" i="5"/>
  <c r="F13" i="5"/>
  <c r="E5" i="5"/>
  <c r="G5" i="5"/>
  <c r="F8" i="5"/>
  <c r="E12" i="5"/>
  <c r="G12" i="5"/>
  <c r="E4" i="5"/>
  <c r="H4" i="5"/>
  <c r="E11" i="5"/>
  <c r="F11" i="5"/>
  <c r="E3" i="5"/>
  <c r="G3" i="5"/>
  <c r="E10" i="5"/>
  <c r="G10" i="5"/>
  <c r="G9" i="5"/>
  <c r="F9" i="5"/>
  <c r="H2" i="5"/>
  <c r="F5" i="5"/>
  <c r="F7" i="5"/>
  <c r="F12" i="5"/>
  <c r="H5" i="5"/>
  <c r="G2" i="5"/>
  <c r="H10" i="5"/>
  <c r="H13" i="5"/>
  <c r="F10" i="5"/>
  <c r="G7" i="5"/>
  <c r="G13" i="5"/>
  <c r="G6" i="5"/>
  <c r="G4" i="5"/>
  <c r="F3" i="5"/>
  <c r="H3" i="5"/>
  <c r="H6" i="5"/>
  <c r="H12" i="5"/>
  <c r="G11" i="5"/>
  <c r="F4" i="5"/>
  <c r="H1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<sst xmlns="http://schemas.openxmlformats.org/spreadsheetml/2006/main" count="7048" uniqueCount="2105">
  <si>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</si>
  <si>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</si>
  <si>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</si>
  <si>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</si>
  <si>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</si>
  <si>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</si>
  <si>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</si>
  <si>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</si>
  <si>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</si>
  <si>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</si>
  <si>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</si>
  <si>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</si>
  <si>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</si>
  <si>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</si>
  <si>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</si>
  <si>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</si>
  <si>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</si>
  <si>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</si>
  <si>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</si>
  <si>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</si>
  <si>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</si>
  <si>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</si>
  <si>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</si>
  <si>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</si>
  <si>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</si>
  <si>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</si>
  <si>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</si>
  <si>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</si>
  <si>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</si>
  <si>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</si>
  <si>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</si>
  <si>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</si>
  <si>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</si>
  <si>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</si>
  <si>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</si>
  <si>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</si>
  <si>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</si>
  <si>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</si>
  <si>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</si>
  <si>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</si>
  <si>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</si>
  <si>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</si>
  <si>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</si>
  <si>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</si>
  <si>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</si>
  <si>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</si>
  <si>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</si>
  <si>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</si>
  <si>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</si>
  <si>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</si>
  <si>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</si>
  <si>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</si>
  <si>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</si>
  <si>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</si>
  <si>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</si>
  <si>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</si>
  <si>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</si>
  <si>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</si>
  <si>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</si>
  <si>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</si>
  <si>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</si>
  <si>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</si>
  <si>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</si>
  <si>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</si>
  <si>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</si>
  <si>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</si>
  <si>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</si>
  <si>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</si>
  <si>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</si>
  <si>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</si>
  <si>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</si>
  <si>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</si>
  <si>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</si>
  <si>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</si>
  <si>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</si>
  <si>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</si>
  <si>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</si>
  <si>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</si>
  <si>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</si>
  <si>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</si>
  <si>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</si>
  <si>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</si>
  <si>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</si>
  <si>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</si>
  <si>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</si>
  <si>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</si>
  <si>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</si>
  <si>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</si>
  <si>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</si>
  <si>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</si>
  <si>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</si>
  <si>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</si>
  <si>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</si>
  <si>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</si>
  <si>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</si>
  <si>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</si>
  <si>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</si>
  <si>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</si>
  <si>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</si>
  <si>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</si>
  <si>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</si>
  <si>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</si>
  <si>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</si>
  <si>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</si>
  <si>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</si>
  <si>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</si>
  <si>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</si>
  <si>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</si>
  <si>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</si>
  <si>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</si>
  <si>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</si>
  <si>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</si>
  <si>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</si>
  <si>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</si>
  <si>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</si>
  <si>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</si>
  <si>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</si>
  <si>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</si>
  <si>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</si>
  <si>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</si>
  <si>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</si>
  <si>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</si>
  <si>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</si>
  <si>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</si>
  <si>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</si>
  <si>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</si>
  <si>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</si>
  <si>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</si>
  <si>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</si>
  <si>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</si>
  <si>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</si>
  <si>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</si>
  <si>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</si>
  <si>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</si>
  <si>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</si>
  <si>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</si>
  <si>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</si>
  <si>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</si>
  <si>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</si>
  <si>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</si>
  <si>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</si>
  <si>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</si>
  <si>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</si>
  <si>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</si>
  <si>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</si>
  <si>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</si>
  <si>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</si>
  <si>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</si>
  <si>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</si>
  <si>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</si>
  <si>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</si>
  <si>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</si>
  <si>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</si>
  <si>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</si>
  <si>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</si>
  <si>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</si>
  <si>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</si>
  <si>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</si>
  <si>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</si>
  <si>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</si>
  <si>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</si>
  <si>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</si>
  <si>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</si>
  <si>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</si>
  <si>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</si>
  <si>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</si>
  <si>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</si>
  <si>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</si>
  <si>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</si>
  <si>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</si>
  <si>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</si>
  <si>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</si>
  <si>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</si>
  <si>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</si>
  <si>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</si>
  <si>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</si>
  <si>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</si>
  <si>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</si>
  <si>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</si>
  <si>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</si>
  <si>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</si>
  <si>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</si>
  <si>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</si>
  <si>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</si>
  <si>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</si>
  <si>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</si>
  <si>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</si>
  <si>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</si>
  <si>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</si>
  <si>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</si>
  <si>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</si>
  <si>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</si>
  <si>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</si>
  <si>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</si>
  <si>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</si>
  <si>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</si>
  <si>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</si>
  <si>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</si>
  <si>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</si>
  <si>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</si>
  <si>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</si>
  <si>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</si>
  <si>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</si>
  <si>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</si>
  <si>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</si>
  <si>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</si>
  <si>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</si>
  <si>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</si>
  <si>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</si>
  <si>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</si>
  <si>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</si>
  <si>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</si>
  <si>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</si>
  <si>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</si>
  <si>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</si>
  <si>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</si>
  <si>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</si>
  <si>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</si>
  <si>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</si>
  <si>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</si>
  <si>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</si>
  <si>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</si>
  <si>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</si>
  <si>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</si>
  <si>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</si>
  <si>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</si>
  <si>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</si>
  <si>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</si>
  <si>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</si>
  <si>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</si>
  <si>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</si>
  <si>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</si>
  <si>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</si>
  <si>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</si>
  <si>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</si>
  <si>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</si>
  <si>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</si>
  <si>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</si>
  <si>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</si>
  <si>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</si>
  <si>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</si>
  <si>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</si>
  <si>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</si>
  <si>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</si>
  <si>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</si>
  <si>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</si>
  <si>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</si>
  <si>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</si>
  <si>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</si>
  <si>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</si>
  <si>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</si>
  <si>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</si>
  <si>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</si>
  <si>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</si>
  <si>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</si>
  <si>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</si>
  <si>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</si>
  <si>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</si>
  <si>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</si>
  <si>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</si>
  <si>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</si>
  <si>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</si>
  <si>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</si>
  <si>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</si>
  <si>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</si>
  <si>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</si>
  <si>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</si>
  <si>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</si>
  <si>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</si>
  <si>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</si>
  <si>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</si>
  <si>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</si>
  <si>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</si>
  <si>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</si>
  <si>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</si>
  <si>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</si>
  <si>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</si>
  <si>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</si>
  <si>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</si>
  <si>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</si>
  <si>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</si>
  <si>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</si>
  <si>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</si>
  <si>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</si>
  <si>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</si>
  <si>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</si>
  <si>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</si>
  <si>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</si>
  <si>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</si>
  <si>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</si>
  <si>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</si>
  <si>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</si>
  <si>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</si>
  <si>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</si>
  <si>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</si>
  <si>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</si>
  <si>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</si>
  <si>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</si>
  <si>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</si>
  <si>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</si>
  <si>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</si>
  <si>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</si>
  <si>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</si>
  <si>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</si>
  <si>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</si>
  <si>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</si>
  <si>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</si>
  <si>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</si>
  <si>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</si>
  <si>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</si>
  <si>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</si>
  <si>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</si>
  <si>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</si>
  <si>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</si>
  <si>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</si>
  <si>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</si>
  <si>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</si>
  <si>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</si>
  <si>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</si>
  <si>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</si>
  <si>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</si>
  <si>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</si>
  <si>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</si>
  <si>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</si>
  <si>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</si>
  <si>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</si>
  <si>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</si>
  <si>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</si>
  <si>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</si>
  <si>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</si>
  <si>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</si>
  <si>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</si>
  <si>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</si>
  <si>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</si>
  <si>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</si>
  <si>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</si>
  <si>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</si>
  <si>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</si>
  <si>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</si>
  <si>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</si>
  <si>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</si>
  <si>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</si>
  <si>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</si>
  <si>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</si>
  <si>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</si>
  <si>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</si>
  <si>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</si>
  <si>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</si>
  <si>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</si>
  <si>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</si>
  <si>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</si>
  <si>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</si>
  <si>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</si>
  <si>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</si>
  <si>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</si>
  <si>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</si>
  <si>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</si>
  <si>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</si>
  <si>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</si>
  <si>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</si>
  <si>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</si>
  <si>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</si>
  <si>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</si>
  <si>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</si>
  <si>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</si>
  <si>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</si>
  <si>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</si>
  <si>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</si>
  <si>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</si>
  <si>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</si>
  <si>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</si>
  <si>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</si>
  <si>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</si>
  <si>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</si>
  <si>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</si>
  <si>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</si>
  <si>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</si>
  <si>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</si>
  <si>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</si>
  <si>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</si>
  <si>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</si>
  <si>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</si>
  <si>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</si>
  <si>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</si>
  <si>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</si>
  <si>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</si>
  <si>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</si>
  <si>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</si>
  <si>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</si>
  <si>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</si>
  <si>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</si>
  <si>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</si>
  <si>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</si>
  <si>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</si>
  <si>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</si>
  <si>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</si>
  <si>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</si>
  <si>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</si>
  <si>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</si>
  <si>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</si>
  <si>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</si>
  <si>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</si>
  <si>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</si>
  <si>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</si>
  <si>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</si>
  <si>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</si>
  <si>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</si>
  <si>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</si>
  <si>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</si>
  <si>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</si>
  <si>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</si>
  <si>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</si>
  <si>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</si>
  <si>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</si>
  <si>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</si>
  <si>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</si>
  <si>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</si>
  <si>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</si>
  <si>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</si>
  <si>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</si>
  <si>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</si>
  <si>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</si>
  <si>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</si>
  <si>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</si>
  <si>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</si>
  <si>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</si>
  <si>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</si>
  <si>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</si>
  <si>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</si>
  <si>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</si>
  <si>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</si>
  <si>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</si>
  <si>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</si>
  <si>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</si>
  <si>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</si>
  <si>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</si>
  <si>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</si>
  <si>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</si>
  <si>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</si>
  <si>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</si>
  <si>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</si>
  <si>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</si>
  <si>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</si>
  <si>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</si>
  <si>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</si>
  <si>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</si>
  <si>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</si>
  <si>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</si>
  <si>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</si>
  <si>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</si>
  <si>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</si>
  <si>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</si>
  <si>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</si>
  <si>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</si>
  <si>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</si>
  <si>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</si>
  <si>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</si>
  <si>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</si>
  <si>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</si>
  <si>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</si>
  <si>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</si>
  <si>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</si>
  <si>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</si>
  <si>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</si>
  <si>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</si>
  <si>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</si>
  <si>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</si>
  <si>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</si>
  <si>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</si>
  <si>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</si>
  <si>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</si>
  <si>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</si>
  <si>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</si>
  <si>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</si>
  <si>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</si>
  <si>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</si>
  <si>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</si>
  <si>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</si>
  <si>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</si>
  <si>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</si>
  <si>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</si>
  <si>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</si>
  <si>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</si>
  <si>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</si>
  <si>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</si>
  <si>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</si>
  <si>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</si>
  <si>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</si>
  <si>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</si>
  <si>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</si>
  <si>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</si>
  <si>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</si>
  <si>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</si>
  <si>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</si>
  <si>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</si>
  <si>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</si>
  <si>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</si>
  <si>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</si>
  <si>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</si>
  <si>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</si>
  <si>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</si>
  <si>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</si>
  <si>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</si>
  <si>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</si>
  <si>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</si>
  <si>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</si>
  <si>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</si>
  <si>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</si>
  <si>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</si>
  <si>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</si>
  <si>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</si>
  <si>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</si>
  <si>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</si>
  <si>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</si>
  <si>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</si>
  <si>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</si>
  <si>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</si>
  <si>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</si>
  <si>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</si>
  <si>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</si>
  <si>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</si>
  <si>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</si>
  <si>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</si>
  <si>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</si>
  <si>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</si>
  <si>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</si>
  <si>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</si>
  <si>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</si>
  <si>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</si>
  <si>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</si>
  <si>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</si>
  <si>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</si>
  <si>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</si>
  <si>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</si>
  <si>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</si>
  <si>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</si>
  <si>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</si>
  <si>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</si>
  <si>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</si>
  <si>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</si>
  <si>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</si>
  <si>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</si>
  <si>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</si>
  <si>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</si>
  <si>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</si>
  <si>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</si>
  <si>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</si>
  <si>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</si>
  <si>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</si>
  <si>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</si>
  <si>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</si>
  <si>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</si>
  <si>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</si>
  <si>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</si>
  <si>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</si>
  <si>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</si>
  <si>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</si>
  <si>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</si>
  <si>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</si>
  <si>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</si>
  <si>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</si>
  <si>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</si>
  <si>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</si>
  <si>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</si>
  <si>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</si>
  <si>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</si>
  <si>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</si>
  <si>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</si>
  <si>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</si>
  <si>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</si>
  <si>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</si>
  <si>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</si>
  <si>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</si>
  <si>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</si>
  <si>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</si>
  <si>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</si>
  <si>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</si>
  <si>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</si>
  <si>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</si>
  <si>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</si>
  <si>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</si>
  <si>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</si>
  <si>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</si>
  <si>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</si>
  <si>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</si>
  <si>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</si>
  <si>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</si>
  <si>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</si>
  <si>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</si>
  <si>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</si>
  <si>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</si>
  <si>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</si>
  <si>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</si>
  <si>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</si>
  <si>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</si>
  <si>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</si>
  <si>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</si>
  <si>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</si>
  <si>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</si>
  <si>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</si>
  <si>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</si>
  <si>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</si>
  <si>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</si>
  <si>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</si>
  <si>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</si>
  <si>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</si>
  <si>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</si>
  <si>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</si>
  <si>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</si>
  <si>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</si>
  <si>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</si>
  <si>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</si>
  <si>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</si>
  <si>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</si>
  <si>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</si>
  <si>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</si>
  <si>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</si>
  <si>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</si>
  <si>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</si>
  <si>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</si>
  <si>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</si>
  <si>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</si>
  <si>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</si>
  <si>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</si>
  <si>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</si>
  <si>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</si>
  <si>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</si>
  <si>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</si>
  <si>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</si>
  <si>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</si>
  <si>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</si>
  <si>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</si>
  <si>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</si>
  <si>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</si>
  <si>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</si>
  <si>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</si>
  <si>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</si>
  <si>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</si>
  <si>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</si>
  <si>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</si>
  <si>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</si>
  <si>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</si>
  <si>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</si>
  <si>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</si>
  <si>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</si>
  <si>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</si>
  <si>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</si>
  <si>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</si>
  <si>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</si>
  <si>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</si>
  <si>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</si>
  <si>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</si>
  <si>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</si>
  <si>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</si>
  <si>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</si>
  <si>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</si>
  <si>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</si>
  <si>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</si>
  <si>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</si>
  <si>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</si>
  <si>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</si>
  <si>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</si>
  <si>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</si>
  <si>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</si>
  <si>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</si>
  <si>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</si>
  <si>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</si>
  <si>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</si>
  <si>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</si>
  <si>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</si>
  <si>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</si>
  <si>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</si>
  <si>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</si>
  <si>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</si>
  <si>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</si>
  <si>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</si>
  <si>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</si>
  <si>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</si>
  <si>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</si>
  <si>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</si>
  <si>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</si>
  <si>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</si>
  <si>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</si>
  <si>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</si>
  <si>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</si>
  <si>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</si>
  <si>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</si>
  <si>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</si>
  <si>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</si>
  <si>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</si>
  <si>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</si>
  <si>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</si>
  <si>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</si>
  <si>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</si>
  <si>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</si>
  <si>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</si>
  <si>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</si>
  <si>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</si>
  <si>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</si>
  <si>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</si>
  <si>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</si>
  <si>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</si>
  <si>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</si>
  <si>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</si>
  <si>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</si>
  <si>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</si>
  <si>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</si>
  <si>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</si>
  <si>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</si>
  <si>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</si>
  <si>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</si>
  <si>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</si>
  <si>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</si>
  <si>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</si>
  <si>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</si>
  <si>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</si>
  <si>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</si>
  <si>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</si>
  <si>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</si>
  <si>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</si>
  <si>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</si>
  <si>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</si>
  <si>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</si>
  <si>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</si>
  <si>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</si>
  <si>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</si>
  <si>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</si>
  <si>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</si>
  <si>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</si>
  <si>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</si>
  <si>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</si>
  <si>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</si>
  <si>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</si>
  <si>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</si>
  <si>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</si>
  <si>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</si>
  <si>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</si>
  <si>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</si>
  <si>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</si>
  <si>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</si>
  <si>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</si>
  <si>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</si>
  <si>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</si>
  <si>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</si>
  <si>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</si>
  <si>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</si>
  <si>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</si>
  <si>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</si>
  <si>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</si>
  <si>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</si>
  <si>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</si>
  <si>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</si>
  <si>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</si>
  <si>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</si>
  <si>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</si>
  <si>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</si>
  <si>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</si>
  <si>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</si>
  <si>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</si>
  <si>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</si>
  <si>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</si>
  <si>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</si>
  <si>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</si>
  <si>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</si>
  <si>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</si>
  <si>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</si>
  <si>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</si>
  <si>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</si>
  <si>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</si>
  <si>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</si>
  <si>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</si>
  <si>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</si>
  <si>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</si>
  <si>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</si>
  <si>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</si>
  <si>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</si>
  <si>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</si>
  <si>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</si>
  <si>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</si>
  <si>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</si>
  <si>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</si>
  <si>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</si>
  <si>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</si>
  <si>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</si>
  <si>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</si>
  <si>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</si>
  <si>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</si>
  <si>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</si>
  <si>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</si>
  <si>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</si>
  <si>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</si>
  <si>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</si>
  <si>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</si>
  <si>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</si>
  <si>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</si>
  <si>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</si>
  <si>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</si>
  <si>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</si>
  <si>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</si>
  <si>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</si>
  <si>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</si>
  <si>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</si>
  <si>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</si>
  <si>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</si>
  <si>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</si>
  <si>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</si>
  <si>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</si>
  <si>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</si>
  <si>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</si>
  <si>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</si>
  <si>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</si>
  <si>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</si>
  <si>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</si>
  <si>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</si>
  <si>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</si>
  <si>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</si>
  <si>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</si>
  <si>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</si>
  <si>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</si>
  <si>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</si>
  <si>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</si>
  <si>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</si>
  <si>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</si>
  <si>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</si>
  <si>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</si>
  <si>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</si>
  <si>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</si>
  <si>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</si>
  <si>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</si>
  <si>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</si>
  <si>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</si>
  <si>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</si>
  <si>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</si>
  <si>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</si>
  <si>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</si>
  <si>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</si>
  <si>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</si>
  <si>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</si>
  <si>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</si>
  <si>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</si>
  <si>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</si>
  <si>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</si>
  <si>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</si>
  <si>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</si>
  <si>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</si>
  <si>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</si>
  <si>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</si>
  <si>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</si>
  <si>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</si>
  <si>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</si>
  <si>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</si>
  <si>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</si>
  <si>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</si>
  <si>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</si>
  <si>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</si>
  <si>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</si>
  <si>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</si>
  <si>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</si>
  <si>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</si>
  <si>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</si>
  <si>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</si>
  <si>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</si>
  <si>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</si>
  <si>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</si>
  <si>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</si>
  <si>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</si>
  <si>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</si>
  <si>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</si>
  <si>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</si>
  <si>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</si>
  <si>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</si>
  <si>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</si>
  <si>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</si>
  <si>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</si>
  <si>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</si>
  <si>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</si>
  <si>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</si>
  <si>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</si>
  <si>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</si>
  <si>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</si>
  <si>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</si>
  <si>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</si>
  <si>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</si>
  <si>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</si>
  <si>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</si>
  <si>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</si>
  <si>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</si>
  <si>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</si>
  <si>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</si>
  <si>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</si>
  <si>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</si>
  <si>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</si>
  <si>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</si>
  <si>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</si>
  <si>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</si>
  <si>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</si>
  <si>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</si>
  <si>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</si>
  <si>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</si>
  <si>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</si>
  <si>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</si>
  <si>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</si>
  <si>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</si>
  <si>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</si>
  <si>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</si>
  <si>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</si>
  <si>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</si>
  <si>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</si>
  <si>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</si>
  <si>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</si>
  <si>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</si>
  <si>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</si>
  <si>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</si>
  <si>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</si>
  <si>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</si>
  <si>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</si>
  <si>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</si>
  <si>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</si>
  <si>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</si>
  <si>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</si>
  <si>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</si>
  <si>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</si>
  <si>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</si>
  <si>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</si>
  <si>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</si>
  <si>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</si>
  <si>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</si>
  <si>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</si>
  <si>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</si>
  <si>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</si>
  <si>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</si>
  <si>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</si>
  <si>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</si>
  <si>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</si>
  <si>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</si>
  <si>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</si>
  <si>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</si>
  <si>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</si>
  <si>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</si>
  <si>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</si>
  <si>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</si>
  <si>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</si>
  <si>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</si>
  <si>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</si>
  <si>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</si>
  <si>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</si>
  <si>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</si>
  <si>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</si>
  <si>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</si>
  <si>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</si>
  <si>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</si>
  <si>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</si>
  <si>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</si>
  <si>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</si>
  <si>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</si>
  <si>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</si>
  <si>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</si>
  <si>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</si>
  <si>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</si>
  <si>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</si>
  <si>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</si>
  <si>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</si>
  <si>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</si>
  <si>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</si>
  <si>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</si>
  <si>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</si>
  <si>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</si>
  <si>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</si>
  <si>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</si>
  <si>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</si>
  <si>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</si>
  <si>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</si>
  <si>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</si>
  <si>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</si>
  <si>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</si>
  <si>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</si>
  <si>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</si>
  <si>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</si>
  <si>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</si>
  <si>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</si>
  <si>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</si>
  <si>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</si>
  <si>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</si>
  <si>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</si>
  <si>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</si>
  <si>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</si>
  <si>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</si>
  <si>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</si>
  <si>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</si>
  <si>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</si>
  <si>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</si>
  <si>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</si>
  <si>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</si>
  <si>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</si>
  <si>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</si>
  <si>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</si>
  <si>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</si>
  <si>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</si>
  <si>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</si>
  <si>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</si>
  <si>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</si>
  <si>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</si>
  <si>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</si>
  <si>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</si>
  <si>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</si>
  <si>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</si>
  <si>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</si>
  <si>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</si>
  <si>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</si>
  <si>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</si>
  <si>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</si>
  <si>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</si>
  <si>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</si>
  <si>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</si>
  <si>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</si>
  <si>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</si>
  <si>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</si>
  <si>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</si>
  <si>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</si>
  <si>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</si>
  <si>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</si>
  <si>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</si>
  <si>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</si>
  <si>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</si>
  <si>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</si>
  <si>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</si>
  <si>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</si>
  <si>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</si>
  <si>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</si>
  <si>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</si>
  <si>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</si>
  <si>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</si>
  <si>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</si>
  <si>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</si>
  <si>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</si>
  <si>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</si>
  <si>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</si>
  <si>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</si>
  <si>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</si>
  <si>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</si>
  <si>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</si>
  <si>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</si>
  <si>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</si>
  <si>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</si>
  <si>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</si>
  <si>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</si>
  <si>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</si>
  <si>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</si>
  <si>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</si>
  <si>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</si>
  <si>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</si>
  <si>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</si>
  <si>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</si>
  <si>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</si>
  <si>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</si>
  <si>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</si>
  <si>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</si>
  <si>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</si>
  <si>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</si>
  <si>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</si>
  <si>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</si>
  <si>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</si>
  <si>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</si>
  <si>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</si>
  <si>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</si>
  <si>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</si>
  <si>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</si>
  <si>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</si>
  <si>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</si>
  <si>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</si>
  <si>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</si>
  <si>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</si>
  <si>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</si>
  <si>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</si>
  <si>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</si>
  <si>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</si>
  <si>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</si>
  <si>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</si>
  <si>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</si>
  <si>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</si>
  <si>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</si>
  <si>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</si>
  <si>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</si>
  <si>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</si>
  <si>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</si>
  <si>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</si>
  <si>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</si>
  <si>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</si>
  <si>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</si>
  <si>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</si>
  <si>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</si>
  <si>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</si>
  <si>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</si>
  <si>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</si>
  <si>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</si>
  <si>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</si>
  <si>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</si>
  <si>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</si>
  <si>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</si>
  <si>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</si>
  <si>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</si>
  <si>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</si>
  <si>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</si>
  <si>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</si>
  <si>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</si>
  <si>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</si>
  <si>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</si>
  <si>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</si>
  <si>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</si>
  <si>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</si>
  <si>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</si>
  <si>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</si>
  <si>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</si>
  <si>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</si>
  <si>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</si>
  <si>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</si>
  <si>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</si>
  <si>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</si>
  <si>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</si>
  <si>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</si>
  <si>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</si>
  <si>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</si>
  <si>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</si>
  <si>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</si>
  <si>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</si>
  <si>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</si>
  <si>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</si>
  <si>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</si>
  <si>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</si>
  <si>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</si>
  <si>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</si>
  <si>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</si>
  <si>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</si>
  <si>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</si>
  <si>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</si>
  <si>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</si>
  <si>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</si>
  <si>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</si>
  <si>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</si>
  <si>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</si>
  <si>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</si>
  <si>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</si>
  <si>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</si>
  <si>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</si>
  <si>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</si>
  <si>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</si>
  <si>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</si>
  <si>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</si>
  <si>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</si>
  <si>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</si>
  <si>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</si>
  <si>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</si>
  <si>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</si>
  <si>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</si>
  <si>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</si>
  <si>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</si>
  <si>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</si>
  <si>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</si>
  <si>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</si>
  <si>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</si>
  <si>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</si>
  <si>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</si>
  <si>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</si>
  <si>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</si>
  <si>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</si>
  <si>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</si>
  <si>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</si>
  <si>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</si>
  <si>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</si>
  <si>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</si>
  <si>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</si>
  <si>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</si>
  <si>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</si>
  <si>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</si>
  <si>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</si>
  <si>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</si>
  <si>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</si>
  <si>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</si>
  <si>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</si>
  <si>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</si>
  <si>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</si>
  <si>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</si>
  <si>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</si>
  <si>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</si>
  <si>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</si>
  <si>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</si>
  <si>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</si>
  <si>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</si>
  <si>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</si>
  <si>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</si>
  <si>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</si>
  <si>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</si>
  <si>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</si>
  <si>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</si>
  <si>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</si>
  <si>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</si>
  <si>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</si>
  <si>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</si>
  <si>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</si>
  <si>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</si>
  <si>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</si>
  <si>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</si>
  <si>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</si>
  <si>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</si>
  <si>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</si>
  <si>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</si>
  <si>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</si>
  <si>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</si>
  <si>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</si>
  <si>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</si>
  <si>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</si>
  <si>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</si>
  <si>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</si>
  <si>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</si>
  <si>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</si>
  <si>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</si>
  <si>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</si>
  <si>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</si>
  <si>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</si>
  <si>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</si>
  <si>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</si>
  <si>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</si>
  <si>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</si>
  <si>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</si>
  <si>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</si>
  <si>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</si>
  <si>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</si>
  <si>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</si>
  <si>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</si>
  <si>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</si>
  <si>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</si>
  <si>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</si>
  <si>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</si>
  <si>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</si>
  <si>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</si>
  <si>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</si>
  <si>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</si>
  <si>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</si>
  <si>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</si>
  <si>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</si>
  <si>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</si>
  <si>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</si>
  <si>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</si>
  <si>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</si>
  <si>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</si>
  <si>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</si>
  <si>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</si>
  <si>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</si>
  <si>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</si>
  <si>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</si>
  <si>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</si>
  <si>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</si>
  <si>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</si>
  <si>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</si>
  <si>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</si>
  <si>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</si>
  <si>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</si>
  <si>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</si>
  <si>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</si>
  <si>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</si>
  <si>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</si>
  <si>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</si>
  <si>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</si>
  <si>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</si>
  <si>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</si>
  <si>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</si>
  <si>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</si>
  <si>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</si>
  <si>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</si>
  <si>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</si>
  <si>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</si>
  <si>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</si>
  <si>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</si>
  <si>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</si>
  <si>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</si>
  <si>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</si>
  <si>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</si>
  <si>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</si>
  <si>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</si>
  <si>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</si>
  <si>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</si>
  <si>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</si>
  <si>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</si>
  <si>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</si>
  <si>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</si>
  <si>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</si>
  <si>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</si>
  <si>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</si>
  <si>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</si>
  <si>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</si>
  <si>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</si>
  <si>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</si>
  <si>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</si>
  <si>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</si>
  <si>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</si>
  <si>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</si>
  <si>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</si>
  <si>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</si>
  <si>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</si>
  <si>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</si>
  <si>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</si>
  <si>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</si>
  <si>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</si>
  <si>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</si>
  <si>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</si>
  <si>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</si>
  <si>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</si>
  <si>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</si>
  <si>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</si>
  <si>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</si>
  <si>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</si>
  <si>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</si>
  <si>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</si>
  <si>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</si>
  <si>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</si>
  <si>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</si>
  <si>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</si>
  <si>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</si>
  <si>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</si>
  <si>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</si>
  <si>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</si>
  <si>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</si>
  <si>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</si>
  <si>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</si>
  <si>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</si>
  <si>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</si>
  <si>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</si>
  <si>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</si>
  <si>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</si>
  <si>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</si>
  <si>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</si>
  <si>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</si>
  <si>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</si>
  <si>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</si>
  <si>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</si>
  <si>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</si>
  <si>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</si>
  <si>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</si>
  <si>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</si>
  <si>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</si>
  <si>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</si>
  <si>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</si>
  <si>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</si>
  <si>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</si>
  <si>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</si>
  <si>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</si>
  <si>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</si>
  <si>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</si>
  <si>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</si>
  <si>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</si>
  <si>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</si>
  <si>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</si>
  <si>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</si>
  <si>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</si>
  <si>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</si>
  <si>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</si>
  <si>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</si>
  <si>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</si>
  <si>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</si>
  <si>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</si>
  <si>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</si>
  <si>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</si>
  <si>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</si>
  <si>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</si>
  <si>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</si>
  <si>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</si>
  <si>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</si>
  <si>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</si>
  <si>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</si>
  <si>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</si>
  <si>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</si>
  <si>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</si>
  <si>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</si>
  <si>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</si>
  <si>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</si>
  <si>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</si>
  <si>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</si>
  <si>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</si>
  <si>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</si>
  <si>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</si>
  <si>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</si>
  <si>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</si>
  <si>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</si>
  <si>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</si>
  <si>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</si>
  <si>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</si>
  <si>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</si>
  <si>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</si>
  <si>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</si>
  <si>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</si>
  <si>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</si>
  <si>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</si>
  <si>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</si>
  <si>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</si>
  <si>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</si>
  <si>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</si>
  <si>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</si>
  <si>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</si>
  <si>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</si>
  <si>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</si>
  <si>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</si>
  <si>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</si>
  <si>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</si>
  <si>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</si>
  <si>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</si>
  <si>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</si>
  <si>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</si>
  <si>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</si>
  <si>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</si>
  <si>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</si>
  <si>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</si>
  <si>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</si>
  <si>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</si>
  <si>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</si>
  <si>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</si>
  <si>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</si>
  <si>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</si>
  <si>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</si>
  <si>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</si>
  <si>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</si>
  <si>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</si>
  <si>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</si>
  <si>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</si>
  <si>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</si>
  <si>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</si>
  <si>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</si>
  <si>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</si>
  <si>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</si>
  <si>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</si>
  <si>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</si>
  <si>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</si>
  <si>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</si>
  <si>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</si>
  <si>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</si>
  <si>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</si>
  <si>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</si>
  <si>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</si>
  <si>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</si>
  <si>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</si>
  <si>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</si>
  <si>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</si>
  <si>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</si>
  <si>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</si>
  <si>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</si>
  <si>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</si>
  <si>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</si>
  <si>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</si>
  <si>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</si>
  <si>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</si>
  <si>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</si>
  <si>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</si>
  <si>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</si>
  <si>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</si>
  <si>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</si>
  <si>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</si>
  <si>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</si>
  <si>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</si>
  <si>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</si>
  <si>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</si>
  <si>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</si>
  <si>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</si>
  <si>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</si>
  <si>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</si>
  <si>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</si>
  <si>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</si>
  <si>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</si>
  <si>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</si>
  <si>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</si>
  <si>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</si>
  <si>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</si>
  <si>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</si>
  <si>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</si>
  <si>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</si>
  <si>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</si>
  <si>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</si>
  <si>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</si>
  <si>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</si>
  <si>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</si>
  <si>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</si>
  <si>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</si>
  <si>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</si>
  <si>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</si>
  <si>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</si>
  <si>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</si>
  <si>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</si>
  <si>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</si>
  <si>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</si>
  <si>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</si>
  <si>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</si>
  <si>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</si>
  <si>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</si>
  <si>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</si>
  <si>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</si>
  <si>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</si>
  <si>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</si>
  <si>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</si>
  <si>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</si>
  <si>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</si>
  <si>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</si>
  <si>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</si>
  <si>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</si>
  <si>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</si>
  <si>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</si>
  <si>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</si>
  <si>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</si>
  <si>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</si>
  <si>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</si>
  <si>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</si>
  <si>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</si>
  <si>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</si>
  <si>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</si>
  <si>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</si>
  <si>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</si>
  <si>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</si>
  <si>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</si>
  <si>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</si>
  <si>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</si>
  <si>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</si>
  <si>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</si>
  <si>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</si>
  <si>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</si>
  <si>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</si>
  <si>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</si>
  <si>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</si>
  <si>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</si>
  <si>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</si>
  <si>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</si>
  <si>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</si>
  <si>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</si>
  <si>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</si>
  <si>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</si>
  <si>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</si>
  <si>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</si>
  <si>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</si>
  <si>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</si>
  <si>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</si>
  <si>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</si>
  <si>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</si>
  <si>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</si>
  <si>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</si>
  <si>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</si>
  <si>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</si>
  <si>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</si>
  <si>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</si>
  <si>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</si>
  <si>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</si>
  <si>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</si>
  <si>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</si>
  <si>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</si>
  <si>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</si>
  <si>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</si>
  <si>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</si>
  <si>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</si>
  <si>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</si>
  <si>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</si>
  <si>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</si>
  <si>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</si>
  <si>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</si>
  <si>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</si>
  <si>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</si>
  <si>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</si>
  <si>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</si>
  <si>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</si>
  <si>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</si>
  <si>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</si>
  <si>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</si>
  <si>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</si>
  <si>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</si>
  <si>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</si>
  <si>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</si>
  <si>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</si>
  <si>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</si>
  <si>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</si>
  <si>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</si>
  <si>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</si>
  <si>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</si>
  <si>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</si>
  <si>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</si>
  <si>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</si>
  <si>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</si>
  <si>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</si>
  <si>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</si>
  <si>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</si>
  <si>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</si>
  <si>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</si>
  <si>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</si>
  <si>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</si>
  <si>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</si>
  <si>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</si>
  <si>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</si>
  <si>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</si>
  <si>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</si>
  <si>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</si>
  <si>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</si>
  <si>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</si>
  <si>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</si>
  <si>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</si>
  <si>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</si>
  <si>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</si>
  <si>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</si>
  <si>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</si>
  <si>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</si>
  <si>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</si>
  <si>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</si>
  <si>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</si>
  <si>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</si>
  <si>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</si>
  <si>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</si>
  <si>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</si>
  <si>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</si>
  <si>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</si>
  <si>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</si>
  <si>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</si>
  <si>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</si>
  <si>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</si>
  <si>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</si>
  <si>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</si>
  <si>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</si>
  <si>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</si>
  <si>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</si>
  <si>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</si>
  <si>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</si>
  <si>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</si>
  <si>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</si>
  <si>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</si>
  <si>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</si>
  <si>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</si>
  <si>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</si>
  <si>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</si>
  <si>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</si>
  <si>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</si>
  <si>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</si>
  <si>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</si>
  <si>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</si>
  <si>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</si>
  <si>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</si>
  <si>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</si>
  <si>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</si>
  <si>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</si>
  <si>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</si>
  <si>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</si>
  <si>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</si>
  <si>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</si>
  <si>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</si>
  <si>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</si>
  <si>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</si>
  <si>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</si>
  <si>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</si>
  <si>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</si>
  <si>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</si>
  <si>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</si>
  <si>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</si>
  <si>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</si>
  <si>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</si>
  <si>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</si>
  <si>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</si>
  <si>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</si>
  <si>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</si>
  <si>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</si>
  <si>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</si>
  <si>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</si>
  <si>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</si>
  <si>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</si>
  <si>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</si>
  <si>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</si>
  <si>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</si>
  <si>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</si>
  <si>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</si>
  <si>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</si>
  <si>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</si>
  <si>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</si>
  <si>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</si>
  <si>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</si>
  <si>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</si>
  <si>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</si>
  <si>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</si>
  <si>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</si>
  <si>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</si>
  <si>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</si>
  <si>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</si>
  <si>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</si>
  <si>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</si>
  <si>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</si>
  <si>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</si>
  <si>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</si>
  <si>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</si>
  <si>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</si>
  <si>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</si>
  <si>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</si>
  <si>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</si>
  <si>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</si>
  <si>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</si>
  <si>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</si>
  <si>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</si>
  <si>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</si>
  <si>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</si>
  <si>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</si>
  <si>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</si>
  <si>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</si>
  <si>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</si>
  <si>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</si>
  <si>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</si>
  <si>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</si>
  <si>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</si>
  <si>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</si>
  <si>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</si>
  <si>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</si>
  <si>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</si>
  <si>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</si>
  <si>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</si>
  <si>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</si>
  <si>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</si>
  <si>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</si>
  <si>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</si>
  <si>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</si>
  <si>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</si>
  <si>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</si>
  <si>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</si>
  <si>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</si>
  <si>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</si>
  <si>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</si>
  <si>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</si>
  <si>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</si>
  <si>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</si>
  <si>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</si>
  <si>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</si>
  <si>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</si>
  <si>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</si>
  <si>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</si>
  <si>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</si>
  <si>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</si>
  <si>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</si>
  <si>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</si>
  <si>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</si>
  <si>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</si>
  <si>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</si>
  <si>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</si>
  <si>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</si>
  <si>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</si>
  <si>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</si>
  <si>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</si>
  <si>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</si>
  <si>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</si>
  <si>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</si>
  <si>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</si>
  <si>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</si>
  <si>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</si>
  <si>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</si>
  <si>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</si>
  <si>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</si>
  <si>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</si>
  <si>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</si>
  <si>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</si>
  <si>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</si>
  <si>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</si>
  <si>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</si>
  <si>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</si>
  <si>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</si>
  <si>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</si>
  <si>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</si>
  <si>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</si>
  <si>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</si>
  <si>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</si>
  <si>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</si>
  <si>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</si>
  <si>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</si>
  <si>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</si>
  <si>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</si>
  <si>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</si>
  <si>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</si>
  <si>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</si>
  <si>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</si>
  <si>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</si>
  <si>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</si>
  <si>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</si>
  <si>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</si>
  <si>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</si>
  <si>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</si>
  <si>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</si>
  <si>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</si>
  <si>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</si>
  <si>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</si>
  <si>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</si>
  <si>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</si>
  <si>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</si>
  <si>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</si>
  <si>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</si>
  <si>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</si>
  <si>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</si>
  <si>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</si>
  <si>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</si>
  <si>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</si>
  <si>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</si>
  <si>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</si>
  <si>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</si>
  <si>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</si>
  <si>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</si>
  <si>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</si>
  <si>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</si>
  <si>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</si>
  <si>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</si>
  <si>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</si>
  <si>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</si>
  <si>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</si>
  <si>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</si>
  <si>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</si>
  <si>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</si>
  <si>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</si>
  <si>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</si>
  <si>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</si>
  <si>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</si>
  <si>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</si>
  <si>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</si>
  <si>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</si>
  <si>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</si>
  <si>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</si>
  <si>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</si>
  <si>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</si>
  <si>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</si>
  <si>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</si>
  <si>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</si>
  <si>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</si>
  <si>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</si>
  <si>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</si>
  <si>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</si>
  <si>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</si>
  <si>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</si>
  <si>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</si>
  <si>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</si>
  <si>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</si>
  <si>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</si>
  <si>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</si>
  <si>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</si>
  <si>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</si>
  <si>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</si>
  <si>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</si>
  <si>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</si>
  <si>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</si>
  <si>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</si>
  <si>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</si>
  <si>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</si>
  <si>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</si>
  <si>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</si>
  <si>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</si>
  <si>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</si>
  <si>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</si>
  <si>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</si>
  <si>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</si>
  <si>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</si>
  <si>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</si>
  <si>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</si>
  <si>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</si>
  <si>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</si>
  <si>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</si>
  <si>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</si>
  <si>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</si>
  <si>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</si>
  <si>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</si>
  <si>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</si>
  <si>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</si>
  <si>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</si>
  <si>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</si>
  <si>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</si>
  <si>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</si>
  <si>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</si>
  <si>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</si>
  <si>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</si>
  <si>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</si>
  <si>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</si>
  <si>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</si>
  <si>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</si>
  <si>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</si>
  <si>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</si>
  <si>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</si>
  <si>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</si>
  <si>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</si>
  <si>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</si>
  <si>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</si>
  <si>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</si>
  <si>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</si>
  <si>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</si>
  <si>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</si>
  <si>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</si>
  <si>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</si>
  <si>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</si>
  <si>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</si>
  <si>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</si>
  <si>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</si>
  <si>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</si>
  <si>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</si>
  <si>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</si>
  <si>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</si>
  <si>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</si>
  <si>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</si>
  <si>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</si>
  <si>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</si>
  <si>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</si>
  <si>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</si>
  <si>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</si>
  <si>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</si>
  <si>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</si>
  <si>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</si>
  <si>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</si>
  <si>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</si>
  <si>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</si>
  <si>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</si>
  <si>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</si>
  <si>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</si>
  <si>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</si>
  <si>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</si>
  <si>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</si>
  <si>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</si>
  <si>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</si>
  <si>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</si>
  <si>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</si>
  <si>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</si>
  <si>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</si>
  <si>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</si>
  <si>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</si>
  <si>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</si>
  <si>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</si>
  <si>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</si>
  <si>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</si>
  <si>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</si>
  <si>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</si>
  <si>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</si>
  <si>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</si>
  <si>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</si>
  <si>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</si>
  <si>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</si>
  <si>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</si>
  <si>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</si>
  <si>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</si>
  <si>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</si>
  <si>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</si>
  <si>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</si>
  <si>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</si>
  <si>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</si>
  <si>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</si>
  <si>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</si>
  <si>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</si>
  <si>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</si>
  <si>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</si>
  <si>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</si>
  <si>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</si>
  <si>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</si>
  <si>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</si>
  <si>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</si>
  <si>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</si>
  <si>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</si>
  <si>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</si>
  <si>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</si>
  <si>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</si>
  <si>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</si>
  <si>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</si>
  <si>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</si>
  <si>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</si>
  <si>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</si>
  <si>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</si>
  <si>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</si>
  <si>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</si>
  <si>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</si>
  <si>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</si>
  <si>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</si>
  <si>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</si>
  <si>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</si>
  <si>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</si>
  <si>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</si>
  <si>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</si>
  <si>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</si>
  <si>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</si>
  <si>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</si>
  <si>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</si>
  <si>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</si>
  <si>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</si>
  <si>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</si>
  <si>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</si>
  <si>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</si>
  <si>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</si>
  <si>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</si>
  <si>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</si>
  <si>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</si>
  <si>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</si>
  <si>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</si>
  <si>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</si>
  <si>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</si>
  <si>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</si>
  <si>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</si>
  <si>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</si>
  <si>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</si>
  <si>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</si>
  <si>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</si>
  <si>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</si>
  <si>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</si>
  <si>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</si>
  <si>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</si>
  <si>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</si>
  <si>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</si>
  <si>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</si>
  <si>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</si>
  <si>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</si>
  <si>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</si>
  <si>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</si>
  <si>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</si>
  <si>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</si>
  <si>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</si>
  <si>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</si>
  <si>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</si>
  <si>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</si>
  <si>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</si>
  <si>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</si>
  <si>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</si>
  <si>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</si>
  <si>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</si>
  <si>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</si>
  <si>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</si>
  <si>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</si>
  <si>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</si>
  <si>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</si>
  <si>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</si>
  <si>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</si>
  <si>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</si>
  <si>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</si>
  <si>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</si>
  <si>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</si>
  <si>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</si>
  <si>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</si>
  <si>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</si>
  <si>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</si>
  <si>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</si>
  <si>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</si>
  <si>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</si>
  <si>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</si>
  <si>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</si>
  <si>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</si>
  <si>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</si>
  <si>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</si>
  <si>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</si>
  <si>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</si>
  <si>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</si>
  <si>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</si>
  <si>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</si>
  <si>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</si>
  <si>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</si>
  <si>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</si>
  <si>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</si>
  <si>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</si>
  <si>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</si>
  <si>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</si>
  <si>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</si>
  <si>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</si>
  <si>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</si>
  <si>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</si>
  <si>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</si>
  <si>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</si>
  <si>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</si>
  <si>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</si>
  <si>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</si>
  <si>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Grand Total</t>
  </si>
  <si>
    <t>Column Labels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</si>
  <si>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</si>
  <si>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</si>
  <si>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</si>
  <si>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</si>
  <si>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</si>
  <si>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</si>
  <si>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</si>
  <si>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</si>
  <si>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</si>
  <si>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</si>
  <si>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</si>
  <si>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</si>
  <si>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</si>
  <si>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</si>
  <si>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</si>
  <si>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</si>
  <si>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</si>
  <si>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</si>
  <si>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</si>
  <si>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</si>
  <si>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</si>
  <si>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</si>
  <si>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</si>
  <si>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</si>
  <si>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</si>
  <si>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</si>
  <si>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</si>
  <si>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</si>
  <si>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</si>
  <si>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</si>
  <si>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</si>
  <si>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</si>
  <si>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</si>
  <si>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</si>
  <si>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</si>
  <si>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</si>
  <si>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</si>
  <si>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Campaigns</t>
  </si>
  <si>
    <t>Failed Campaigns</t>
  </si>
  <si>
    <t>mean</t>
  </si>
  <si>
    <t>median</t>
  </si>
  <si>
    <t>minimum</t>
  </si>
  <si>
    <t>maximum</t>
  </si>
  <si>
    <t>variance</t>
  </si>
  <si>
    <t>st.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</si>
</sst>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15D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9" fontId="0" fillId="0" borderId="0" xfId="42" applyFont="1"/>
    <xf numFmtId="2" fontId="16" fillId="0" borderId="0" xfId="42" applyNumberFormat="1" applyFont="1" applyAlignment="1">
      <alignment horizontal="center"/>
    </xf>
    <xf numFmtId="2" fontId="0" fillId="0" borderId="0" xfId="42" applyNumberFormat="1" applyFont="1"/>
    <xf numFmtId="1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16" fillId="0" borderId="0" xfId="0" applyFont="1"/>
    <xf numFmtId="0" fontId="0" fillId="0" borderId="10" xfId="0" applyBorder="1"/>
    <xf numFmtId="2" fontId="0" fillId="0" borderId="10" xfId="0" applyNumberFormat="1" applyBorder="1"/>
    <xf numFmtId="0" fontId="16" fillId="34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9" tint="0.59996337778862885"/>
        </patternFill>
      </fill>
    </dxf>
    <dxf>
      <fill>
        <patternFill>
          <bgColor rgb="FFFF615D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615D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615D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F61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Challenge 1 - BH.xlsx]Sheet1!PivotTable5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Sheet1!$B$6:$B$30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67-7145-8E43-B1469CC07611}"/>
            </c:ext>
          </c:extLst>
        </c:ser>
        <c:ser>
          <c:idx val="1"/>
          <c:order val="1"/>
          <c:tx>
            <c:strRef>
              <c:f>Sheet1!$C$4:$C$5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Sheet1!$C$6:$C$30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9A-424C-8283-A442C4AA03F7}"/>
            </c:ext>
          </c:extLst>
        </c:ser>
        <c:ser>
          <c:idx val="2"/>
          <c:order val="2"/>
          <c:tx>
            <c:strRef>
              <c:f>Sheet1!$D$4:$D$5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Sheet1!$D$6:$D$30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D9A-424C-8283-A442C4AA03F7}"/>
            </c:ext>
          </c:extLst>
        </c:ser>
        <c:ser>
          <c:idx val="3"/>
          <c:order val="3"/>
          <c:tx>
            <c:strRef>
              <c:f>Sheet1!$E$4:$E$5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Sheet1!$E$6:$E$30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D9A-424C-8283-A442C4AA0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87083535"/>
        <c:axId val="986975327"/>
      </c:barChart>
      <c:catAx>
        <c:axId val="987083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975327"/>
        <c:crosses val="autoZero"/>
        <c:auto val="1"/>
        <c:lblAlgn val="ctr"/>
        <c:lblOffset val="100"/>
        <c:noMultiLvlLbl val="0"/>
      </c:catAx>
      <c:valAx>
        <c:axId val="98697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083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Challenge 1 - BH.xlsx]Sheet2!PivotTable7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7B-604A-B80C-B79245B649D8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Sheet2!$A$6:$A$18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15A-9040-8AC7-361313A8D1C3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Sheet2!$A$6:$A$18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15A-9040-8AC7-361313A8D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3493647"/>
        <c:axId val="223363711"/>
      </c:lineChart>
      <c:catAx>
        <c:axId val="223493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363711"/>
        <c:crosses val="autoZero"/>
        <c:auto val="1"/>
        <c:lblAlgn val="ctr"/>
        <c:lblOffset val="100"/>
        <c:noMultiLvlLbl val="0"/>
      </c:catAx>
      <c:valAx>
        <c:axId val="22336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493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47-F94A-8FC4-3C204DE15B5F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47-F94A-8FC4-3C204DE15B5F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47-F94A-8FC4-3C204DE15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7048735"/>
        <c:axId val="277050463"/>
      </c:lineChart>
      <c:catAx>
        <c:axId val="27704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050463"/>
        <c:crosses val="autoZero"/>
        <c:auto val="1"/>
        <c:lblAlgn val="ctr"/>
        <c:lblOffset val="100"/>
        <c:noMultiLvlLbl val="0"/>
      </c:catAx>
      <c:valAx>
        <c:axId val="27705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04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819150</xdr:colOff>
      <xdr:row>3</xdr:row>
      <xdr:rowOff>25400</xdr:rowOff>
    </xdr:from>
    <xdr:to>
      <xdr:col>15</xdr:col>
      <xdr:colOff>114300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108430-8D03-54A1-1819-859289C78E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1111250</xdr:colOff>
      <xdr:row>2</xdr:row>
      <xdr:rowOff>88900</xdr:rowOff>
    </xdr:from>
    <xdr:to>
      <xdr:col>10</xdr:col>
      <xdr:colOff>527050</xdr:colOff>
      <xdr:row>15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F3F268-CC94-1AF8-DA9C-59CC1F6A7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365125</xdr:colOff>
      <xdr:row>14</xdr:row>
      <xdr:rowOff>14815</xdr:rowOff>
    </xdr:from>
    <xdr:to>
      <xdr:col>5</xdr:col>
      <xdr:colOff>1090084</xdr:colOff>
      <xdr:row>30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44470E-4DF3-A485-9DFA-61CDF4E4F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ianne Han" refreshedDate="45200.824033680554" createdVersion="8" refreshedVersion="8" minRefreshableVersion="3" recordCount="1000" xr:uid="{2BF4B591-70CA-6047-9ADD-2C663A2E88FE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 count="964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</sharedItems>
    </cacheField>
    <cacheField name="percent funded" numFmtId="1">
      <sharedItems containsSemiMixedTypes="0" containsString="0" containsNumber="1" minValue="0" maxValue="2338.833333333333" count="986">
        <n v="0"/>
        <n v="1040"/>
        <n v="131.4787822878229"/>
        <n v="58.976190476190467"/>
        <n v="69.276315789473685"/>
        <n v="173.61842105263159"/>
        <n v="20.961538461538463"/>
        <n v="327.57777777777778"/>
        <n v="19.932788374205266"/>
        <n v="51.741935483870968"/>
        <n v="266.11538461538464"/>
        <n v="48.095238095238095"/>
        <n v="89.349206349206341"/>
        <n v="245.11904761904765"/>
        <n v="66.769503546099301"/>
        <n v="47.307881773399011"/>
        <n v="649.47058823529414"/>
        <n v="159.39125295508273"/>
        <n v="66.912087912087912"/>
        <n v="48.529600000000002"/>
        <n v="112.24279210925646"/>
        <n v="40.992553191489364"/>
        <n v="128.07106598984771"/>
        <n v="332.04444444444448"/>
        <n v="112.83225108225108"/>
        <n v="216.43636363636364"/>
        <n v="48.199069767441863"/>
        <n v="79.95"/>
        <n v="105.22553516819573"/>
        <n v="328.89978213507629"/>
        <n v="160.61111111111111"/>
        <n v="310"/>
        <n v="86.807920792079202"/>
        <n v="377.82071713147411"/>
        <n v="150.80645161290323"/>
        <n v="150.30119521912351"/>
        <n v="157.28571428571431"/>
        <n v="139.98765432098764"/>
        <n v="325.32258064516128"/>
        <n v="50.777777777777779"/>
        <n v="169.06818181818181"/>
        <n v="212.92857142857144"/>
        <n v="443.94444444444446"/>
        <n v="185.9390243902439"/>
        <n v="658.8125"/>
        <n v="47.684210526315788"/>
        <n v="114.78378378378378"/>
        <n v="475.26666666666665"/>
        <n v="386.97297297297297"/>
        <n v="189.625"/>
        <n v="2"/>
        <n v="91.867805186590772"/>
        <n v="34.152777777777779"/>
        <n v="140.40909090909091"/>
        <n v="89.86666666666666"/>
        <n v="177.96969696969697"/>
        <n v="143.66249999999999"/>
        <n v="215.27586206896552"/>
        <n v="227.11111111111114"/>
        <n v="275.07142857142861"/>
        <n v="144.37048832271762"/>
        <n v="92.74598393574297"/>
        <n v="722.6"/>
        <n v="11.851063829787234"/>
        <n v="97.642857142857139"/>
        <n v="236.14754098360655"/>
        <n v="45.068965517241381"/>
        <n v="162.38567493112947"/>
        <n v="254.52631578947367"/>
        <n v="24.063291139240505"/>
        <n v="123.74140625000001"/>
        <n v="108.06666666666666"/>
        <n v="670.33333333333326"/>
        <n v="660.92857142857144"/>
        <n v="122.46153846153847"/>
        <n v="150.57731958762886"/>
        <n v="78.106590724165997"/>
        <n v="46.94736842105263"/>
        <n v="300.8"/>
        <n v="69.598615916955026"/>
        <n v="637.4545454545455"/>
        <n v="225.33928571428569"/>
        <n v="1497.3000000000002"/>
        <n v="37.590225563909776"/>
        <n v="132.36942675159236"/>
        <n v="131.22448979591837"/>
        <n v="167.63513513513513"/>
        <n v="61.984886649874063"/>
        <n v="260.75"/>
        <n v="252.58823529411765"/>
        <n v="78.615384615384613"/>
        <n v="48.404406999351913"/>
        <n v="258.875"/>
        <n v="60.548713235294116"/>
        <n v="303.68965517241378"/>
        <n v="112.99999999999999"/>
        <n v="217.37876614060258"/>
        <n v="926.69230769230762"/>
        <n v="33.692229038854805"/>
        <n v="196.7236842105263"/>
        <n v="1"/>
        <n v="1021.4444444444445"/>
        <n v="281.67567567567568"/>
        <n v="24.610000000000003"/>
        <n v="143.14010067114094"/>
        <n v="144.54411764705884"/>
        <n v="359.12820512820514"/>
        <n v="186.48571428571427"/>
        <n v="595.26666666666665"/>
        <n v="59.21153846153846"/>
        <n v="14.962780898876405"/>
        <n v="119.95602605863192"/>
        <n v="268.82978723404256"/>
        <n v="376.87878787878788"/>
        <n v="727.15789473684208"/>
        <n v="87.211757648470297"/>
        <n v="88"/>
        <n v="173.9387755102041"/>
        <n v="117.61111111111111"/>
        <n v="214.96"/>
        <n v="149.49667110519306"/>
        <n v="219.33995584988963"/>
        <n v="64.367690058479525"/>
        <n v="18.622397298818232"/>
        <n v="367.76923076923077"/>
        <n v="159.90566037735849"/>
        <n v="38.633185349611544"/>
        <n v="51.42151162790698"/>
        <n v="60.334277620396605"/>
        <n v="3.202693602693603"/>
        <n v="155.46875"/>
        <n v="100.85974499089254"/>
        <n v="116.18181818181819"/>
        <n v="310.77777777777777"/>
        <n v="89.73668341708543"/>
        <n v="71.27272727272728"/>
        <n v="3.2862318840579712"/>
        <n v="261.77777777777777"/>
        <n v="96"/>
        <n v="20.896851248642779"/>
        <n v="223.16363636363636"/>
        <n v="101.59097978227061"/>
        <n v="230.03999999999996"/>
        <n v="135.59259259259261"/>
        <n v="129.1"/>
        <n v="236.512"/>
        <n v="17.25"/>
        <n v="112.49397590361446"/>
        <n v="121.02150537634408"/>
        <n v="219.87096774193549"/>
        <n v="64.166909620991248"/>
        <n v="423.06746987951806"/>
        <n v="92.984160506863773"/>
        <n v="58.756567425569173"/>
        <n v="65.022222222222226"/>
        <n v="73.939560439560438"/>
        <n v="52.666666666666664"/>
        <n v="220.95238095238096"/>
        <n v="100.01150627615063"/>
        <n v="162.3125"/>
        <n v="78.181818181818187"/>
        <n v="149.73770491803279"/>
        <n v="253.25714285714284"/>
        <n v="100.16943521594683"/>
        <n v="121.99004424778761"/>
        <n v="137.13265306122449"/>
        <n v="415.53846153846149"/>
        <n v="31.30913348946136"/>
        <n v="424.08154506437768"/>
        <n v="2.93886230728336"/>
        <n v="10.63265306122449"/>
        <n v="82.875"/>
        <n v="163.01447776628748"/>
        <n v="894.66666666666674"/>
        <n v="26.191501103752756"/>
        <n v="74.834782608695647"/>
        <n v="416.47680412371136"/>
        <n v="96.208333333333329"/>
        <n v="357.71910112359546"/>
        <n v="308.45714285714286"/>
        <n v="61.802325581395344"/>
        <n v="722.32472324723244"/>
        <n v="69.117647058823522"/>
        <n v="293.05555555555554"/>
        <n v="71.8"/>
        <n v="31.934684684684683"/>
        <n v="229.87375415282392"/>
        <n v="32.012195121951223"/>
        <n v="23.525352848928385"/>
        <n v="68.594594594594597"/>
        <n v="37.952380952380956"/>
        <n v="19.992957746478872"/>
        <n v="45.636363636363633"/>
        <n v="122.7605633802817"/>
        <n v="361.75316455696202"/>
        <n v="63.146341463414636"/>
        <n v="298.20475319926874"/>
        <n v="9.5585443037974684"/>
        <n v="53.777777777777779"/>
        <n v="681.19047619047615"/>
        <n v="78.831325301204828"/>
        <n v="134.40792216817235"/>
        <n v="3.3719999999999999"/>
        <n v="431.84615384615387"/>
        <n v="38.844444444444441"/>
        <n v="425.7"/>
        <n v="101.12239715591672"/>
        <n v="21.188688946015425"/>
        <n v="67.425531914893625"/>
        <n v="94.923371647509583"/>
        <n v="151.85185185185185"/>
        <n v="195.16382252559728"/>
        <n v="1023.1428571428571"/>
        <n v="3.841836734693878"/>
        <n v="155.07066557107643"/>
        <n v="44.753477588871718"/>
        <n v="215.94736842105263"/>
        <n v="332.12709832134288"/>
        <n v="8.4430379746835449"/>
        <n v="98.625514403292186"/>
        <n v="137.97916666666669"/>
        <n v="93.81099656357388"/>
        <n v="403.63930885529157"/>
        <n v="260.1740412979351"/>
        <n v="366.63333333333333"/>
        <n v="168.72085385878489"/>
        <n v="119.90717911530093"/>
        <n v="193.68925233644859"/>
        <n v="420.16666666666669"/>
        <n v="76.708333333333329"/>
        <n v="171.26470588235293"/>
        <n v="157.89473684210526"/>
        <n v="109.08"/>
        <n v="41.732558139534881"/>
        <n v="10.944303797468354"/>
        <n v="159.3763440860215"/>
        <n v="422.41666666666669"/>
        <n v="97.71875"/>
        <n v="418.78911564625849"/>
        <n v="101.91632047477745"/>
        <n v="127.72619047619047"/>
        <n v="445.21739130434781"/>
        <n v="569.71428571428578"/>
        <n v="509.34482758620686"/>
        <n v="325.5333333333333"/>
        <n v="932.61616161616166"/>
        <n v="211.33870967741933"/>
        <n v="273.32520325203251"/>
        <n v="3"/>
        <n v="54.084507042253513"/>
        <n v="626.29999999999995"/>
        <n v="89.021399176954731"/>
        <n v="184.89130434782609"/>
        <n v="120.16770186335404"/>
        <n v="23.390243902439025"/>
        <n v="146"/>
        <n v="268.48"/>
        <n v="597.5"/>
        <n v="157.69841269841268"/>
        <n v="31.201660735468568"/>
        <n v="313.41176470588238"/>
        <n v="370.89655172413791"/>
        <n v="362.66447368421052"/>
        <n v="123.08163265306122"/>
        <n v="76.766756032171585"/>
        <n v="233.62012987012989"/>
        <n v="180.53333333333333"/>
        <n v="252.62857142857143"/>
        <n v="27.176538240368025"/>
        <n v="1.2706571242680547"/>
        <n v="304.0097847358121"/>
        <n v="137.23076923076923"/>
        <n v="32.208333333333336"/>
        <n v="241.51282051282053"/>
        <n v="96.8"/>
        <n v="1066.4285714285716"/>
        <n v="325.88888888888891"/>
        <n v="170.70000000000002"/>
        <n v="581.44000000000005"/>
        <n v="91.520972644376897"/>
        <n v="108.04761904761904"/>
        <n v="18.728395061728396"/>
        <n v="83.193877551020407"/>
        <n v="706.33333333333337"/>
        <n v="17.446030330062445"/>
        <n v="209.73015873015873"/>
        <n v="97.785714285714292"/>
        <n v="1684.25"/>
        <n v="54.402135231316727"/>
        <n v="456.61111111111109"/>
        <n v="9.8219178082191778"/>
        <n v="16.384615384615383"/>
        <n v="1339.6666666666667"/>
        <n v="35.650077760497666"/>
        <n v="54.950819672131146"/>
        <n v="94.236111111111114"/>
        <n v="143.91428571428571"/>
        <n v="51.421052631578945"/>
        <n v="5"/>
        <n v="1344.6666666666667"/>
        <n v="31.844940867279899"/>
        <n v="82.617647058823536"/>
        <n v="546.14285714285722"/>
        <n v="286.21428571428572"/>
        <n v="7.9076923076923071"/>
        <n v="132.13677811550153"/>
        <n v="74.077834179357026"/>
        <n v="75.292682926829272"/>
        <n v="20.333333333333332"/>
        <n v="203.36507936507937"/>
        <n v="310.2284263959391"/>
        <n v="395.31818181818181"/>
        <n v="294.71428571428572"/>
        <n v="33.89473684210526"/>
        <n v="66.677083333333329"/>
        <n v="19.227272727272727"/>
        <n v="15.842105263157894"/>
        <n v="38.702380952380956"/>
        <n v="9.5876777251184837"/>
        <n v="94.144366197183089"/>
        <n v="166.56234096692114"/>
        <n v="24.134831460674157"/>
        <n v="164.05633802816902"/>
        <n v="90.723076923076931"/>
        <n v="46.194444444444443"/>
        <n v="38.53846153846154"/>
        <n v="133.56231003039514"/>
        <n v="22.896588486140725"/>
        <n v="184.95548961424333"/>
        <n v="443.72727272727275"/>
        <n v="199.9806763285024"/>
        <n v="123.95833333333333"/>
        <n v="186.61329305135951"/>
        <n v="114.28538550057536"/>
        <n v="97.032531824611041"/>
        <n v="122.81904761904762"/>
        <n v="179.14326647564468"/>
        <n v="79.951577402787962"/>
        <n v="94.242587601078171"/>
        <n v="84.669291338582681"/>
        <n v="66.521920668058456"/>
        <n v="53.922222222222224"/>
        <n v="41.983299595141702"/>
        <n v="14.69479695431472"/>
        <n v="34.475000000000001"/>
        <n v="1400.7777777777778"/>
        <n v="71.770351758793964"/>
        <n v="53.074115044247783"/>
        <n v="127.70715249662618"/>
        <n v="34.892857142857139"/>
        <n v="410.59821428571428"/>
        <n v="123.73770491803278"/>
        <n v="58.973684210526315"/>
        <n v="36.892473118279568"/>
        <n v="184.91304347826087"/>
        <n v="11.814432989690722"/>
        <n v="298.7"/>
        <n v="226.35175879396985"/>
        <n v="173.56363636363636"/>
        <n v="371.75675675675677"/>
        <n v="160.19230769230771"/>
        <n v="1616.3333333333335"/>
        <n v="733.4375"/>
        <n v="592.11111111111109"/>
        <n v="18.888888888888889"/>
        <n v="276.80769230769232"/>
        <n v="273.01851851851848"/>
        <n v="159.36331255565449"/>
        <n v="67.869978858350947"/>
        <n v="1591.5555555555554"/>
        <n v="730.18222222222221"/>
        <n v="13.185782556750297"/>
        <n v="54.777777777777779"/>
        <n v="361.02941176470591"/>
        <n v="10.257545271629779"/>
        <n v="13.962962962962964"/>
        <n v="40.444444444444443"/>
        <n v="160.32"/>
        <n v="183.9433962264151"/>
        <n v="63.769230769230766"/>
        <n v="225.38095238095238"/>
        <n v="172.00961538461539"/>
        <n v="146.16709511568124"/>
        <n v="76.42361623616236"/>
        <n v="39.261467889908261"/>
        <n v="11.270034843205574"/>
        <n v="122.11084337349398"/>
        <n v="186.54166666666669"/>
        <n v="7.2731788079470201"/>
        <n v="65.642371234207957"/>
        <n v="228.96178343949046"/>
        <n v="469.37499999999994"/>
        <n v="130.11267605633802"/>
        <n v="167.05422993492408"/>
        <n v="173.8641975308642"/>
        <n v="717.76470588235293"/>
        <n v="63.850976361767728"/>
        <n v="1530.2222222222222"/>
        <n v="40.356164383561641"/>
        <n v="86.220633299284984"/>
        <n v="315.58486707566465"/>
        <n v="89.618243243243242"/>
        <n v="182.14503816793894"/>
        <n v="355.88235294117646"/>
        <n v="131.83695652173913"/>
        <n v="46.315634218289084"/>
        <n v="36.132726089785294"/>
        <n v="104.62820512820512"/>
        <n v="668.85714285714289"/>
        <n v="62.072823218997364"/>
        <n v="84.699787460148784"/>
        <n v="11.059030837004405"/>
        <n v="43.838781575037146"/>
        <n v="55.470588235294116"/>
        <n v="57.399511301160658"/>
        <n v="123.43497363796135"/>
        <n v="128.46"/>
        <n v="63.989361702127653"/>
        <n v="127.29885057471265"/>
        <n v="10.638024357239512"/>
        <n v="40.470588235294116"/>
        <n v="287.66666666666663"/>
        <n v="572.94444444444446"/>
        <n v="112.90429799426933"/>
        <n v="46.387573964497044"/>
        <n v="90.675916230366497"/>
        <n v="67.740740740740748"/>
        <n v="192.49019607843135"/>
        <n v="82.714285714285722"/>
        <n v="54.163920922570021"/>
        <n v="16.722222222222221"/>
        <n v="116.87664041994749"/>
        <n v="1052.1538461538462"/>
        <n v="123.07407407407408"/>
        <n v="178.63855421686748"/>
        <n v="355.28169014084506"/>
        <n v="161.90634146341463"/>
        <n v="24.914285714285715"/>
        <n v="198.72222222222223"/>
        <n v="34.752688172043008"/>
        <n v="176.41935483870967"/>
        <n v="511.38095238095235"/>
        <n v="82.044117647058826"/>
        <n v="24.326030927835053"/>
        <n v="50.482758620689658"/>
        <n v="967"/>
        <n v="4"/>
        <n v="122.84501347708894"/>
        <n v="63.4375"/>
        <n v="56.331688596491226"/>
        <n v="44.074999999999996"/>
        <n v="118.37253218884121"/>
        <n v="104.1243169398907"/>
        <n v="26.640000000000004"/>
        <n v="351.20118343195264"/>
        <n v="90.063492063492063"/>
        <n v="171.625"/>
        <n v="141.04655870445345"/>
        <n v="30.57944915254237"/>
        <n v="108.16455696202532"/>
        <n v="133.45505617977528"/>
        <n v="187.85106382978722"/>
        <n v="332"/>
        <n v="575.21428571428578"/>
        <n v="40.5"/>
        <n v="184.42857142857144"/>
        <n v="285.80555555555554"/>
        <n v="319"/>
        <n v="39.234070221066318"/>
        <n v="178.14000000000001"/>
        <n v="365.15"/>
        <n v="113.94594594594594"/>
        <n v="29.828720626631856"/>
        <n v="54.270588235294113"/>
        <n v="236.34156976744185"/>
        <n v="512.91666666666663"/>
        <n v="100.65116279069768"/>
        <n v="81.348423194303152"/>
        <n v="16.404761904761905"/>
        <n v="52.774617067833695"/>
        <n v="260.20608108108109"/>
        <n v="30.73289183222958"/>
        <n v="13.5"/>
        <n v="178.62556663644605"/>
        <n v="220.0566037735849"/>
        <n v="101.5108695652174"/>
        <n v="191.5"/>
        <n v="305.34683098591546"/>
        <n v="23.995287958115181"/>
        <n v="723.77777777777771"/>
        <n v="547.36"/>
        <n v="414.49999999999994"/>
        <n v="0.90696409140369971"/>
        <n v="34.173469387755098"/>
        <n v="23.948810754912099"/>
        <n v="48.072649572649574"/>
        <n v="70.145182291666657"/>
        <n v="529.92307692307691"/>
        <n v="180.32549019607845"/>
        <n v="92.320000000000007"/>
        <n v="13.901001112347053"/>
        <n v="927.07777777777767"/>
        <n v="39.857142857142861"/>
        <n v="112.22929936305732"/>
        <n v="70.925816023738875"/>
        <n v="119.08974358974358"/>
        <n v="24.017591339648174"/>
        <n v="139.31868131868131"/>
        <n v="39.277108433734945"/>
        <n v="22.439077144917089"/>
        <n v="55.779069767441861"/>
        <n v="42.523125996810208"/>
        <n v="112.00000000000001"/>
        <n v="7.0681818181818183"/>
        <n v="101.74563871693867"/>
        <n v="425.75"/>
        <n v="145.53947368421052"/>
        <n v="32.453465346534657"/>
        <n v="700.33333333333326"/>
        <n v="83.904860392967933"/>
        <n v="84.19047619047619"/>
        <n v="155.95180722891567"/>
        <n v="99.619450317124731"/>
        <n v="80.300000000000011"/>
        <n v="11.254901960784313"/>
        <n v="91.740952380952379"/>
        <n v="95.521156936261391"/>
        <n v="502.87499999999994"/>
        <n v="159.24394463667818"/>
        <n v="15.022446689113355"/>
        <n v="482.03846153846149"/>
        <n v="149.96938775510205"/>
        <n v="117.22156398104266"/>
        <n v="37.695968274950431"/>
        <n v="72.653061224489804"/>
        <n v="265.98113207547169"/>
        <n v="24.205617977528089"/>
        <n v="2.5064935064935066"/>
        <n v="16.329799764428738"/>
        <n v="276.5"/>
        <n v="88.803571428571431"/>
        <n v="163.57142857142856"/>
        <n v="969"/>
        <n v="270.91376701966715"/>
        <n v="284.21355932203392"/>
        <n v="58.6329816768462"/>
        <n v="98.51111111111112"/>
        <n v="43.975381008206334"/>
        <n v="151.66315789473683"/>
        <n v="223.63492063492063"/>
        <n v="239.75"/>
        <n v="199.33333333333334"/>
        <n v="137.34482758620689"/>
        <n v="100.9696106362773"/>
        <n v="794.16"/>
        <n v="369.7"/>
        <n v="12.818181818181817"/>
        <n v="138.02702702702703"/>
        <n v="83.813278008298752"/>
        <n v="204.60063224446787"/>
        <n v="44.344086021505376"/>
        <n v="218.60294117647058"/>
        <n v="186.03314917127071"/>
        <n v="237.33830845771143"/>
        <n v="305.65384615384613"/>
        <n v="94.142857142857139"/>
        <n v="54.400000000000006"/>
        <n v="111.88059701492537"/>
        <n v="369.14814814814815"/>
        <n v="62.930372148859547"/>
        <n v="64.927835051546396"/>
        <n v="18.853658536585368"/>
        <n v="16.754404145077721"/>
        <n v="101.11290322580646"/>
        <n v="341.5022831050228"/>
        <n v="64.016666666666666"/>
        <n v="52.080459770114942"/>
        <n v="322.40211640211641"/>
        <n v="119.50810185185186"/>
        <n v="146.79775280898878"/>
        <n v="950.57142857142856"/>
        <n v="72.893617021276597"/>
        <n v="79.008248730964468"/>
        <n v="64.721518987341781"/>
        <n v="82.028169014084511"/>
        <n v="1037.6666666666667"/>
        <n v="12.910076530612244"/>
        <n v="154.84210526315789"/>
        <n v="7.0991735537190088"/>
        <n v="208.52773826458036"/>
        <n v="99.683544303797461"/>
        <n v="201.59756097560978"/>
        <n v="162.09032258064516"/>
        <n v="3.6436208125445471"/>
        <n v="206.63492063492063"/>
        <n v="128.23628691983123"/>
        <n v="119.66037735849055"/>
        <n v="170.73055242390078"/>
        <n v="187.21212121212122"/>
        <n v="188.38235294117646"/>
        <n v="131.29869186046511"/>
        <n v="283.97435897435901"/>
        <n v="120.41999999999999"/>
        <n v="419.0560747663551"/>
        <n v="13.853658536585368"/>
        <n v="139.43548387096774"/>
        <n v="174"/>
        <n v="155.49056603773585"/>
        <n v="170.44705882352943"/>
        <n v="189.515625"/>
        <n v="249.71428571428572"/>
        <n v="48.860523665659613"/>
        <n v="28.461970393057683"/>
        <n v="268.02325581395348"/>
        <n v="619.80078125"/>
        <n v="3.1301587301587301"/>
        <n v="159.92152704135739"/>
        <n v="279.39215686274508"/>
        <n v="77.373333333333335"/>
        <n v="206.32812500000003"/>
        <n v="694.25"/>
        <n v="151.78947368421052"/>
        <n v="64.58207217694995"/>
        <n v="62.873684210526314"/>
        <n v="310.39864864864865"/>
        <n v="42.859916782246884"/>
        <n v="83.119402985074629"/>
        <n v="78.531302876480552"/>
        <n v="114.09352517985612"/>
        <n v="64.537683358624179"/>
        <n v="79.411764705882348"/>
        <n v="11.419117647058824"/>
        <n v="56.186046511627907"/>
        <n v="16.501669449081803"/>
        <n v="119.96808510638297"/>
        <n v="145.45652173913044"/>
        <n v="221.38255033557047"/>
        <n v="48.396694214876035"/>
        <n v="92.911504424778755"/>
        <n v="88.599797365754824"/>
        <n v="41.4"/>
        <n v="63.056795131845846"/>
        <n v="48.482333607230892"/>
        <n v="88.47941026944585"/>
        <n v="126.84"/>
        <n v="2338.833333333333"/>
        <n v="508.38857142857148"/>
        <n v="191.47826086956522"/>
        <n v="42.127533783783782"/>
        <n v="8.24"/>
        <n v="60.064638783269963"/>
        <n v="47.232808616404313"/>
        <n v="81.736263736263737"/>
        <n v="54.187265917603"/>
        <n v="97.868131868131869"/>
        <n v="77.239999999999995"/>
        <n v="33.464735516372798"/>
        <n v="239.58823529411765"/>
        <n v="64.032258064516128"/>
        <n v="176.15942028985506"/>
        <n v="20.33818181818182"/>
        <n v="358.64754098360658"/>
        <n v="468.85802469135803"/>
        <n v="122.05635245901641"/>
        <n v="55.931783729156137"/>
        <n v="43.660714285714285"/>
        <n v="33.53837141183363"/>
        <n v="122.97938144329896"/>
        <n v="189.74959871589084"/>
        <n v="83.622641509433961"/>
        <n v="17.968844221105527"/>
        <n v="1036.5"/>
        <n v="97.405219780219781"/>
        <n v="86.386203150461711"/>
        <n v="150.16666666666666"/>
        <n v="358.43478260869563"/>
        <n v="542.85714285714289"/>
        <n v="67.500714285714281"/>
        <n v="191.74666666666667"/>
        <n v="932"/>
        <n v="429.27586206896552"/>
        <n v="100.65753424657535"/>
        <n v="226.61111111111109"/>
        <n v="142.38"/>
        <n v="90.633333333333326"/>
        <n v="63.966740576496676"/>
        <n v="84.131868131868131"/>
        <n v="133.93478260869566"/>
        <n v="59.042047531992694"/>
        <n v="152.80062063615205"/>
        <n v="446.69121140142522"/>
        <n v="84.391891891891888"/>
        <n v="175.02692307692308"/>
        <n v="54.137931034482754"/>
        <n v="311.87381703470032"/>
        <n v="122.78160919540231"/>
        <n v="99.026517383618156"/>
        <n v="127.84686346863469"/>
        <n v="158.61643835616439"/>
        <n v="707.05882352941171"/>
        <n v="142.38775510204081"/>
        <n v="147.86046511627907"/>
        <n v="20.322580645161288"/>
        <n v="1840.625"/>
        <n v="161.94202898550725"/>
        <n v="472.82077922077923"/>
        <n v="24.466101694915253"/>
        <n v="517.65"/>
        <n v="247.64285714285714"/>
        <n v="100.20481927710843"/>
        <n v="153"/>
        <n v="37.091954022988503"/>
        <n v="4.392394822006473"/>
        <n v="156.50721649484535"/>
        <n v="270.40816326530609"/>
        <n v="134.05952380952382"/>
        <n v="50.398033126293996"/>
        <n v="88.815837937384899"/>
        <n v="165"/>
        <n v="17.5"/>
        <n v="185.66071428571428"/>
        <n v="412.6631944444444"/>
        <n v="90.25"/>
        <n v="91.984615384615381"/>
        <n v="527.00632911392404"/>
        <n v="319.14285714285711"/>
        <n v="354.18867924528303"/>
        <n v="32.896103896103895"/>
        <n v="135.8918918918919"/>
        <n v="2.0843373493975905"/>
        <n v="61"/>
        <n v="30.037735849056602"/>
        <n v="1179.1666666666665"/>
        <n v="1126.0833333333335"/>
        <n v="12.923076923076923"/>
        <n v="712"/>
        <n v="30.304347826086957"/>
        <n v="212.50896057347671"/>
        <n v="228.85714285714286"/>
        <n v="34.959979476654695"/>
        <n v="157.29069767441862"/>
        <n v="232.30555555555554"/>
        <n v="92.448275862068968"/>
        <n v="256.70212765957444"/>
        <n v="168.47017045454547"/>
        <n v="166.57777777777778"/>
        <n v="772.07692307692309"/>
        <n v="406.85714285714283"/>
        <n v="564.20608108108115"/>
        <n v="68.426865671641792"/>
        <n v="34.351966873706004"/>
        <n v="655.4545454545455"/>
        <n v="177.25714285714284"/>
        <n v="113.17857142857144"/>
        <n v="728.18181818181824"/>
        <n v="208.33333333333334"/>
        <n v="31.171232876712331"/>
        <n v="56.967078189300416"/>
        <n v="231"/>
        <n v="86.867834394904463"/>
        <n v="270.74418604651163"/>
        <n v="49.446428571428569"/>
        <n v="113.3596256684492"/>
        <n v="190.55555555555554"/>
        <n v="135.5"/>
        <n v="10.297872340425531"/>
        <n v="65.544223826714799"/>
        <n v="49.026652452025587"/>
        <n v="787.92307692307691"/>
        <n v="80.306347746090154"/>
        <n v="106.29411764705883"/>
        <n v="50.735632183908038"/>
        <n v="215.31372549019611"/>
        <n v="141.22972972972974"/>
        <n v="115.33745781777279"/>
        <n v="193.11940298507463"/>
        <n v="729.73333333333335"/>
        <n v="99.66339869281046"/>
        <n v="88.166666666666671"/>
        <n v="37.233333333333334"/>
        <n v="30.540075309306079"/>
        <n v="25.714285714285712"/>
        <n v="34"/>
        <n v="1185.909090909091"/>
        <n v="125.39393939393939"/>
        <n v="14.394366197183098"/>
        <n v="54.807692307692314"/>
        <n v="109.63157894736841"/>
        <n v="188.47058823529412"/>
        <n v="87.008284023668637"/>
        <n v="202.9130434782609"/>
        <n v="197.03225806451613"/>
        <n v="107"/>
        <n v="268.73076923076923"/>
        <n v="50.845360824742272"/>
        <n v="1180.2857142857142"/>
        <n v="264"/>
        <n v="30.44230769230769"/>
        <n v="62.880681818181813"/>
        <n v="193.125"/>
        <n v="77.102702702702715"/>
        <n v="225.52763819095478"/>
        <n v="239.40625"/>
        <n v="92.1875"/>
        <n v="130.23333333333335"/>
        <n v="615.21739130434787"/>
        <n v="368.79532163742692"/>
        <n v="1094.8571428571429"/>
        <n v="50.662921348314605"/>
        <n v="800.6"/>
        <n v="291.28571428571428"/>
        <n v="349.9666666666667"/>
        <n v="357.07317073170731"/>
        <n v="126.48941176470588"/>
        <n v="387.5"/>
        <n v="457.03571428571428"/>
        <n v="266.69565217391306"/>
        <n v="69"/>
        <n v="51.34375"/>
        <n v="1.1710526315789473"/>
        <n v="108.97734294541709"/>
        <n v="315.17592592592592"/>
        <n v="157.69117647058823"/>
        <n v="153.8082191780822"/>
        <n v="89.738979118329468"/>
        <n v="75.135802469135797"/>
        <n v="852.88135593220341"/>
        <n v="138.90625"/>
        <n v="190.18181818181819"/>
        <n v="100.24333619948409"/>
        <n v="142.75824175824175"/>
        <n v="563.13333333333333"/>
        <n v="30.715909090909086"/>
        <n v="99.39772727272728"/>
        <n v="197.54935622317598"/>
        <n v="508.5"/>
        <n v="237.74468085106383"/>
        <n v="338.46875"/>
        <n v="133.08955223880596"/>
        <n v="207.79999999999998"/>
        <n v="51.122448979591837"/>
        <n v="652.05847953216369"/>
        <n v="113.63099415204678"/>
        <n v="102.37606837606839"/>
        <n v="356.58333333333331"/>
        <n v="139.86792452830187"/>
        <n v="69.45"/>
        <n v="35.534246575342465"/>
        <n v="251.65"/>
        <n v="105.87500000000001"/>
        <n v="187.42857142857144"/>
        <n v="386.78571428571428"/>
        <n v="347.07142857142856"/>
        <n v="185.82098765432099"/>
        <n v="43.241247264770237"/>
        <n v="162.4375"/>
        <n v="184.84285714285716"/>
        <n v="23.703520691785052"/>
        <n v="89.870129870129873"/>
        <n v="272.6041958041958"/>
        <n v="170.04255319148936"/>
        <n v="188.28503562945369"/>
        <n v="346.93532338308455"/>
        <n v="69.177215189873422"/>
        <n v="25.433734939759034"/>
        <n v="77.400977995110026"/>
        <n v="37.481481481481481"/>
        <n v="543.79999999999995"/>
        <n v="228.52189349112427"/>
        <n v="38.948339483394832"/>
        <n v="370"/>
        <n v="237.91176470588232"/>
        <n v="64.036299765807954"/>
        <n v="118.27777777777777"/>
        <n v="84.824037184594957"/>
        <n v="29.346153846153843"/>
        <n v="209.89655172413794"/>
        <n v="169.78571428571431"/>
        <n v="115.95907738095239"/>
        <n v="258.59999999999997"/>
        <n v="230.58333333333331"/>
        <n v="128.21428571428572"/>
        <n v="188.70588235294116"/>
        <n v="6.9511889862327907"/>
        <n v="774.43434343434342"/>
        <n v="27.693181818181817"/>
        <n v="52.479620323841424"/>
        <n v="407.09677419354841"/>
        <n v="156.17857142857144"/>
        <n v="252.42857142857144"/>
        <n v="1.729268292682927"/>
        <n v="12.230769230769232"/>
        <n v="163.98734177215189"/>
        <n v="162.98181818181817"/>
        <n v="20.252747252747252"/>
        <n v="319.24083769633506"/>
        <n v="478.94444444444446"/>
        <n v="19.556634304207122"/>
        <n v="198.94827586206895"/>
        <n v="795"/>
        <n v="50.621082621082621"/>
        <n v="57.4375"/>
        <n v="155.62827640984909"/>
        <n v="36.297297297297298"/>
        <n v="58.25"/>
        <n v="237.39473684210526"/>
        <n v="58.75"/>
        <n v="182.56603773584905"/>
        <n v="0.75436408977556113"/>
        <n v="175.95330739299609"/>
        <n v="237.88235294117646"/>
        <n v="488.05076142131981"/>
        <n v="224.06666666666669"/>
        <n v="18.126436781609197"/>
        <n v="45.847222222222221"/>
        <n v="117.31541218637993"/>
        <n v="217.30909090909088"/>
        <n v="112.28571428571428"/>
        <n v="72.51898734177216"/>
        <n v="212.30434782608697"/>
        <n v="239.74657534246577"/>
        <n v="181.93548387096774"/>
        <n v="164.13114754098362"/>
        <n v="1.6375968992248062"/>
        <n v="49.64385964912281"/>
        <n v="109.70652173913042"/>
        <n v="49.217948717948715"/>
        <n v="62.232323232323225"/>
        <n v="13.05813953488372"/>
        <n v="64.635416666666671"/>
        <n v="159.58666666666667"/>
        <n v="81.42"/>
        <n v="32.444767441860463"/>
        <n v="9.9141184124918666"/>
        <n v="26.694444444444443"/>
        <n v="62.957446808510639"/>
        <n v="161.35593220338984"/>
        <n v="1096.9379310344827"/>
        <n v="70.094158075601371"/>
        <n v="60"/>
        <n v="367.0985915492958"/>
        <n v="1109"/>
        <n v="19.028784648187631"/>
        <n v="126.87755102040816"/>
        <n v="734.63636363636363"/>
        <n v="4.5731034482758623"/>
        <n v="85.054545454545448"/>
        <n v="119.29824561403508"/>
        <n v="296.02777777777777"/>
        <n v="84.694915254237287"/>
        <n v="355.7837837837838"/>
        <n v="386.40909090909093"/>
        <n v="792.23529411764707"/>
        <n v="137.03393665158373"/>
        <n v="338.20833333333337"/>
        <n v="108.22784810126582"/>
        <n v="60.757639620653315"/>
        <n v="27.725490196078432"/>
        <n v="228.3934426229508"/>
        <n v="21.615194054500414"/>
        <n v="373.875"/>
        <n v="154.92592592592592"/>
        <n v="322.14999999999998"/>
        <n v="73.957142857142856"/>
        <n v="864.1"/>
        <n v="143.26245847176079"/>
        <n v="40.281762295081968"/>
        <n v="178.22388059701493"/>
        <n v="84.930555555555557"/>
        <n v="145.93648334624322"/>
        <n v="152.46153846153848"/>
        <n v="67.129542790152414"/>
        <n v="40.307692307692307"/>
        <n v="216.79032258064518"/>
        <n v="52.117021276595743"/>
        <n v="499.58333333333337"/>
        <n v="87.679487179487182"/>
        <n v="113.17346938775511"/>
        <n v="426.54838709677421"/>
        <n v="77.632653061224488"/>
        <n v="52.496810772501767"/>
        <n v="157.46762589928059"/>
        <n v="72.939393939393938"/>
        <n v="60.565789473684205"/>
        <n v="56.791291291291287"/>
        <n v="56.542754275427541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2">
      <sharedItems containsMixedTypes="1" containsNumber="1" minValue="0" maxValue="113.17073170731707" count="985">
        <n v="0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e v="#DIV/0!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x v="0"/>
    <x v="0"/>
    <x v="0"/>
    <x v="0"/>
    <x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x v="1"/>
    <x v="1"/>
    <x v="1"/>
    <x v="1"/>
    <x v="1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x v="2"/>
    <x v="2"/>
    <x v="1"/>
    <x v="2"/>
    <x v="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x v="3"/>
    <x v="3"/>
    <x v="0"/>
    <x v="3"/>
    <x v="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x v="4"/>
    <x v="4"/>
    <x v="0"/>
    <x v="4"/>
    <x v="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x v="5"/>
    <x v="5"/>
    <x v="1"/>
    <x v="5"/>
    <x v="5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x v="6"/>
    <x v="6"/>
    <x v="0"/>
    <x v="6"/>
    <x v="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x v="7"/>
    <x v="7"/>
    <x v="1"/>
    <x v="7"/>
    <x v="7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x v="8"/>
    <x v="8"/>
    <x v="2"/>
    <x v="8"/>
    <x v="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x v="9"/>
    <x v="9"/>
    <x v="0"/>
    <x v="9"/>
    <x v="9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x v="10"/>
    <x v="10"/>
    <x v="1"/>
    <x v="10"/>
    <x v="10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x v="11"/>
    <x v="11"/>
    <x v="0"/>
    <x v="11"/>
    <x v="11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x v="12"/>
    <x v="12"/>
    <x v="0"/>
    <x v="12"/>
    <x v="12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x v="13"/>
    <x v="13"/>
    <x v="1"/>
    <x v="13"/>
    <x v="13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x v="14"/>
    <x v="14"/>
    <x v="0"/>
    <x v="14"/>
    <x v="14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x v="15"/>
    <x v="15"/>
    <x v="0"/>
    <x v="15"/>
    <x v="15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x v="16"/>
    <x v="16"/>
    <x v="1"/>
    <x v="16"/>
    <x v="16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x v="17"/>
    <x v="17"/>
    <x v="1"/>
    <x v="17"/>
    <x v="17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x v="18"/>
    <x v="18"/>
    <x v="3"/>
    <x v="18"/>
    <x v="18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x v="19"/>
    <x v="19"/>
    <x v="0"/>
    <x v="19"/>
    <x v="19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x v="20"/>
    <x v="20"/>
    <x v="1"/>
    <x v="20"/>
    <x v="20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x v="21"/>
    <x v="21"/>
    <x v="0"/>
    <x v="21"/>
    <x v="21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x v="22"/>
    <x v="22"/>
    <x v="1"/>
    <x v="22"/>
    <x v="22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x v="23"/>
    <x v="23"/>
    <x v="1"/>
    <x v="23"/>
    <x v="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x v="24"/>
    <x v="24"/>
    <x v="1"/>
    <x v="24"/>
    <x v="24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x v="25"/>
    <x v="25"/>
    <x v="1"/>
    <x v="25"/>
    <x v="25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x v="26"/>
    <x v="26"/>
    <x v="3"/>
    <x v="26"/>
    <x v="26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x v="27"/>
    <x v="27"/>
    <x v="0"/>
    <x v="27"/>
    <x v="27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x v="28"/>
    <x v="28"/>
    <x v="1"/>
    <x v="28"/>
    <x v="28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x v="29"/>
    <x v="29"/>
    <x v="1"/>
    <x v="29"/>
    <x v="29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x v="30"/>
    <x v="30"/>
    <x v="1"/>
    <x v="30"/>
    <x v="30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x v="31"/>
    <x v="31"/>
    <x v="1"/>
    <x v="31"/>
    <x v="3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x v="32"/>
    <x v="32"/>
    <x v="0"/>
    <x v="32"/>
    <x v="3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x v="33"/>
    <x v="33"/>
    <x v="1"/>
    <x v="33"/>
    <x v="33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x v="34"/>
    <x v="34"/>
    <x v="1"/>
    <x v="34"/>
    <x v="34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x v="35"/>
    <x v="35"/>
    <x v="1"/>
    <x v="35"/>
    <x v="35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x v="36"/>
    <x v="36"/>
    <x v="1"/>
    <x v="36"/>
    <x v="36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x v="37"/>
    <x v="37"/>
    <x v="1"/>
    <x v="37"/>
    <x v="3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x v="38"/>
    <x v="38"/>
    <x v="1"/>
    <x v="38"/>
    <x v="38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x v="39"/>
    <x v="39"/>
    <x v="0"/>
    <x v="39"/>
    <x v="39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x v="40"/>
    <x v="40"/>
    <x v="1"/>
    <x v="40"/>
    <x v="40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x v="41"/>
    <x v="41"/>
    <x v="1"/>
    <x v="41"/>
    <x v="41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x v="42"/>
    <x v="42"/>
    <x v="1"/>
    <x v="42"/>
    <x v="42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x v="43"/>
    <x v="43"/>
    <x v="1"/>
    <x v="43"/>
    <x v="43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x v="44"/>
    <x v="44"/>
    <x v="1"/>
    <x v="13"/>
    <x v="44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x v="45"/>
    <x v="45"/>
    <x v="0"/>
    <x v="44"/>
    <x v="4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x v="46"/>
    <x v="46"/>
    <x v="1"/>
    <x v="45"/>
    <x v="4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x v="47"/>
    <x v="47"/>
    <x v="1"/>
    <x v="46"/>
    <x v="47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x v="48"/>
    <x v="48"/>
    <x v="1"/>
    <x v="47"/>
    <x v="48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x v="49"/>
    <x v="49"/>
    <x v="1"/>
    <x v="48"/>
    <x v="49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x v="50"/>
    <x v="50"/>
    <x v="0"/>
    <x v="49"/>
    <x v="50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x v="51"/>
    <x v="51"/>
    <x v="0"/>
    <x v="50"/>
    <x v="5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x v="52"/>
    <x v="52"/>
    <x v="0"/>
    <x v="51"/>
    <x v="52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x v="53"/>
    <x v="53"/>
    <x v="1"/>
    <x v="52"/>
    <x v="53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x v="54"/>
    <x v="54"/>
    <x v="0"/>
    <x v="53"/>
    <x v="54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x v="55"/>
    <x v="55"/>
    <x v="1"/>
    <x v="54"/>
    <x v="55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x v="56"/>
    <x v="56"/>
    <x v="1"/>
    <x v="55"/>
    <x v="5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x v="57"/>
    <x v="57"/>
    <x v="1"/>
    <x v="56"/>
    <x v="57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x v="58"/>
    <x v="58"/>
    <x v="1"/>
    <x v="57"/>
    <x v="58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x v="59"/>
    <x v="59"/>
    <x v="1"/>
    <x v="58"/>
    <x v="5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x v="60"/>
    <x v="60"/>
    <x v="1"/>
    <x v="59"/>
    <x v="60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x v="61"/>
    <x v="61"/>
    <x v="0"/>
    <x v="60"/>
    <x v="61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x v="62"/>
    <x v="62"/>
    <x v="1"/>
    <x v="61"/>
    <x v="62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x v="63"/>
    <x v="63"/>
    <x v="0"/>
    <x v="62"/>
    <x v="63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x v="64"/>
    <x v="64"/>
    <x v="0"/>
    <x v="63"/>
    <x v="64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x v="65"/>
    <x v="65"/>
    <x v="1"/>
    <x v="64"/>
    <x v="65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x v="66"/>
    <x v="66"/>
    <x v="0"/>
    <x v="65"/>
    <x v="66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x v="67"/>
    <x v="67"/>
    <x v="1"/>
    <x v="66"/>
    <x v="67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x v="68"/>
    <x v="68"/>
    <x v="1"/>
    <x v="67"/>
    <x v="6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x v="69"/>
    <x v="69"/>
    <x v="3"/>
    <x v="68"/>
    <x v="69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x v="70"/>
    <x v="70"/>
    <x v="1"/>
    <x v="69"/>
    <x v="70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x v="71"/>
    <x v="71"/>
    <x v="1"/>
    <x v="70"/>
    <x v="71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x v="72"/>
    <x v="72"/>
    <x v="1"/>
    <x v="71"/>
    <x v="72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x v="73"/>
    <x v="73"/>
    <x v="1"/>
    <x v="39"/>
    <x v="73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x v="74"/>
    <x v="74"/>
    <x v="1"/>
    <x v="72"/>
    <x v="74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x v="75"/>
    <x v="75"/>
    <x v="1"/>
    <x v="73"/>
    <x v="75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x v="76"/>
    <x v="76"/>
    <x v="0"/>
    <x v="74"/>
    <x v="76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x v="77"/>
    <x v="77"/>
    <x v="0"/>
    <x v="75"/>
    <x v="77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x v="78"/>
    <x v="78"/>
    <x v="1"/>
    <x v="76"/>
    <x v="78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x v="79"/>
    <x v="79"/>
    <x v="0"/>
    <x v="77"/>
    <x v="79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x v="80"/>
    <x v="80"/>
    <x v="1"/>
    <x v="78"/>
    <x v="80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x v="81"/>
    <x v="81"/>
    <x v="1"/>
    <x v="79"/>
    <x v="8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x v="82"/>
    <x v="82"/>
    <x v="1"/>
    <x v="80"/>
    <x v="82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x v="83"/>
    <x v="83"/>
    <x v="0"/>
    <x v="81"/>
    <x v="83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x v="84"/>
    <x v="84"/>
    <x v="1"/>
    <x v="82"/>
    <x v="84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x v="85"/>
    <x v="85"/>
    <x v="1"/>
    <x v="83"/>
    <x v="85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x v="86"/>
    <x v="86"/>
    <x v="1"/>
    <x v="84"/>
    <x v="8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x v="87"/>
    <x v="87"/>
    <x v="0"/>
    <x v="85"/>
    <x v="87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x v="88"/>
    <x v="88"/>
    <x v="1"/>
    <x v="86"/>
    <x v="88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x v="89"/>
    <x v="89"/>
    <x v="1"/>
    <x v="87"/>
    <x v="8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x v="58"/>
    <x v="90"/>
    <x v="0"/>
    <x v="88"/>
    <x v="90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x v="90"/>
    <x v="91"/>
    <x v="0"/>
    <x v="89"/>
    <x v="91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x v="91"/>
    <x v="92"/>
    <x v="1"/>
    <x v="90"/>
    <x v="92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x v="92"/>
    <x v="93"/>
    <x v="3"/>
    <x v="91"/>
    <x v="93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x v="93"/>
    <x v="94"/>
    <x v="1"/>
    <x v="80"/>
    <x v="94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x v="94"/>
    <x v="95"/>
    <x v="1"/>
    <x v="11"/>
    <x v="95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x v="95"/>
    <x v="96"/>
    <x v="1"/>
    <x v="92"/>
    <x v="96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x v="96"/>
    <x v="97"/>
    <x v="1"/>
    <x v="86"/>
    <x v="97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x v="97"/>
    <x v="98"/>
    <x v="0"/>
    <x v="93"/>
    <x v="98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x v="98"/>
    <x v="99"/>
    <x v="1"/>
    <x v="55"/>
    <x v="99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x v="99"/>
    <x v="100"/>
    <x v="0"/>
    <x v="49"/>
    <x v="100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x v="100"/>
    <x v="101"/>
    <x v="1"/>
    <x v="55"/>
    <x v="101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x v="101"/>
    <x v="102"/>
    <x v="1"/>
    <x v="94"/>
    <x v="1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x v="102"/>
    <x v="103"/>
    <x v="0"/>
    <x v="95"/>
    <x v="103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x v="103"/>
    <x v="104"/>
    <x v="1"/>
    <x v="96"/>
    <x v="104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x v="104"/>
    <x v="105"/>
    <x v="1"/>
    <x v="97"/>
    <x v="105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x v="105"/>
    <x v="106"/>
    <x v="1"/>
    <x v="98"/>
    <x v="106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x v="106"/>
    <x v="107"/>
    <x v="1"/>
    <x v="99"/>
    <x v="107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x v="107"/>
    <x v="108"/>
    <x v="1"/>
    <x v="100"/>
    <x v="10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x v="108"/>
    <x v="109"/>
    <x v="0"/>
    <x v="101"/>
    <x v="109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x v="109"/>
    <x v="110"/>
    <x v="0"/>
    <x v="102"/>
    <x v="110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x v="110"/>
    <x v="111"/>
    <x v="1"/>
    <x v="103"/>
    <x v="111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x v="111"/>
    <x v="112"/>
    <x v="1"/>
    <x v="104"/>
    <x v="112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x v="112"/>
    <x v="113"/>
    <x v="1"/>
    <x v="54"/>
    <x v="113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x v="113"/>
    <x v="114"/>
    <x v="1"/>
    <x v="105"/>
    <x v="11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x v="114"/>
    <x v="115"/>
    <x v="0"/>
    <x v="106"/>
    <x v="115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x v="115"/>
    <x v="116"/>
    <x v="0"/>
    <x v="107"/>
    <x v="116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x v="116"/>
    <x v="117"/>
    <x v="1"/>
    <x v="108"/>
    <x v="117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x v="117"/>
    <x v="118"/>
    <x v="1"/>
    <x v="109"/>
    <x v="118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x v="118"/>
    <x v="119"/>
    <x v="1"/>
    <x v="110"/>
    <x v="11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x v="119"/>
    <x v="120"/>
    <x v="1"/>
    <x v="111"/>
    <x v="120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x v="120"/>
    <x v="121"/>
    <x v="1"/>
    <x v="112"/>
    <x v="121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x v="121"/>
    <x v="122"/>
    <x v="0"/>
    <x v="113"/>
    <x v="122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x v="122"/>
    <x v="123"/>
    <x v="0"/>
    <x v="114"/>
    <x v="123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x v="123"/>
    <x v="124"/>
    <x v="1"/>
    <x v="115"/>
    <x v="124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x v="124"/>
    <x v="125"/>
    <x v="1"/>
    <x v="80"/>
    <x v="125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x v="125"/>
    <x v="126"/>
    <x v="0"/>
    <x v="116"/>
    <x v="126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x v="126"/>
    <x v="127"/>
    <x v="0"/>
    <x v="117"/>
    <x v="12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x v="127"/>
    <x v="128"/>
    <x v="3"/>
    <x v="118"/>
    <x v="128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x v="128"/>
    <x v="129"/>
    <x v="3"/>
    <x v="12"/>
    <x v="12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x v="129"/>
    <x v="130"/>
    <x v="1"/>
    <x v="119"/>
    <x v="130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x v="130"/>
    <x v="131"/>
    <x v="1"/>
    <x v="120"/>
    <x v="131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x v="131"/>
    <x v="132"/>
    <x v="1"/>
    <x v="121"/>
    <x v="132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x v="132"/>
    <x v="133"/>
    <x v="1"/>
    <x v="122"/>
    <x v="133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x v="133"/>
    <x v="134"/>
    <x v="0"/>
    <x v="123"/>
    <x v="134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x v="134"/>
    <x v="135"/>
    <x v="0"/>
    <x v="124"/>
    <x v="135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x v="135"/>
    <x v="136"/>
    <x v="3"/>
    <x v="125"/>
    <x v="136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x v="136"/>
    <x v="137"/>
    <x v="1"/>
    <x v="126"/>
    <x v="137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x v="137"/>
    <x v="138"/>
    <x v="0"/>
    <x v="127"/>
    <x v="138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x v="138"/>
    <x v="139"/>
    <x v="0"/>
    <x v="128"/>
    <x v="139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x v="139"/>
    <x v="140"/>
    <x v="1"/>
    <x v="129"/>
    <x v="140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x v="140"/>
    <x v="141"/>
    <x v="1"/>
    <x v="130"/>
    <x v="141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x v="141"/>
    <x v="142"/>
    <x v="1"/>
    <x v="124"/>
    <x v="142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x v="142"/>
    <x v="143"/>
    <x v="1"/>
    <x v="131"/>
    <x v="143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x v="143"/>
    <x v="144"/>
    <x v="1"/>
    <x v="18"/>
    <x v="144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x v="144"/>
    <x v="145"/>
    <x v="1"/>
    <x v="132"/>
    <x v="14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x v="145"/>
    <x v="146"/>
    <x v="3"/>
    <x v="133"/>
    <x v="14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x v="146"/>
    <x v="147"/>
    <x v="1"/>
    <x v="134"/>
    <x v="147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x v="147"/>
    <x v="148"/>
    <x v="1"/>
    <x v="37"/>
    <x v="148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x v="148"/>
    <x v="149"/>
    <x v="1"/>
    <x v="135"/>
    <x v="149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x v="99"/>
    <x v="100"/>
    <x v="0"/>
    <x v="49"/>
    <x v="100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x v="149"/>
    <x v="150"/>
    <x v="0"/>
    <x v="50"/>
    <x v="150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x v="150"/>
    <x v="151"/>
    <x v="1"/>
    <x v="136"/>
    <x v="15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x v="151"/>
    <x v="152"/>
    <x v="0"/>
    <x v="137"/>
    <x v="152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x v="152"/>
    <x v="153"/>
    <x v="0"/>
    <x v="138"/>
    <x v="153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x v="153"/>
    <x v="154"/>
    <x v="0"/>
    <x v="139"/>
    <x v="154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x v="154"/>
    <x v="155"/>
    <x v="3"/>
    <x v="140"/>
    <x v="15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x v="155"/>
    <x v="156"/>
    <x v="0"/>
    <x v="141"/>
    <x v="156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x v="156"/>
    <x v="157"/>
    <x v="1"/>
    <x v="142"/>
    <x v="15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x v="157"/>
    <x v="158"/>
    <x v="1"/>
    <x v="143"/>
    <x v="158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x v="158"/>
    <x v="159"/>
    <x v="1"/>
    <x v="55"/>
    <x v="159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x v="159"/>
    <x v="160"/>
    <x v="0"/>
    <x v="51"/>
    <x v="160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x v="160"/>
    <x v="161"/>
    <x v="1"/>
    <x v="144"/>
    <x v="161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x v="161"/>
    <x v="162"/>
    <x v="1"/>
    <x v="67"/>
    <x v="162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x v="162"/>
    <x v="163"/>
    <x v="1"/>
    <x v="20"/>
    <x v="163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x v="163"/>
    <x v="164"/>
    <x v="1"/>
    <x v="145"/>
    <x v="164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x v="164"/>
    <x v="165"/>
    <x v="1"/>
    <x v="146"/>
    <x v="165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x v="165"/>
    <x v="166"/>
    <x v="1"/>
    <x v="147"/>
    <x v="166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x v="166"/>
    <x v="167"/>
    <x v="0"/>
    <x v="148"/>
    <x v="167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x v="167"/>
    <x v="168"/>
    <x v="1"/>
    <x v="149"/>
    <x v="168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x v="168"/>
    <x v="169"/>
    <x v="0"/>
    <x v="109"/>
    <x v="169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x v="169"/>
    <x v="170"/>
    <x v="0"/>
    <x v="62"/>
    <x v="170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x v="170"/>
    <x v="171"/>
    <x v="0"/>
    <x v="150"/>
    <x v="171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x v="171"/>
    <x v="172"/>
    <x v="1"/>
    <x v="151"/>
    <x v="172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x v="172"/>
    <x v="173"/>
    <x v="1"/>
    <x v="44"/>
    <x v="17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x v="173"/>
    <x v="174"/>
    <x v="0"/>
    <x v="152"/>
    <x v="174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x v="174"/>
    <x v="175"/>
    <x v="0"/>
    <x v="153"/>
    <x v="17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x v="175"/>
    <x v="176"/>
    <x v="1"/>
    <x v="154"/>
    <x v="176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x v="176"/>
    <x v="177"/>
    <x v="0"/>
    <x v="155"/>
    <x v="177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x v="177"/>
    <x v="178"/>
    <x v="1"/>
    <x v="156"/>
    <x v="178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x v="178"/>
    <x v="179"/>
    <x v="1"/>
    <x v="157"/>
    <x v="179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x v="179"/>
    <x v="180"/>
    <x v="0"/>
    <x v="158"/>
    <x v="180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x v="180"/>
    <x v="181"/>
    <x v="1"/>
    <x v="159"/>
    <x v="18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x v="181"/>
    <x v="182"/>
    <x v="0"/>
    <x v="99"/>
    <x v="182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x v="182"/>
    <x v="183"/>
    <x v="1"/>
    <x v="160"/>
    <x v="18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x v="183"/>
    <x v="184"/>
    <x v="0"/>
    <x v="161"/>
    <x v="184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x v="184"/>
    <x v="185"/>
    <x v="0"/>
    <x v="162"/>
    <x v="185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x v="185"/>
    <x v="186"/>
    <x v="1"/>
    <x v="163"/>
    <x v="186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x v="186"/>
    <x v="187"/>
    <x v="0"/>
    <x v="164"/>
    <x v="187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x v="187"/>
    <x v="188"/>
    <x v="3"/>
    <x v="165"/>
    <x v="188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x v="188"/>
    <x v="189"/>
    <x v="0"/>
    <x v="3"/>
    <x v="189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x v="189"/>
    <x v="190"/>
    <x v="0"/>
    <x v="99"/>
    <x v="190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x v="190"/>
    <x v="191"/>
    <x v="0"/>
    <x v="166"/>
    <x v="191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x v="191"/>
    <x v="192"/>
    <x v="0"/>
    <x v="167"/>
    <x v="192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x v="192"/>
    <x v="193"/>
    <x v="1"/>
    <x v="105"/>
    <x v="193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x v="193"/>
    <x v="194"/>
    <x v="1"/>
    <x v="168"/>
    <x v="194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x v="194"/>
    <x v="195"/>
    <x v="0"/>
    <x v="16"/>
    <x v="195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x v="195"/>
    <x v="196"/>
    <x v="1"/>
    <x v="169"/>
    <x v="196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x v="196"/>
    <x v="197"/>
    <x v="0"/>
    <x v="170"/>
    <x v="197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x v="197"/>
    <x v="198"/>
    <x v="0"/>
    <x v="171"/>
    <x v="198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x v="50"/>
    <x v="50"/>
    <x v="0"/>
    <x v="49"/>
    <x v="50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x v="198"/>
    <x v="199"/>
    <x v="1"/>
    <x v="144"/>
    <x v="199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x v="199"/>
    <x v="200"/>
    <x v="3"/>
    <x v="172"/>
    <x v="200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x v="200"/>
    <x v="201"/>
    <x v="1"/>
    <x v="173"/>
    <x v="201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x v="201"/>
    <x v="202"/>
    <x v="0"/>
    <x v="174"/>
    <x v="202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x v="202"/>
    <x v="203"/>
    <x v="1"/>
    <x v="175"/>
    <x v="203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x v="203"/>
    <x v="204"/>
    <x v="3"/>
    <x v="176"/>
    <x v="204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x v="204"/>
    <x v="205"/>
    <x v="1"/>
    <x v="177"/>
    <x v="205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x v="205"/>
    <x v="206"/>
    <x v="1"/>
    <x v="178"/>
    <x v="206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x v="206"/>
    <x v="207"/>
    <x v="2"/>
    <x v="179"/>
    <x v="207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x v="207"/>
    <x v="208"/>
    <x v="0"/>
    <x v="31"/>
    <x v="208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x v="208"/>
    <x v="209"/>
    <x v="0"/>
    <x v="180"/>
    <x v="209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x v="209"/>
    <x v="210"/>
    <x v="1"/>
    <x v="170"/>
    <x v="210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x v="210"/>
    <x v="211"/>
    <x v="1"/>
    <x v="181"/>
    <x v="211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x v="211"/>
    <x v="212"/>
    <x v="1"/>
    <x v="34"/>
    <x v="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x v="212"/>
    <x v="213"/>
    <x v="0"/>
    <x v="182"/>
    <x v="2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x v="213"/>
    <x v="214"/>
    <x v="1"/>
    <x v="183"/>
    <x v="214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x v="214"/>
    <x v="215"/>
    <x v="0"/>
    <x v="184"/>
    <x v="215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x v="215"/>
    <x v="216"/>
    <x v="1"/>
    <x v="185"/>
    <x v="216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x v="216"/>
    <x v="217"/>
    <x v="1"/>
    <x v="186"/>
    <x v="217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x v="217"/>
    <x v="218"/>
    <x v="0"/>
    <x v="68"/>
    <x v="21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x v="218"/>
    <x v="219"/>
    <x v="0"/>
    <x v="187"/>
    <x v="21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x v="219"/>
    <x v="220"/>
    <x v="1"/>
    <x v="188"/>
    <x v="220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x v="220"/>
    <x v="221"/>
    <x v="0"/>
    <x v="189"/>
    <x v="221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x v="221"/>
    <x v="222"/>
    <x v="1"/>
    <x v="190"/>
    <x v="22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x v="222"/>
    <x v="223"/>
    <x v="1"/>
    <x v="191"/>
    <x v="223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x v="223"/>
    <x v="224"/>
    <x v="1"/>
    <x v="192"/>
    <x v="224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x v="224"/>
    <x v="225"/>
    <x v="1"/>
    <x v="193"/>
    <x v="22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x v="225"/>
    <x v="226"/>
    <x v="1"/>
    <x v="194"/>
    <x v="226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x v="226"/>
    <x v="227"/>
    <x v="1"/>
    <x v="195"/>
    <x v="227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x v="227"/>
    <x v="228"/>
    <x v="1"/>
    <x v="196"/>
    <x v="228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x v="228"/>
    <x v="229"/>
    <x v="3"/>
    <x v="109"/>
    <x v="22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x v="229"/>
    <x v="230"/>
    <x v="1"/>
    <x v="45"/>
    <x v="230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x v="230"/>
    <x v="231"/>
    <x v="1"/>
    <x v="197"/>
    <x v="231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x v="231"/>
    <x v="232"/>
    <x v="1"/>
    <x v="46"/>
    <x v="232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x v="232"/>
    <x v="233"/>
    <x v="0"/>
    <x v="45"/>
    <x v="233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x v="233"/>
    <x v="234"/>
    <x v="0"/>
    <x v="176"/>
    <x v="23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x v="234"/>
    <x v="235"/>
    <x v="1"/>
    <x v="198"/>
    <x v="23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x v="235"/>
    <x v="236"/>
    <x v="1"/>
    <x v="199"/>
    <x v="236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x v="236"/>
    <x v="237"/>
    <x v="0"/>
    <x v="142"/>
    <x v="23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x v="237"/>
    <x v="238"/>
    <x v="1"/>
    <x v="200"/>
    <x v="238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x v="238"/>
    <x v="239"/>
    <x v="1"/>
    <x v="74"/>
    <x v="23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x v="239"/>
    <x v="240"/>
    <x v="1"/>
    <x v="201"/>
    <x v="240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x v="240"/>
    <x v="241"/>
    <x v="1"/>
    <x v="202"/>
    <x v="241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x v="241"/>
    <x v="242"/>
    <x v="1"/>
    <x v="4"/>
    <x v="242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x v="242"/>
    <x v="243"/>
    <x v="1"/>
    <x v="203"/>
    <x v="243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x v="243"/>
    <x v="244"/>
    <x v="1"/>
    <x v="42"/>
    <x v="24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x v="244"/>
    <x v="245"/>
    <x v="1"/>
    <x v="204"/>
    <x v="245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x v="245"/>
    <x v="246"/>
    <x v="1"/>
    <x v="205"/>
    <x v="246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x v="246"/>
    <x v="247"/>
    <x v="1"/>
    <x v="206"/>
    <x v="247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x v="247"/>
    <x v="248"/>
    <x v="0"/>
    <x v="49"/>
    <x v="248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x v="248"/>
    <x v="249"/>
    <x v="0"/>
    <x v="196"/>
    <x v="249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x v="249"/>
    <x v="250"/>
    <x v="1"/>
    <x v="207"/>
    <x v="250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x v="250"/>
    <x v="251"/>
    <x v="0"/>
    <x v="208"/>
    <x v="25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x v="251"/>
    <x v="252"/>
    <x v="1"/>
    <x v="39"/>
    <x v="252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x v="252"/>
    <x v="253"/>
    <x v="1"/>
    <x v="209"/>
    <x v="253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x v="253"/>
    <x v="254"/>
    <x v="0"/>
    <x v="27"/>
    <x v="254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x v="254"/>
    <x v="255"/>
    <x v="1"/>
    <x v="45"/>
    <x v="255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x v="255"/>
    <x v="256"/>
    <x v="1"/>
    <x v="129"/>
    <x v="256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x v="256"/>
    <x v="257"/>
    <x v="1"/>
    <x v="188"/>
    <x v="25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x v="257"/>
    <x v="258"/>
    <x v="1"/>
    <x v="210"/>
    <x v="258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x v="258"/>
    <x v="259"/>
    <x v="0"/>
    <x v="211"/>
    <x v="259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x v="259"/>
    <x v="260"/>
    <x v="1"/>
    <x v="37"/>
    <x v="260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x v="260"/>
    <x v="261"/>
    <x v="1"/>
    <x v="134"/>
    <x v="261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x v="261"/>
    <x v="262"/>
    <x v="1"/>
    <x v="212"/>
    <x v="262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x v="262"/>
    <x v="263"/>
    <x v="1"/>
    <x v="99"/>
    <x v="26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x v="263"/>
    <x v="264"/>
    <x v="0"/>
    <x v="213"/>
    <x v="264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x v="264"/>
    <x v="265"/>
    <x v="1"/>
    <x v="214"/>
    <x v="26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x v="265"/>
    <x v="266"/>
    <x v="1"/>
    <x v="44"/>
    <x v="266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x v="266"/>
    <x v="267"/>
    <x v="1"/>
    <x v="215"/>
    <x v="26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x v="267"/>
    <x v="268"/>
    <x v="3"/>
    <x v="216"/>
    <x v="268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x v="268"/>
    <x v="269"/>
    <x v="2"/>
    <x v="217"/>
    <x v="26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x v="269"/>
    <x v="270"/>
    <x v="1"/>
    <x v="218"/>
    <x v="270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x v="270"/>
    <x v="271"/>
    <x v="1"/>
    <x v="219"/>
    <x v="271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x v="271"/>
    <x v="272"/>
    <x v="0"/>
    <x v="27"/>
    <x v="272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x v="272"/>
    <x v="273"/>
    <x v="1"/>
    <x v="220"/>
    <x v="273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x v="273"/>
    <x v="274"/>
    <x v="0"/>
    <x v="221"/>
    <x v="274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x v="274"/>
    <x v="275"/>
    <x v="1"/>
    <x v="100"/>
    <x v="275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x v="275"/>
    <x v="276"/>
    <x v="1"/>
    <x v="222"/>
    <x v="276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x v="276"/>
    <x v="277"/>
    <x v="1"/>
    <x v="223"/>
    <x v="277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x v="277"/>
    <x v="278"/>
    <x v="1"/>
    <x v="224"/>
    <x v="278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x v="278"/>
    <x v="279"/>
    <x v="0"/>
    <x v="225"/>
    <x v="279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x v="279"/>
    <x v="280"/>
    <x v="1"/>
    <x v="221"/>
    <x v="280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x v="280"/>
    <x v="281"/>
    <x v="0"/>
    <x v="226"/>
    <x v="28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x v="281"/>
    <x v="282"/>
    <x v="0"/>
    <x v="227"/>
    <x v="282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x v="282"/>
    <x v="283"/>
    <x v="1"/>
    <x v="228"/>
    <x v="28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x v="283"/>
    <x v="284"/>
    <x v="3"/>
    <x v="229"/>
    <x v="284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x v="284"/>
    <x v="285"/>
    <x v="1"/>
    <x v="230"/>
    <x v="285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x v="285"/>
    <x v="286"/>
    <x v="0"/>
    <x v="231"/>
    <x v="286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x v="286"/>
    <x v="287"/>
    <x v="1"/>
    <x v="232"/>
    <x v="28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x v="287"/>
    <x v="288"/>
    <x v="0"/>
    <x v="233"/>
    <x v="288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x v="288"/>
    <x v="289"/>
    <x v="1"/>
    <x v="37"/>
    <x v="28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x v="289"/>
    <x v="290"/>
    <x v="0"/>
    <x v="234"/>
    <x v="290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x v="290"/>
    <x v="291"/>
    <x v="3"/>
    <x v="235"/>
    <x v="291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x v="291"/>
    <x v="292"/>
    <x v="1"/>
    <x v="236"/>
    <x v="2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x v="292"/>
    <x v="293"/>
    <x v="0"/>
    <x v="237"/>
    <x v="293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x v="293"/>
    <x v="294"/>
    <x v="0"/>
    <x v="63"/>
    <x v="294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x v="294"/>
    <x v="295"/>
    <x v="0"/>
    <x v="238"/>
    <x v="2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x v="295"/>
    <x v="296"/>
    <x v="1"/>
    <x v="239"/>
    <x v="296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x v="296"/>
    <x v="297"/>
    <x v="0"/>
    <x v="240"/>
    <x v="297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x v="297"/>
    <x v="298"/>
    <x v="0"/>
    <x v="49"/>
    <x v="298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x v="298"/>
    <x v="299"/>
    <x v="1"/>
    <x v="241"/>
    <x v="299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x v="299"/>
    <x v="300"/>
    <x v="0"/>
    <x v="242"/>
    <x v="300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x v="300"/>
    <x v="301"/>
    <x v="0"/>
    <x v="235"/>
    <x v="301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x v="301"/>
    <x v="302"/>
    <x v="1"/>
    <x v="23"/>
    <x v="302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x v="302"/>
    <x v="303"/>
    <x v="1"/>
    <x v="72"/>
    <x v="303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x v="303"/>
    <x v="304"/>
    <x v="0"/>
    <x v="243"/>
    <x v="304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x v="304"/>
    <x v="305"/>
    <x v="1"/>
    <x v="244"/>
    <x v="305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x v="305"/>
    <x v="306"/>
    <x v="0"/>
    <x v="245"/>
    <x v="30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x v="306"/>
    <x v="307"/>
    <x v="3"/>
    <x v="51"/>
    <x v="307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x v="307"/>
    <x v="308"/>
    <x v="0"/>
    <x v="36"/>
    <x v="308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x v="308"/>
    <x v="309"/>
    <x v="1"/>
    <x v="246"/>
    <x v="309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x v="309"/>
    <x v="310"/>
    <x v="1"/>
    <x v="247"/>
    <x v="310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x v="310"/>
    <x v="311"/>
    <x v="1"/>
    <x v="248"/>
    <x v="311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x v="311"/>
    <x v="312"/>
    <x v="1"/>
    <x v="221"/>
    <x v="31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x v="312"/>
    <x v="313"/>
    <x v="0"/>
    <x v="249"/>
    <x v="313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x v="313"/>
    <x v="314"/>
    <x v="0"/>
    <x v="250"/>
    <x v="314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x v="314"/>
    <x v="315"/>
    <x v="0"/>
    <x v="141"/>
    <x v="315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x v="315"/>
    <x v="316"/>
    <x v="0"/>
    <x v="68"/>
    <x v="316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x v="316"/>
    <x v="317"/>
    <x v="3"/>
    <x v="251"/>
    <x v="317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x v="317"/>
    <x v="318"/>
    <x v="0"/>
    <x v="175"/>
    <x v="318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x v="318"/>
    <x v="319"/>
    <x v="0"/>
    <x v="194"/>
    <x v="319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x v="319"/>
    <x v="320"/>
    <x v="1"/>
    <x v="252"/>
    <x v="320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x v="320"/>
    <x v="321"/>
    <x v="0"/>
    <x v="150"/>
    <x v="321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x v="321"/>
    <x v="322"/>
    <x v="1"/>
    <x v="253"/>
    <x v="322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x v="322"/>
    <x v="323"/>
    <x v="0"/>
    <x v="107"/>
    <x v="323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x v="323"/>
    <x v="324"/>
    <x v="0"/>
    <x v="58"/>
    <x v="324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x v="324"/>
    <x v="325"/>
    <x v="0"/>
    <x v="254"/>
    <x v="325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x v="325"/>
    <x v="326"/>
    <x v="1"/>
    <x v="255"/>
    <x v="326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x v="326"/>
    <x v="327"/>
    <x v="2"/>
    <x v="57"/>
    <x v="327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x v="327"/>
    <x v="328"/>
    <x v="1"/>
    <x v="256"/>
    <x v="328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x v="328"/>
    <x v="329"/>
    <x v="1"/>
    <x v="257"/>
    <x v="329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x v="329"/>
    <x v="330"/>
    <x v="1"/>
    <x v="258"/>
    <x v="330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x v="330"/>
    <x v="331"/>
    <x v="1"/>
    <x v="259"/>
    <x v="33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x v="331"/>
    <x v="332"/>
    <x v="1"/>
    <x v="260"/>
    <x v="332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x v="332"/>
    <x v="333"/>
    <x v="1"/>
    <x v="261"/>
    <x v="333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x v="333"/>
    <x v="334"/>
    <x v="0"/>
    <x v="262"/>
    <x v="334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x v="334"/>
    <x v="335"/>
    <x v="1"/>
    <x v="263"/>
    <x v="335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x v="335"/>
    <x v="336"/>
    <x v="1"/>
    <x v="264"/>
    <x v="336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x v="336"/>
    <x v="337"/>
    <x v="3"/>
    <x v="265"/>
    <x v="337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x v="337"/>
    <x v="338"/>
    <x v="0"/>
    <x v="224"/>
    <x v="338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x v="338"/>
    <x v="339"/>
    <x v="0"/>
    <x v="266"/>
    <x v="33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x v="339"/>
    <x v="340"/>
    <x v="0"/>
    <x v="267"/>
    <x v="340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x v="340"/>
    <x v="341"/>
    <x v="0"/>
    <x v="98"/>
    <x v="34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x v="341"/>
    <x v="342"/>
    <x v="0"/>
    <x v="268"/>
    <x v="342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x v="342"/>
    <x v="343"/>
    <x v="0"/>
    <x v="269"/>
    <x v="343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x v="343"/>
    <x v="344"/>
    <x v="0"/>
    <x v="270"/>
    <x v="344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x v="344"/>
    <x v="345"/>
    <x v="1"/>
    <x v="271"/>
    <x v="3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x v="345"/>
    <x v="346"/>
    <x v="0"/>
    <x v="272"/>
    <x v="346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x v="346"/>
    <x v="347"/>
    <x v="0"/>
    <x v="273"/>
    <x v="347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x v="297"/>
    <x v="298"/>
    <x v="0"/>
    <x v="49"/>
    <x v="298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x v="347"/>
    <x v="348"/>
    <x v="1"/>
    <x v="274"/>
    <x v="348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x v="348"/>
    <x v="349"/>
    <x v="0"/>
    <x v="254"/>
    <x v="349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x v="349"/>
    <x v="350"/>
    <x v="1"/>
    <x v="275"/>
    <x v="350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x v="350"/>
    <x v="351"/>
    <x v="1"/>
    <x v="175"/>
    <x v="351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x v="351"/>
    <x v="352"/>
    <x v="2"/>
    <x v="99"/>
    <x v="35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x v="352"/>
    <x v="353"/>
    <x v="0"/>
    <x v="174"/>
    <x v="353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x v="353"/>
    <x v="354"/>
    <x v="1"/>
    <x v="142"/>
    <x v="354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x v="354"/>
    <x v="355"/>
    <x v="0"/>
    <x v="276"/>
    <x v="355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x v="355"/>
    <x v="356"/>
    <x v="1"/>
    <x v="277"/>
    <x v="356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x v="356"/>
    <x v="357"/>
    <x v="1"/>
    <x v="278"/>
    <x v="35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x v="357"/>
    <x v="358"/>
    <x v="1"/>
    <x v="39"/>
    <x v="35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x v="358"/>
    <x v="359"/>
    <x v="1"/>
    <x v="271"/>
    <x v="359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x v="359"/>
    <x v="360"/>
    <x v="1"/>
    <x v="279"/>
    <x v="360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x v="360"/>
    <x v="361"/>
    <x v="1"/>
    <x v="129"/>
    <x v="361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x v="361"/>
    <x v="362"/>
    <x v="1"/>
    <x v="192"/>
    <x v="362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x v="362"/>
    <x v="363"/>
    <x v="1"/>
    <x v="196"/>
    <x v="363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x v="363"/>
    <x v="364"/>
    <x v="0"/>
    <x v="51"/>
    <x v="36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x v="364"/>
    <x v="365"/>
    <x v="1"/>
    <x v="280"/>
    <x v="36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x v="365"/>
    <x v="366"/>
    <x v="1"/>
    <x v="110"/>
    <x v="366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x v="366"/>
    <x v="367"/>
    <x v="1"/>
    <x v="281"/>
    <x v="367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x v="367"/>
    <x v="368"/>
    <x v="0"/>
    <x v="282"/>
    <x v="3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x v="211"/>
    <x v="369"/>
    <x v="1"/>
    <x v="283"/>
    <x v="369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x v="368"/>
    <x v="370"/>
    <x v="1"/>
    <x v="284"/>
    <x v="370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x v="369"/>
    <x v="371"/>
    <x v="0"/>
    <x v="165"/>
    <x v="371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x v="370"/>
    <x v="372"/>
    <x v="0"/>
    <x v="270"/>
    <x v="372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x v="371"/>
    <x v="373"/>
    <x v="1"/>
    <x v="54"/>
    <x v="373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x v="372"/>
    <x v="374"/>
    <x v="0"/>
    <x v="78"/>
    <x v="37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x v="373"/>
    <x v="375"/>
    <x v="0"/>
    <x v="285"/>
    <x v="375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x v="374"/>
    <x v="376"/>
    <x v="0"/>
    <x v="9"/>
    <x v="376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x v="375"/>
    <x v="377"/>
    <x v="1"/>
    <x v="286"/>
    <x v="377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x v="376"/>
    <x v="378"/>
    <x v="1"/>
    <x v="287"/>
    <x v="378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x v="377"/>
    <x v="379"/>
    <x v="0"/>
    <x v="109"/>
    <x v="379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x v="378"/>
    <x v="380"/>
    <x v="1"/>
    <x v="288"/>
    <x v="380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x v="379"/>
    <x v="381"/>
    <x v="1"/>
    <x v="289"/>
    <x v="38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x v="380"/>
    <x v="382"/>
    <x v="1"/>
    <x v="290"/>
    <x v="382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x v="381"/>
    <x v="383"/>
    <x v="0"/>
    <x v="291"/>
    <x v="38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x v="382"/>
    <x v="384"/>
    <x v="0"/>
    <x v="292"/>
    <x v="384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x v="383"/>
    <x v="385"/>
    <x v="3"/>
    <x v="293"/>
    <x v="385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x v="384"/>
    <x v="386"/>
    <x v="1"/>
    <x v="294"/>
    <x v="386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x v="385"/>
    <x v="387"/>
    <x v="1"/>
    <x v="126"/>
    <x v="387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x v="386"/>
    <x v="388"/>
    <x v="0"/>
    <x v="295"/>
    <x v="38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x v="387"/>
    <x v="389"/>
    <x v="0"/>
    <x v="296"/>
    <x v="389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x v="388"/>
    <x v="390"/>
    <x v="1"/>
    <x v="297"/>
    <x v="390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x v="389"/>
    <x v="391"/>
    <x v="1"/>
    <x v="298"/>
    <x v="391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x v="390"/>
    <x v="392"/>
    <x v="1"/>
    <x v="10"/>
    <x v="3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x v="391"/>
    <x v="393"/>
    <x v="1"/>
    <x v="299"/>
    <x v="393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x v="392"/>
    <x v="394"/>
    <x v="1"/>
    <x v="211"/>
    <x v="394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x v="393"/>
    <x v="395"/>
    <x v="1"/>
    <x v="300"/>
    <x v="39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x v="394"/>
    <x v="396"/>
    <x v="0"/>
    <x v="301"/>
    <x v="396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x v="50"/>
    <x v="50"/>
    <x v="0"/>
    <x v="49"/>
    <x v="50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x v="395"/>
    <x v="397"/>
    <x v="1"/>
    <x v="302"/>
    <x v="397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x v="396"/>
    <x v="398"/>
    <x v="0"/>
    <x v="174"/>
    <x v="398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x v="397"/>
    <x v="399"/>
    <x v="0"/>
    <x v="303"/>
    <x v="3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x v="398"/>
    <x v="400"/>
    <x v="1"/>
    <x v="304"/>
    <x v="400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x v="399"/>
    <x v="401"/>
    <x v="0"/>
    <x v="305"/>
    <x v="401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x v="400"/>
    <x v="402"/>
    <x v="1"/>
    <x v="306"/>
    <x v="402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x v="401"/>
    <x v="403"/>
    <x v="1"/>
    <x v="307"/>
    <x v="403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x v="402"/>
    <x v="404"/>
    <x v="1"/>
    <x v="110"/>
    <x v="404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x v="403"/>
    <x v="405"/>
    <x v="0"/>
    <x v="308"/>
    <x v="405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x v="404"/>
    <x v="406"/>
    <x v="2"/>
    <x v="309"/>
    <x v="406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x v="405"/>
    <x v="407"/>
    <x v="1"/>
    <x v="172"/>
    <x v="407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x v="406"/>
    <x v="408"/>
    <x v="1"/>
    <x v="38"/>
    <x v="408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x v="407"/>
    <x v="409"/>
    <x v="2"/>
    <x v="310"/>
    <x v="409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x v="408"/>
    <x v="410"/>
    <x v="0"/>
    <x v="311"/>
    <x v="410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x v="409"/>
    <x v="411"/>
    <x v="0"/>
    <x v="312"/>
    <x v="411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x v="410"/>
    <x v="412"/>
    <x v="0"/>
    <x v="313"/>
    <x v="41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x v="411"/>
    <x v="413"/>
    <x v="0"/>
    <x v="27"/>
    <x v="413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x v="412"/>
    <x v="414"/>
    <x v="0"/>
    <x v="314"/>
    <x v="414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x v="413"/>
    <x v="415"/>
    <x v="1"/>
    <x v="315"/>
    <x v="415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x v="414"/>
    <x v="416"/>
    <x v="1"/>
    <x v="115"/>
    <x v="41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x v="415"/>
    <x v="417"/>
    <x v="0"/>
    <x v="316"/>
    <x v="41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x v="416"/>
    <x v="418"/>
    <x v="1"/>
    <x v="317"/>
    <x v="41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x v="417"/>
    <x v="419"/>
    <x v="0"/>
    <x v="318"/>
    <x v="419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x v="418"/>
    <x v="420"/>
    <x v="0"/>
    <x v="100"/>
    <x v="420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x v="419"/>
    <x v="421"/>
    <x v="1"/>
    <x v="45"/>
    <x v="421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x v="420"/>
    <x v="422"/>
    <x v="1"/>
    <x v="319"/>
    <x v="42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x v="421"/>
    <x v="423"/>
    <x v="1"/>
    <x v="320"/>
    <x v="423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x v="422"/>
    <x v="424"/>
    <x v="0"/>
    <x v="321"/>
    <x v="424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x v="423"/>
    <x v="425"/>
    <x v="3"/>
    <x v="322"/>
    <x v="42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x v="424"/>
    <x v="426"/>
    <x v="0"/>
    <x v="286"/>
    <x v="426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x v="425"/>
    <x v="427"/>
    <x v="1"/>
    <x v="115"/>
    <x v="427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x v="426"/>
    <x v="428"/>
    <x v="0"/>
    <x v="222"/>
    <x v="428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x v="427"/>
    <x v="429"/>
    <x v="0"/>
    <x v="323"/>
    <x v="429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x v="315"/>
    <x v="430"/>
    <x v="3"/>
    <x v="234"/>
    <x v="430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x v="428"/>
    <x v="431"/>
    <x v="1"/>
    <x v="324"/>
    <x v="431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x v="429"/>
    <x v="432"/>
    <x v="1"/>
    <x v="61"/>
    <x v="432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x v="430"/>
    <x v="433"/>
    <x v="1"/>
    <x v="325"/>
    <x v="433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x v="431"/>
    <x v="434"/>
    <x v="1"/>
    <x v="326"/>
    <x v="434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x v="432"/>
    <x v="435"/>
    <x v="1"/>
    <x v="327"/>
    <x v="43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x v="433"/>
    <x v="436"/>
    <x v="1"/>
    <x v="328"/>
    <x v="436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x v="434"/>
    <x v="437"/>
    <x v="0"/>
    <x v="235"/>
    <x v="437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x v="435"/>
    <x v="438"/>
    <x v="1"/>
    <x v="182"/>
    <x v="438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x v="436"/>
    <x v="439"/>
    <x v="3"/>
    <x v="329"/>
    <x v="439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x v="437"/>
    <x v="440"/>
    <x v="1"/>
    <x v="102"/>
    <x v="440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x v="438"/>
    <x v="441"/>
    <x v="1"/>
    <x v="73"/>
    <x v="441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x v="439"/>
    <x v="442"/>
    <x v="0"/>
    <x v="129"/>
    <x v="442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x v="440"/>
    <x v="443"/>
    <x v="3"/>
    <x v="330"/>
    <x v="443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x v="441"/>
    <x v="444"/>
    <x v="0"/>
    <x v="331"/>
    <x v="444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x v="442"/>
    <x v="445"/>
    <x v="1"/>
    <x v="99"/>
    <x v="44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x v="443"/>
    <x v="446"/>
    <x v="0"/>
    <x v="49"/>
    <x v="446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x v="444"/>
    <x v="447"/>
    <x v="1"/>
    <x v="332"/>
    <x v="447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x v="445"/>
    <x v="448"/>
    <x v="0"/>
    <x v="249"/>
    <x v="448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x v="446"/>
    <x v="449"/>
    <x v="0"/>
    <x v="333"/>
    <x v="449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x v="447"/>
    <x v="450"/>
    <x v="0"/>
    <x v="334"/>
    <x v="450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x v="448"/>
    <x v="451"/>
    <x v="1"/>
    <x v="335"/>
    <x v="451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x v="449"/>
    <x v="452"/>
    <x v="1"/>
    <x v="336"/>
    <x v="452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x v="450"/>
    <x v="453"/>
    <x v="0"/>
    <x v="337"/>
    <x v="453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x v="451"/>
    <x v="454"/>
    <x v="1"/>
    <x v="338"/>
    <x v="45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x v="452"/>
    <x v="455"/>
    <x v="0"/>
    <x v="339"/>
    <x v="455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x v="453"/>
    <x v="456"/>
    <x v="1"/>
    <x v="126"/>
    <x v="456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x v="454"/>
    <x v="457"/>
    <x v="1"/>
    <x v="340"/>
    <x v="45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x v="455"/>
    <x v="458"/>
    <x v="0"/>
    <x v="341"/>
    <x v="45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x v="456"/>
    <x v="459"/>
    <x v="1"/>
    <x v="342"/>
    <x v="459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x v="457"/>
    <x v="460"/>
    <x v="1"/>
    <x v="343"/>
    <x v="460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x v="458"/>
    <x v="461"/>
    <x v="1"/>
    <x v="175"/>
    <x v="461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x v="459"/>
    <x v="462"/>
    <x v="1"/>
    <x v="344"/>
    <x v="462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x v="460"/>
    <x v="463"/>
    <x v="1"/>
    <x v="279"/>
    <x v="463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x v="461"/>
    <x v="464"/>
    <x v="0"/>
    <x v="36"/>
    <x v="464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x v="462"/>
    <x v="465"/>
    <x v="1"/>
    <x v="122"/>
    <x v="465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x v="463"/>
    <x v="466"/>
    <x v="1"/>
    <x v="345"/>
    <x v="466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x v="464"/>
    <x v="467"/>
    <x v="1"/>
    <x v="346"/>
    <x v="46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x v="465"/>
    <x v="468"/>
    <x v="0"/>
    <x v="347"/>
    <x v="468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x v="466"/>
    <x v="469"/>
    <x v="1"/>
    <x v="88"/>
    <x v="469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x v="75"/>
    <x v="470"/>
    <x v="1"/>
    <x v="23"/>
    <x v="470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x v="467"/>
    <x v="471"/>
    <x v="1"/>
    <x v="57"/>
    <x v="4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x v="468"/>
    <x v="472"/>
    <x v="0"/>
    <x v="348"/>
    <x v="472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x v="469"/>
    <x v="473"/>
    <x v="0"/>
    <x v="86"/>
    <x v="473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x v="470"/>
    <x v="474"/>
    <x v="1"/>
    <x v="349"/>
    <x v="474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x v="471"/>
    <x v="475"/>
    <x v="1"/>
    <x v="350"/>
    <x v="475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x v="472"/>
    <x v="476"/>
    <x v="1"/>
    <x v="215"/>
    <x v="476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x v="473"/>
    <x v="477"/>
    <x v="0"/>
    <x v="351"/>
    <x v="477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x v="474"/>
    <x v="478"/>
    <x v="0"/>
    <x v="352"/>
    <x v="478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x v="475"/>
    <x v="479"/>
    <x v="0"/>
    <x v="353"/>
    <x v="479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x v="476"/>
    <x v="480"/>
    <x v="1"/>
    <x v="354"/>
    <x v="480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x v="477"/>
    <x v="481"/>
    <x v="0"/>
    <x v="355"/>
    <x v="481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x v="478"/>
    <x v="482"/>
    <x v="0"/>
    <x v="356"/>
    <x v="482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x v="479"/>
    <x v="483"/>
    <x v="1"/>
    <x v="357"/>
    <x v="48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x v="480"/>
    <x v="484"/>
    <x v="1"/>
    <x v="127"/>
    <x v="484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x v="481"/>
    <x v="485"/>
    <x v="1"/>
    <x v="72"/>
    <x v="485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x v="482"/>
    <x v="486"/>
    <x v="1"/>
    <x v="358"/>
    <x v="486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x v="483"/>
    <x v="487"/>
    <x v="1"/>
    <x v="120"/>
    <x v="487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x v="484"/>
    <x v="488"/>
    <x v="3"/>
    <x v="359"/>
    <x v="488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x v="485"/>
    <x v="489"/>
    <x v="1"/>
    <x v="251"/>
    <x v="489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x v="486"/>
    <x v="490"/>
    <x v="1"/>
    <x v="360"/>
    <x v="490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x v="487"/>
    <x v="491"/>
    <x v="1"/>
    <x v="135"/>
    <x v="491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x v="488"/>
    <x v="492"/>
    <x v="0"/>
    <x v="71"/>
    <x v="492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x v="489"/>
    <x v="493"/>
    <x v="0"/>
    <x v="53"/>
    <x v="493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x v="490"/>
    <x v="494"/>
    <x v="0"/>
    <x v="361"/>
    <x v="49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x v="491"/>
    <x v="495"/>
    <x v="0"/>
    <x v="362"/>
    <x v="495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x v="0"/>
    <x v="0"/>
    <x v="0"/>
    <x v="0"/>
    <x v="496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x v="492"/>
    <x v="496"/>
    <x v="0"/>
    <x v="363"/>
    <x v="497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x v="493"/>
    <x v="497"/>
    <x v="1"/>
    <x v="129"/>
    <x v="498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x v="494"/>
    <x v="498"/>
    <x v="1"/>
    <x v="364"/>
    <x v="499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x v="495"/>
    <x v="499"/>
    <x v="0"/>
    <x v="197"/>
    <x v="500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x v="496"/>
    <x v="500"/>
    <x v="0"/>
    <x v="365"/>
    <x v="5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x v="497"/>
    <x v="501"/>
    <x v="1"/>
    <x v="366"/>
    <x v="502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x v="498"/>
    <x v="502"/>
    <x v="0"/>
    <x v="161"/>
    <x v="503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x v="499"/>
    <x v="503"/>
    <x v="1"/>
    <x v="367"/>
    <x v="50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x v="500"/>
    <x v="504"/>
    <x v="0"/>
    <x v="368"/>
    <x v="50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x v="501"/>
    <x v="505"/>
    <x v="1"/>
    <x v="54"/>
    <x v="506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x v="502"/>
    <x v="506"/>
    <x v="0"/>
    <x v="369"/>
    <x v="507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x v="503"/>
    <x v="507"/>
    <x v="1"/>
    <x v="370"/>
    <x v="508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x v="504"/>
    <x v="508"/>
    <x v="3"/>
    <x v="164"/>
    <x v="50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x v="505"/>
    <x v="509"/>
    <x v="3"/>
    <x v="371"/>
    <x v="510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x v="506"/>
    <x v="510"/>
    <x v="0"/>
    <x v="221"/>
    <x v="511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x v="507"/>
    <x v="511"/>
    <x v="0"/>
    <x v="372"/>
    <x v="512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x v="508"/>
    <x v="512"/>
    <x v="1"/>
    <x v="373"/>
    <x v="513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x v="509"/>
    <x v="513"/>
    <x v="0"/>
    <x v="234"/>
    <x v="514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x v="510"/>
    <x v="514"/>
    <x v="1"/>
    <x v="374"/>
    <x v="51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x v="511"/>
    <x v="515"/>
    <x v="1"/>
    <x v="235"/>
    <x v="516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x v="512"/>
    <x v="516"/>
    <x v="1"/>
    <x v="375"/>
    <x v="517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x v="513"/>
    <x v="517"/>
    <x v="0"/>
    <x v="271"/>
    <x v="518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x v="514"/>
    <x v="518"/>
    <x v="1"/>
    <x v="121"/>
    <x v="519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x v="515"/>
    <x v="519"/>
    <x v="0"/>
    <x v="376"/>
    <x v="520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x v="516"/>
    <x v="520"/>
    <x v="0"/>
    <x v="377"/>
    <x v="521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x v="517"/>
    <x v="521"/>
    <x v="1"/>
    <x v="98"/>
    <x v="522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x v="518"/>
    <x v="522"/>
    <x v="0"/>
    <x v="378"/>
    <x v="523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x v="519"/>
    <x v="523"/>
    <x v="0"/>
    <x v="175"/>
    <x v="52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x v="520"/>
    <x v="524"/>
    <x v="0"/>
    <x v="352"/>
    <x v="525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x v="521"/>
    <x v="525"/>
    <x v="0"/>
    <x v="200"/>
    <x v="526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x v="522"/>
    <x v="526"/>
    <x v="2"/>
    <x v="379"/>
    <x v="52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x v="523"/>
    <x v="527"/>
    <x v="1"/>
    <x v="105"/>
    <x v="528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x v="524"/>
    <x v="528"/>
    <x v="1"/>
    <x v="380"/>
    <x v="529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x v="525"/>
    <x v="529"/>
    <x v="0"/>
    <x v="166"/>
    <x v="530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x v="526"/>
    <x v="530"/>
    <x v="1"/>
    <x v="381"/>
    <x v="531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x v="527"/>
    <x v="531"/>
    <x v="1"/>
    <x v="382"/>
    <x v="532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x v="528"/>
    <x v="532"/>
    <x v="1"/>
    <x v="383"/>
    <x v="53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x v="529"/>
    <x v="533"/>
    <x v="0"/>
    <x v="384"/>
    <x v="534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x v="530"/>
    <x v="534"/>
    <x v="0"/>
    <x v="385"/>
    <x v="53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x v="531"/>
    <x v="535"/>
    <x v="1"/>
    <x v="326"/>
    <x v="536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x v="532"/>
    <x v="536"/>
    <x v="0"/>
    <x v="386"/>
    <x v="537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x v="533"/>
    <x v="537"/>
    <x v="0"/>
    <x v="240"/>
    <x v="538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x v="534"/>
    <x v="538"/>
    <x v="0"/>
    <x v="80"/>
    <x v="539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x v="535"/>
    <x v="539"/>
    <x v="1"/>
    <x v="286"/>
    <x v="540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x v="536"/>
    <x v="540"/>
    <x v="0"/>
    <x v="387"/>
    <x v="54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x v="537"/>
    <x v="541"/>
    <x v="1"/>
    <x v="39"/>
    <x v="542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x v="538"/>
    <x v="542"/>
    <x v="1"/>
    <x v="388"/>
    <x v="543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x v="539"/>
    <x v="543"/>
    <x v="1"/>
    <x v="389"/>
    <x v="544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x v="540"/>
    <x v="544"/>
    <x v="1"/>
    <x v="390"/>
    <x v="545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x v="443"/>
    <x v="446"/>
    <x v="3"/>
    <x v="49"/>
    <x v="446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x v="541"/>
    <x v="545"/>
    <x v="0"/>
    <x v="391"/>
    <x v="546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x v="542"/>
    <x v="546"/>
    <x v="0"/>
    <x v="45"/>
    <x v="54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x v="543"/>
    <x v="547"/>
    <x v="0"/>
    <x v="392"/>
    <x v="54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x v="544"/>
    <x v="548"/>
    <x v="1"/>
    <x v="353"/>
    <x v="549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x v="545"/>
    <x v="549"/>
    <x v="1"/>
    <x v="18"/>
    <x v="550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x v="546"/>
    <x v="550"/>
    <x v="1"/>
    <x v="393"/>
    <x v="551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x v="547"/>
    <x v="551"/>
    <x v="1"/>
    <x v="394"/>
    <x v="55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x v="548"/>
    <x v="552"/>
    <x v="1"/>
    <x v="105"/>
    <x v="553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x v="549"/>
    <x v="553"/>
    <x v="1"/>
    <x v="395"/>
    <x v="55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x v="550"/>
    <x v="554"/>
    <x v="1"/>
    <x v="396"/>
    <x v="555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x v="551"/>
    <x v="555"/>
    <x v="1"/>
    <x v="40"/>
    <x v="55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x v="314"/>
    <x v="556"/>
    <x v="0"/>
    <x v="150"/>
    <x v="55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x v="552"/>
    <x v="557"/>
    <x v="1"/>
    <x v="72"/>
    <x v="55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x v="553"/>
    <x v="558"/>
    <x v="0"/>
    <x v="397"/>
    <x v="559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x v="554"/>
    <x v="559"/>
    <x v="1"/>
    <x v="398"/>
    <x v="560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x v="555"/>
    <x v="560"/>
    <x v="0"/>
    <x v="95"/>
    <x v="561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x v="556"/>
    <x v="561"/>
    <x v="1"/>
    <x v="146"/>
    <x v="56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x v="557"/>
    <x v="562"/>
    <x v="1"/>
    <x v="399"/>
    <x v="563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x v="558"/>
    <x v="563"/>
    <x v="1"/>
    <x v="400"/>
    <x v="56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x v="559"/>
    <x v="564"/>
    <x v="1"/>
    <x v="401"/>
    <x v="56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x v="560"/>
    <x v="565"/>
    <x v="0"/>
    <x v="164"/>
    <x v="566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x v="561"/>
    <x v="566"/>
    <x v="3"/>
    <x v="115"/>
    <x v="567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x v="562"/>
    <x v="567"/>
    <x v="1"/>
    <x v="402"/>
    <x v="5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x v="563"/>
    <x v="568"/>
    <x v="1"/>
    <x v="358"/>
    <x v="569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x v="564"/>
    <x v="569"/>
    <x v="0"/>
    <x v="21"/>
    <x v="570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x v="565"/>
    <x v="570"/>
    <x v="0"/>
    <x v="251"/>
    <x v="57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x v="566"/>
    <x v="571"/>
    <x v="3"/>
    <x v="95"/>
    <x v="57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x v="567"/>
    <x v="572"/>
    <x v="0"/>
    <x v="242"/>
    <x v="573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x v="568"/>
    <x v="573"/>
    <x v="1"/>
    <x v="215"/>
    <x v="574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x v="569"/>
    <x v="574"/>
    <x v="1"/>
    <x v="403"/>
    <x v="57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x v="570"/>
    <x v="575"/>
    <x v="0"/>
    <x v="83"/>
    <x v="5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x v="571"/>
    <x v="576"/>
    <x v="0"/>
    <x v="344"/>
    <x v="577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x v="572"/>
    <x v="577"/>
    <x v="1"/>
    <x v="404"/>
    <x v="578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x v="573"/>
    <x v="578"/>
    <x v="1"/>
    <x v="405"/>
    <x v="579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x v="574"/>
    <x v="579"/>
    <x v="1"/>
    <x v="158"/>
    <x v="580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x v="575"/>
    <x v="580"/>
    <x v="1"/>
    <x v="406"/>
    <x v="581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x v="576"/>
    <x v="581"/>
    <x v="0"/>
    <x v="388"/>
    <x v="58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x v="577"/>
    <x v="582"/>
    <x v="0"/>
    <x v="407"/>
    <x v="583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x v="578"/>
    <x v="583"/>
    <x v="0"/>
    <x v="408"/>
    <x v="584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x v="579"/>
    <x v="584"/>
    <x v="0"/>
    <x v="99"/>
    <x v="585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x v="580"/>
    <x v="585"/>
    <x v="1"/>
    <x v="408"/>
    <x v="586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x v="581"/>
    <x v="586"/>
    <x v="0"/>
    <x v="259"/>
    <x v="587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x v="582"/>
    <x v="587"/>
    <x v="1"/>
    <x v="409"/>
    <x v="588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x v="583"/>
    <x v="588"/>
    <x v="0"/>
    <x v="144"/>
    <x v="589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x v="584"/>
    <x v="589"/>
    <x v="1"/>
    <x v="410"/>
    <x v="590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x v="585"/>
    <x v="590"/>
    <x v="0"/>
    <x v="236"/>
    <x v="591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x v="586"/>
    <x v="591"/>
    <x v="1"/>
    <x v="411"/>
    <x v="592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x v="587"/>
    <x v="592"/>
    <x v="1"/>
    <x v="412"/>
    <x v="59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x v="588"/>
    <x v="593"/>
    <x v="0"/>
    <x v="172"/>
    <x v="59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x v="297"/>
    <x v="298"/>
    <x v="0"/>
    <x v="49"/>
    <x v="298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x v="589"/>
    <x v="594"/>
    <x v="1"/>
    <x v="346"/>
    <x v="595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x v="590"/>
    <x v="595"/>
    <x v="1"/>
    <x v="413"/>
    <x v="59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x v="591"/>
    <x v="596"/>
    <x v="1"/>
    <x v="408"/>
    <x v="5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x v="592"/>
    <x v="597"/>
    <x v="1"/>
    <x v="414"/>
    <x v="598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x v="593"/>
    <x v="598"/>
    <x v="1"/>
    <x v="37"/>
    <x v="599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x v="594"/>
    <x v="599"/>
    <x v="1"/>
    <x v="415"/>
    <x v="600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x v="595"/>
    <x v="600"/>
    <x v="1"/>
    <x v="416"/>
    <x v="601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x v="416"/>
    <x v="601"/>
    <x v="1"/>
    <x v="417"/>
    <x v="602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x v="596"/>
    <x v="602"/>
    <x v="1"/>
    <x v="124"/>
    <x v="603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x v="597"/>
    <x v="603"/>
    <x v="1"/>
    <x v="418"/>
    <x v="60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x v="598"/>
    <x v="604"/>
    <x v="3"/>
    <x v="27"/>
    <x v="605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x v="599"/>
    <x v="605"/>
    <x v="1"/>
    <x v="325"/>
    <x v="606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x v="600"/>
    <x v="606"/>
    <x v="1"/>
    <x v="150"/>
    <x v="607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x v="601"/>
    <x v="607"/>
    <x v="1"/>
    <x v="419"/>
    <x v="60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x v="602"/>
    <x v="608"/>
    <x v="1"/>
    <x v="73"/>
    <x v="609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x v="402"/>
    <x v="609"/>
    <x v="1"/>
    <x v="202"/>
    <x v="610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x v="203"/>
    <x v="610"/>
    <x v="1"/>
    <x v="12"/>
    <x v="611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x v="603"/>
    <x v="611"/>
    <x v="0"/>
    <x v="420"/>
    <x v="61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x v="604"/>
    <x v="612"/>
    <x v="0"/>
    <x v="355"/>
    <x v="613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x v="605"/>
    <x v="613"/>
    <x v="1"/>
    <x v="58"/>
    <x v="61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x v="606"/>
    <x v="614"/>
    <x v="1"/>
    <x v="421"/>
    <x v="61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x v="607"/>
    <x v="615"/>
    <x v="0"/>
    <x v="251"/>
    <x v="616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x v="608"/>
    <x v="616"/>
    <x v="1"/>
    <x v="422"/>
    <x v="617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x v="609"/>
    <x v="617"/>
    <x v="1"/>
    <x v="423"/>
    <x v="61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x v="377"/>
    <x v="618"/>
    <x v="0"/>
    <x v="197"/>
    <x v="619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x v="610"/>
    <x v="619"/>
    <x v="1"/>
    <x v="288"/>
    <x v="620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x v="611"/>
    <x v="620"/>
    <x v="1"/>
    <x v="110"/>
    <x v="621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x v="612"/>
    <x v="621"/>
    <x v="1"/>
    <x v="87"/>
    <x v="622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x v="613"/>
    <x v="622"/>
    <x v="0"/>
    <x v="424"/>
    <x v="623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x v="614"/>
    <x v="623"/>
    <x v="3"/>
    <x v="215"/>
    <x v="624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x v="615"/>
    <x v="624"/>
    <x v="1"/>
    <x v="425"/>
    <x v="625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x v="616"/>
    <x v="625"/>
    <x v="2"/>
    <x v="426"/>
    <x v="62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x v="617"/>
    <x v="626"/>
    <x v="0"/>
    <x v="339"/>
    <x v="627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x v="618"/>
    <x v="627"/>
    <x v="3"/>
    <x v="427"/>
    <x v="62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x v="619"/>
    <x v="628"/>
    <x v="1"/>
    <x v="428"/>
    <x v="629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x v="620"/>
    <x v="629"/>
    <x v="0"/>
    <x v="429"/>
    <x v="630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x v="621"/>
    <x v="630"/>
    <x v="0"/>
    <x v="167"/>
    <x v="631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x v="622"/>
    <x v="631"/>
    <x v="0"/>
    <x v="115"/>
    <x v="632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x v="623"/>
    <x v="632"/>
    <x v="2"/>
    <x v="430"/>
    <x v="633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x v="624"/>
    <x v="633"/>
    <x v="0"/>
    <x v="431"/>
    <x v="634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x v="625"/>
    <x v="634"/>
    <x v="1"/>
    <x v="346"/>
    <x v="63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x v="626"/>
    <x v="635"/>
    <x v="1"/>
    <x v="30"/>
    <x v="636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x v="627"/>
    <x v="636"/>
    <x v="1"/>
    <x v="432"/>
    <x v="637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x v="628"/>
    <x v="637"/>
    <x v="0"/>
    <x v="433"/>
    <x v="63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x v="629"/>
    <x v="638"/>
    <x v="0"/>
    <x v="434"/>
    <x v="639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x v="630"/>
    <x v="639"/>
    <x v="0"/>
    <x v="435"/>
    <x v="64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x v="631"/>
    <x v="640"/>
    <x v="0"/>
    <x v="6"/>
    <x v="641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x v="632"/>
    <x v="641"/>
    <x v="3"/>
    <x v="419"/>
    <x v="642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x v="633"/>
    <x v="642"/>
    <x v="0"/>
    <x v="436"/>
    <x v="643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x v="50"/>
    <x v="50"/>
    <x v="0"/>
    <x v="49"/>
    <x v="50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x v="634"/>
    <x v="643"/>
    <x v="0"/>
    <x v="437"/>
    <x v="644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x v="635"/>
    <x v="644"/>
    <x v="1"/>
    <x v="438"/>
    <x v="645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x v="636"/>
    <x v="645"/>
    <x v="1"/>
    <x v="439"/>
    <x v="646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x v="637"/>
    <x v="646"/>
    <x v="1"/>
    <x v="440"/>
    <x v="647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x v="638"/>
    <x v="647"/>
    <x v="1"/>
    <x v="441"/>
    <x v="648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x v="639"/>
    <x v="648"/>
    <x v="0"/>
    <x v="442"/>
    <x v="649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x v="640"/>
    <x v="649"/>
    <x v="0"/>
    <x v="443"/>
    <x v="650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x v="641"/>
    <x v="650"/>
    <x v="3"/>
    <x v="444"/>
    <x v="651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x v="642"/>
    <x v="651"/>
    <x v="0"/>
    <x v="424"/>
    <x v="652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x v="643"/>
    <x v="652"/>
    <x v="0"/>
    <x v="385"/>
    <x v="653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x v="644"/>
    <x v="653"/>
    <x v="0"/>
    <x v="445"/>
    <x v="65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x v="645"/>
    <x v="654"/>
    <x v="0"/>
    <x v="54"/>
    <x v="655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x v="646"/>
    <x v="655"/>
    <x v="0"/>
    <x v="215"/>
    <x v="656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x v="647"/>
    <x v="656"/>
    <x v="0"/>
    <x v="446"/>
    <x v="657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x v="648"/>
    <x v="657"/>
    <x v="1"/>
    <x v="447"/>
    <x v="6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x v="649"/>
    <x v="658"/>
    <x v="3"/>
    <x v="270"/>
    <x v="659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x v="650"/>
    <x v="659"/>
    <x v="1"/>
    <x v="448"/>
    <x v="660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x v="651"/>
    <x v="660"/>
    <x v="0"/>
    <x v="70"/>
    <x v="661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x v="652"/>
    <x v="661"/>
    <x v="1"/>
    <x v="449"/>
    <x v="662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x v="653"/>
    <x v="662"/>
    <x v="1"/>
    <x v="450"/>
    <x v="66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x v="654"/>
    <x v="663"/>
    <x v="1"/>
    <x v="451"/>
    <x v="664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x v="655"/>
    <x v="664"/>
    <x v="0"/>
    <x v="452"/>
    <x v="66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x v="656"/>
    <x v="665"/>
    <x v="0"/>
    <x v="125"/>
    <x v="66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x v="657"/>
    <x v="666"/>
    <x v="3"/>
    <x v="453"/>
    <x v="66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x v="658"/>
    <x v="667"/>
    <x v="1"/>
    <x v="269"/>
    <x v="668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x v="659"/>
    <x v="668"/>
    <x v="1"/>
    <x v="454"/>
    <x v="669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x v="660"/>
    <x v="669"/>
    <x v="0"/>
    <x v="41"/>
    <x v="670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x v="661"/>
    <x v="670"/>
    <x v="3"/>
    <x v="455"/>
    <x v="671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x v="662"/>
    <x v="671"/>
    <x v="1"/>
    <x v="456"/>
    <x v="672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x v="663"/>
    <x v="672"/>
    <x v="0"/>
    <x v="457"/>
    <x v="673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x v="664"/>
    <x v="673"/>
    <x v="0"/>
    <x v="458"/>
    <x v="67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x v="665"/>
    <x v="674"/>
    <x v="1"/>
    <x v="459"/>
    <x v="675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x v="666"/>
    <x v="675"/>
    <x v="1"/>
    <x v="98"/>
    <x v="676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x v="667"/>
    <x v="676"/>
    <x v="1"/>
    <x v="460"/>
    <x v="677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x v="668"/>
    <x v="677"/>
    <x v="0"/>
    <x v="461"/>
    <x v="678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x v="669"/>
    <x v="678"/>
    <x v="1"/>
    <x v="38"/>
    <x v="679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x v="670"/>
    <x v="679"/>
    <x v="1"/>
    <x v="462"/>
    <x v="680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x v="671"/>
    <x v="680"/>
    <x v="1"/>
    <x v="463"/>
    <x v="681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x v="672"/>
    <x v="681"/>
    <x v="1"/>
    <x v="464"/>
    <x v="682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x v="673"/>
    <x v="682"/>
    <x v="1"/>
    <x v="257"/>
    <x v="683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x v="674"/>
    <x v="683"/>
    <x v="1"/>
    <x v="465"/>
    <x v="68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x v="675"/>
    <x v="684"/>
    <x v="0"/>
    <x v="385"/>
    <x v="685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x v="676"/>
    <x v="685"/>
    <x v="0"/>
    <x v="466"/>
    <x v="686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x v="677"/>
    <x v="686"/>
    <x v="0"/>
    <x v="467"/>
    <x v="687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x v="678"/>
    <x v="687"/>
    <x v="1"/>
    <x v="468"/>
    <x v="688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x v="679"/>
    <x v="688"/>
    <x v="0"/>
    <x v="469"/>
    <x v="68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x v="680"/>
    <x v="689"/>
    <x v="1"/>
    <x v="470"/>
    <x v="690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x v="681"/>
    <x v="690"/>
    <x v="1"/>
    <x v="471"/>
    <x v="691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x v="682"/>
    <x v="691"/>
    <x v="0"/>
    <x v="75"/>
    <x v="69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x v="247"/>
    <x v="248"/>
    <x v="0"/>
    <x v="49"/>
    <x v="248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x v="683"/>
    <x v="692"/>
    <x v="1"/>
    <x v="472"/>
    <x v="693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x v="684"/>
    <x v="693"/>
    <x v="0"/>
    <x v="100"/>
    <x v="694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x v="685"/>
    <x v="694"/>
    <x v="1"/>
    <x v="473"/>
    <x v="695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x v="686"/>
    <x v="695"/>
    <x v="1"/>
    <x v="220"/>
    <x v="696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x v="687"/>
    <x v="696"/>
    <x v="0"/>
    <x v="474"/>
    <x v="697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x v="688"/>
    <x v="697"/>
    <x v="1"/>
    <x v="475"/>
    <x v="698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x v="689"/>
    <x v="698"/>
    <x v="1"/>
    <x v="170"/>
    <x v="699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x v="690"/>
    <x v="699"/>
    <x v="1"/>
    <x v="231"/>
    <x v="700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x v="691"/>
    <x v="700"/>
    <x v="1"/>
    <x v="129"/>
    <x v="70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x v="692"/>
    <x v="701"/>
    <x v="1"/>
    <x v="476"/>
    <x v="702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x v="693"/>
    <x v="702"/>
    <x v="0"/>
    <x v="443"/>
    <x v="703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x v="694"/>
    <x v="703"/>
    <x v="1"/>
    <x v="381"/>
    <x v="704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x v="695"/>
    <x v="704"/>
    <x v="1"/>
    <x v="459"/>
    <x v="705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x v="696"/>
    <x v="705"/>
    <x v="1"/>
    <x v="477"/>
    <x v="706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x v="697"/>
    <x v="706"/>
    <x v="0"/>
    <x v="478"/>
    <x v="707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x v="698"/>
    <x v="707"/>
    <x v="1"/>
    <x v="144"/>
    <x v="708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x v="699"/>
    <x v="708"/>
    <x v="1"/>
    <x v="479"/>
    <x v="70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x v="700"/>
    <x v="709"/>
    <x v="1"/>
    <x v="480"/>
    <x v="710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x v="701"/>
    <x v="710"/>
    <x v="1"/>
    <x v="300"/>
    <x v="711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x v="702"/>
    <x v="711"/>
    <x v="3"/>
    <x v="63"/>
    <x v="71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x v="703"/>
    <x v="712"/>
    <x v="3"/>
    <x v="101"/>
    <x v="713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x v="704"/>
    <x v="713"/>
    <x v="1"/>
    <x v="481"/>
    <x v="714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x v="705"/>
    <x v="714"/>
    <x v="1"/>
    <x v="358"/>
    <x v="715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x v="706"/>
    <x v="715"/>
    <x v="1"/>
    <x v="246"/>
    <x v="716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x v="707"/>
    <x v="716"/>
    <x v="0"/>
    <x v="482"/>
    <x v="717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x v="708"/>
    <x v="717"/>
    <x v="3"/>
    <x v="168"/>
    <x v="718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x v="709"/>
    <x v="718"/>
    <x v="1"/>
    <x v="483"/>
    <x v="719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x v="710"/>
    <x v="719"/>
    <x v="0"/>
    <x v="234"/>
    <x v="720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x v="711"/>
    <x v="720"/>
    <x v="1"/>
    <x v="393"/>
    <x v="721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x v="712"/>
    <x v="721"/>
    <x v="1"/>
    <x v="130"/>
    <x v="722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x v="713"/>
    <x v="722"/>
    <x v="3"/>
    <x v="319"/>
    <x v="723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x v="714"/>
    <x v="723"/>
    <x v="0"/>
    <x v="484"/>
    <x v="724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x v="715"/>
    <x v="724"/>
    <x v="1"/>
    <x v="485"/>
    <x v="7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x v="716"/>
    <x v="725"/>
    <x v="1"/>
    <x v="486"/>
    <x v="726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x v="717"/>
    <x v="726"/>
    <x v="1"/>
    <x v="487"/>
    <x v="727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x v="718"/>
    <x v="727"/>
    <x v="3"/>
    <x v="226"/>
    <x v="728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x v="719"/>
    <x v="728"/>
    <x v="1"/>
    <x v="80"/>
    <x v="729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x v="720"/>
    <x v="729"/>
    <x v="0"/>
    <x v="27"/>
    <x v="730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x v="721"/>
    <x v="730"/>
    <x v="0"/>
    <x v="271"/>
    <x v="73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x v="722"/>
    <x v="731"/>
    <x v="0"/>
    <x v="36"/>
    <x v="732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x v="723"/>
    <x v="732"/>
    <x v="1"/>
    <x v="406"/>
    <x v="733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x v="724"/>
    <x v="733"/>
    <x v="1"/>
    <x v="393"/>
    <x v="734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x v="725"/>
    <x v="734"/>
    <x v="0"/>
    <x v="68"/>
    <x v="73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x v="726"/>
    <x v="735"/>
    <x v="1"/>
    <x v="382"/>
    <x v="736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x v="727"/>
    <x v="736"/>
    <x v="0"/>
    <x v="298"/>
    <x v="737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x v="728"/>
    <x v="737"/>
    <x v="1"/>
    <x v="488"/>
    <x v="112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x v="729"/>
    <x v="738"/>
    <x v="1"/>
    <x v="489"/>
    <x v="738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x v="730"/>
    <x v="739"/>
    <x v="3"/>
    <x v="490"/>
    <x v="739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x v="731"/>
    <x v="740"/>
    <x v="1"/>
    <x v="491"/>
    <x v="740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x v="99"/>
    <x v="100"/>
    <x v="0"/>
    <x v="49"/>
    <x v="100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x v="732"/>
    <x v="741"/>
    <x v="1"/>
    <x v="492"/>
    <x v="741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x v="733"/>
    <x v="742"/>
    <x v="3"/>
    <x v="493"/>
    <x v="742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x v="734"/>
    <x v="743"/>
    <x v="1"/>
    <x v="231"/>
    <x v="743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x v="735"/>
    <x v="744"/>
    <x v="1"/>
    <x v="494"/>
    <x v="744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x v="562"/>
    <x v="745"/>
    <x v="1"/>
    <x v="495"/>
    <x v="745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x v="736"/>
    <x v="746"/>
    <x v="1"/>
    <x v="496"/>
    <x v="746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x v="737"/>
    <x v="747"/>
    <x v="1"/>
    <x v="493"/>
    <x v="747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x v="738"/>
    <x v="748"/>
    <x v="1"/>
    <x v="497"/>
    <x v="748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x v="739"/>
    <x v="749"/>
    <x v="0"/>
    <x v="498"/>
    <x v="749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x v="740"/>
    <x v="750"/>
    <x v="0"/>
    <x v="155"/>
    <x v="750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x v="741"/>
    <x v="751"/>
    <x v="1"/>
    <x v="499"/>
    <x v="751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x v="742"/>
    <x v="752"/>
    <x v="1"/>
    <x v="16"/>
    <x v="752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x v="207"/>
    <x v="753"/>
    <x v="1"/>
    <x v="500"/>
    <x v="753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x v="743"/>
    <x v="754"/>
    <x v="1"/>
    <x v="496"/>
    <x v="754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x v="744"/>
    <x v="755"/>
    <x v="1"/>
    <x v="40"/>
    <x v="755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x v="49"/>
    <x v="756"/>
    <x v="0"/>
    <x v="501"/>
    <x v="756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x v="745"/>
    <x v="757"/>
    <x v="0"/>
    <x v="502"/>
    <x v="75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x v="746"/>
    <x v="758"/>
    <x v="1"/>
    <x v="503"/>
    <x v="758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x v="747"/>
    <x v="759"/>
    <x v="0"/>
    <x v="504"/>
    <x v="759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x v="748"/>
    <x v="760"/>
    <x v="1"/>
    <x v="505"/>
    <x v="760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x v="749"/>
    <x v="761"/>
    <x v="3"/>
    <x v="150"/>
    <x v="761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x v="750"/>
    <x v="762"/>
    <x v="1"/>
    <x v="506"/>
    <x v="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x v="751"/>
    <x v="763"/>
    <x v="1"/>
    <x v="507"/>
    <x v="76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x v="752"/>
    <x v="764"/>
    <x v="1"/>
    <x v="373"/>
    <x v="764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x v="197"/>
    <x v="765"/>
    <x v="0"/>
    <x v="234"/>
    <x v="765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x v="753"/>
    <x v="766"/>
    <x v="0"/>
    <x v="508"/>
    <x v="766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x v="754"/>
    <x v="767"/>
    <x v="0"/>
    <x v="103"/>
    <x v="76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x v="755"/>
    <x v="768"/>
    <x v="1"/>
    <x v="5"/>
    <x v="768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x v="756"/>
    <x v="769"/>
    <x v="0"/>
    <x v="509"/>
    <x v="769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x v="757"/>
    <x v="770"/>
    <x v="1"/>
    <x v="55"/>
    <x v="770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x v="758"/>
    <x v="771"/>
    <x v="3"/>
    <x v="75"/>
    <x v="771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x v="759"/>
    <x v="772"/>
    <x v="1"/>
    <x v="510"/>
    <x v="77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x v="760"/>
    <x v="773"/>
    <x v="1"/>
    <x v="188"/>
    <x v="7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x v="761"/>
    <x v="774"/>
    <x v="1"/>
    <x v="511"/>
    <x v="774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x v="762"/>
    <x v="775"/>
    <x v="1"/>
    <x v="78"/>
    <x v="775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x v="763"/>
    <x v="776"/>
    <x v="1"/>
    <x v="512"/>
    <x v="776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x v="764"/>
    <x v="777"/>
    <x v="0"/>
    <x v="513"/>
    <x v="777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x v="765"/>
    <x v="778"/>
    <x v="2"/>
    <x v="249"/>
    <x v="778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x v="766"/>
    <x v="779"/>
    <x v="0"/>
    <x v="430"/>
    <x v="77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x v="767"/>
    <x v="780"/>
    <x v="3"/>
    <x v="260"/>
    <x v="780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x v="768"/>
    <x v="781"/>
    <x v="0"/>
    <x v="514"/>
    <x v="703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x v="769"/>
    <x v="782"/>
    <x v="0"/>
    <x v="243"/>
    <x v="781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x v="770"/>
    <x v="783"/>
    <x v="1"/>
    <x v="483"/>
    <x v="782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x v="771"/>
    <x v="784"/>
    <x v="1"/>
    <x v="460"/>
    <x v="783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x v="772"/>
    <x v="785"/>
    <x v="0"/>
    <x v="249"/>
    <x v="784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x v="773"/>
    <x v="786"/>
    <x v="0"/>
    <x v="373"/>
    <x v="785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x v="774"/>
    <x v="787"/>
    <x v="1"/>
    <x v="515"/>
    <x v="786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x v="775"/>
    <x v="788"/>
    <x v="1"/>
    <x v="246"/>
    <x v="787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x v="776"/>
    <x v="789"/>
    <x v="0"/>
    <x v="516"/>
    <x v="788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x v="99"/>
    <x v="100"/>
    <x v="0"/>
    <x v="49"/>
    <x v="100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x v="777"/>
    <x v="790"/>
    <x v="1"/>
    <x v="88"/>
    <x v="789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x v="778"/>
    <x v="791"/>
    <x v="1"/>
    <x v="23"/>
    <x v="790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x v="106"/>
    <x v="792"/>
    <x v="1"/>
    <x v="517"/>
    <x v="79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x v="779"/>
    <x v="793"/>
    <x v="1"/>
    <x v="205"/>
    <x v="792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x v="780"/>
    <x v="794"/>
    <x v="0"/>
    <x v="109"/>
    <x v="79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x v="781"/>
    <x v="795"/>
    <x v="1"/>
    <x v="70"/>
    <x v="794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x v="782"/>
    <x v="796"/>
    <x v="1"/>
    <x v="177"/>
    <x v="795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x v="783"/>
    <x v="797"/>
    <x v="0"/>
    <x v="161"/>
    <x v="796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x v="784"/>
    <x v="798"/>
    <x v="0"/>
    <x v="518"/>
    <x v="797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x v="785"/>
    <x v="799"/>
    <x v="1"/>
    <x v="394"/>
    <x v="798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x v="786"/>
    <x v="800"/>
    <x v="0"/>
    <x v="89"/>
    <x v="799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x v="787"/>
    <x v="801"/>
    <x v="1"/>
    <x v="519"/>
    <x v="800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x v="788"/>
    <x v="802"/>
    <x v="1"/>
    <x v="520"/>
    <x v="801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x v="789"/>
    <x v="803"/>
    <x v="0"/>
    <x v="521"/>
    <x v="802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x v="790"/>
    <x v="804"/>
    <x v="1"/>
    <x v="236"/>
    <x v="803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x v="723"/>
    <x v="805"/>
    <x v="1"/>
    <x v="221"/>
    <x v="804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x v="791"/>
    <x v="806"/>
    <x v="1"/>
    <x v="522"/>
    <x v="8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x v="792"/>
    <x v="807"/>
    <x v="1"/>
    <x v="464"/>
    <x v="806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x v="793"/>
    <x v="808"/>
    <x v="0"/>
    <x v="523"/>
    <x v="807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x v="794"/>
    <x v="809"/>
    <x v="1"/>
    <x v="524"/>
    <x v="808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x v="795"/>
    <x v="810"/>
    <x v="1"/>
    <x v="155"/>
    <x v="80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x v="796"/>
    <x v="811"/>
    <x v="1"/>
    <x v="525"/>
    <x v="810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x v="797"/>
    <x v="812"/>
    <x v="1"/>
    <x v="526"/>
    <x v="81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x v="798"/>
    <x v="813"/>
    <x v="1"/>
    <x v="527"/>
    <x v="812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x v="799"/>
    <x v="814"/>
    <x v="1"/>
    <x v="144"/>
    <x v="813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x v="800"/>
    <x v="815"/>
    <x v="1"/>
    <x v="346"/>
    <x v="81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x v="801"/>
    <x v="816"/>
    <x v="1"/>
    <x v="172"/>
    <x v="81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x v="802"/>
    <x v="817"/>
    <x v="0"/>
    <x v="131"/>
    <x v="816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x v="803"/>
    <x v="818"/>
    <x v="0"/>
    <x v="110"/>
    <x v="817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x v="804"/>
    <x v="819"/>
    <x v="0"/>
    <x v="528"/>
    <x v="818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x v="805"/>
    <x v="820"/>
    <x v="1"/>
    <x v="529"/>
    <x v="819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x v="806"/>
    <x v="821"/>
    <x v="1"/>
    <x v="265"/>
    <x v="820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x v="807"/>
    <x v="822"/>
    <x v="1"/>
    <x v="34"/>
    <x v="821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x v="808"/>
    <x v="823"/>
    <x v="1"/>
    <x v="530"/>
    <x v="822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x v="809"/>
    <x v="824"/>
    <x v="0"/>
    <x v="531"/>
    <x v="823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x v="810"/>
    <x v="825"/>
    <x v="0"/>
    <x v="115"/>
    <x v="824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x v="811"/>
    <x v="826"/>
    <x v="1"/>
    <x v="532"/>
    <x v="825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x v="812"/>
    <x v="827"/>
    <x v="1"/>
    <x v="210"/>
    <x v="82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x v="813"/>
    <x v="828"/>
    <x v="1"/>
    <x v="144"/>
    <x v="8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x v="814"/>
    <x v="829"/>
    <x v="1"/>
    <x v="533"/>
    <x v="82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x v="815"/>
    <x v="830"/>
    <x v="1"/>
    <x v="287"/>
    <x v="829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x v="816"/>
    <x v="831"/>
    <x v="1"/>
    <x v="227"/>
    <x v="830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x v="817"/>
    <x v="832"/>
    <x v="0"/>
    <x v="254"/>
    <x v="83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x v="818"/>
    <x v="833"/>
    <x v="3"/>
    <x v="115"/>
    <x v="832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x v="819"/>
    <x v="834"/>
    <x v="1"/>
    <x v="534"/>
    <x v="833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x v="820"/>
    <x v="835"/>
    <x v="1"/>
    <x v="44"/>
    <x v="83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x v="695"/>
    <x v="836"/>
    <x v="1"/>
    <x v="460"/>
    <x v="835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x v="821"/>
    <x v="837"/>
    <x v="1"/>
    <x v="535"/>
    <x v="836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x v="822"/>
    <x v="838"/>
    <x v="1"/>
    <x v="253"/>
    <x v="837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x v="99"/>
    <x v="100"/>
    <x v="0"/>
    <x v="49"/>
    <x v="100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x v="823"/>
    <x v="839"/>
    <x v="1"/>
    <x v="415"/>
    <x v="838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x v="824"/>
    <x v="840"/>
    <x v="0"/>
    <x v="249"/>
    <x v="839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x v="825"/>
    <x v="841"/>
    <x v="1"/>
    <x v="50"/>
    <x v="840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x v="826"/>
    <x v="842"/>
    <x v="1"/>
    <x v="536"/>
    <x v="841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x v="827"/>
    <x v="843"/>
    <x v="1"/>
    <x v="15"/>
    <x v="842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x v="828"/>
    <x v="844"/>
    <x v="1"/>
    <x v="1"/>
    <x v="843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x v="829"/>
    <x v="845"/>
    <x v="1"/>
    <x v="537"/>
    <x v="844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x v="830"/>
    <x v="846"/>
    <x v="0"/>
    <x v="164"/>
    <x v="845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x v="831"/>
    <x v="847"/>
    <x v="0"/>
    <x v="377"/>
    <x v="846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x v="832"/>
    <x v="848"/>
    <x v="1"/>
    <x v="167"/>
    <x v="84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x v="833"/>
    <x v="849"/>
    <x v="1"/>
    <x v="25"/>
    <x v="848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x v="834"/>
    <x v="850"/>
    <x v="1"/>
    <x v="72"/>
    <x v="84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x v="835"/>
    <x v="851"/>
    <x v="1"/>
    <x v="538"/>
    <x v="850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x v="836"/>
    <x v="852"/>
    <x v="1"/>
    <x v="503"/>
    <x v="851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x v="837"/>
    <x v="853"/>
    <x v="1"/>
    <x v="539"/>
    <x v="852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x v="838"/>
    <x v="854"/>
    <x v="3"/>
    <x v="540"/>
    <x v="8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x v="839"/>
    <x v="855"/>
    <x v="1"/>
    <x v="402"/>
    <x v="854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x v="762"/>
    <x v="856"/>
    <x v="1"/>
    <x v="105"/>
    <x v="855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x v="840"/>
    <x v="857"/>
    <x v="0"/>
    <x v="541"/>
    <x v="856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x v="841"/>
    <x v="858"/>
    <x v="0"/>
    <x v="246"/>
    <x v="857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x v="842"/>
    <x v="859"/>
    <x v="1"/>
    <x v="542"/>
    <x v="858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x v="843"/>
    <x v="860"/>
    <x v="1"/>
    <x v="543"/>
    <x v="859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x v="844"/>
    <x v="861"/>
    <x v="1"/>
    <x v="544"/>
    <x v="860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x v="845"/>
    <x v="862"/>
    <x v="1"/>
    <x v="545"/>
    <x v="861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x v="846"/>
    <x v="863"/>
    <x v="0"/>
    <x v="109"/>
    <x v="862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x v="847"/>
    <x v="864"/>
    <x v="0"/>
    <x v="176"/>
    <x v="863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x v="848"/>
    <x v="865"/>
    <x v="0"/>
    <x v="546"/>
    <x v="864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x v="849"/>
    <x v="866"/>
    <x v="0"/>
    <x v="65"/>
    <x v="865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x v="675"/>
    <x v="867"/>
    <x v="1"/>
    <x v="4"/>
    <x v="86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x v="850"/>
    <x v="868"/>
    <x v="1"/>
    <x v="547"/>
    <x v="867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x v="851"/>
    <x v="869"/>
    <x v="0"/>
    <x v="15"/>
    <x v="868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x v="852"/>
    <x v="870"/>
    <x v="1"/>
    <x v="175"/>
    <x v="869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x v="853"/>
    <x v="871"/>
    <x v="1"/>
    <x v="548"/>
    <x v="870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x v="854"/>
    <x v="872"/>
    <x v="0"/>
    <x v="549"/>
    <x v="871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x v="855"/>
    <x v="873"/>
    <x v="1"/>
    <x v="550"/>
    <x v="872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x v="856"/>
    <x v="874"/>
    <x v="0"/>
    <x v="551"/>
    <x v="873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x v="857"/>
    <x v="875"/>
    <x v="0"/>
    <x v="249"/>
    <x v="87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x v="858"/>
    <x v="876"/>
    <x v="1"/>
    <x v="552"/>
    <x v="875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x v="859"/>
    <x v="877"/>
    <x v="1"/>
    <x v="393"/>
    <x v="876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x v="860"/>
    <x v="878"/>
    <x v="1"/>
    <x v="553"/>
    <x v="877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x v="861"/>
    <x v="879"/>
    <x v="1"/>
    <x v="34"/>
    <x v="878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x v="862"/>
    <x v="880"/>
    <x v="1"/>
    <x v="554"/>
    <x v="879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x v="863"/>
    <x v="881"/>
    <x v="1"/>
    <x v="134"/>
    <x v="880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x v="9"/>
    <x v="882"/>
    <x v="1"/>
    <x v="75"/>
    <x v="881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x v="611"/>
    <x v="883"/>
    <x v="0"/>
    <x v="37"/>
    <x v="882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x v="864"/>
    <x v="884"/>
    <x v="1"/>
    <x v="555"/>
    <x v="88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x v="865"/>
    <x v="885"/>
    <x v="0"/>
    <x v="11"/>
    <x v="884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x v="866"/>
    <x v="886"/>
    <x v="0"/>
    <x v="556"/>
    <x v="88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x v="867"/>
    <x v="887"/>
    <x v="1"/>
    <x v="300"/>
    <x v="88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x v="50"/>
    <x v="50"/>
    <x v="0"/>
    <x v="49"/>
    <x v="50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x v="868"/>
    <x v="888"/>
    <x v="1"/>
    <x v="122"/>
    <x v="887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x v="869"/>
    <x v="889"/>
    <x v="1"/>
    <x v="460"/>
    <x v="888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x v="870"/>
    <x v="890"/>
    <x v="2"/>
    <x v="443"/>
    <x v="889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x v="871"/>
    <x v="891"/>
    <x v="0"/>
    <x v="36"/>
    <x v="890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x v="872"/>
    <x v="892"/>
    <x v="1"/>
    <x v="64"/>
    <x v="891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x v="873"/>
    <x v="893"/>
    <x v="1"/>
    <x v="271"/>
    <x v="892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x v="874"/>
    <x v="894"/>
    <x v="0"/>
    <x v="142"/>
    <x v="893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x v="875"/>
    <x v="895"/>
    <x v="1"/>
    <x v="557"/>
    <x v="894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x v="876"/>
    <x v="896"/>
    <x v="1"/>
    <x v="175"/>
    <x v="89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x v="877"/>
    <x v="897"/>
    <x v="3"/>
    <x v="102"/>
    <x v="896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x v="878"/>
    <x v="898"/>
    <x v="1"/>
    <x v="558"/>
    <x v="897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x v="879"/>
    <x v="899"/>
    <x v="1"/>
    <x v="559"/>
    <x v="898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x v="880"/>
    <x v="900"/>
    <x v="0"/>
    <x v="560"/>
    <x v="899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x v="881"/>
    <x v="901"/>
    <x v="0"/>
    <x v="561"/>
    <x v="900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x v="882"/>
    <x v="902"/>
    <x v="1"/>
    <x v="562"/>
    <x v="901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x v="883"/>
    <x v="903"/>
    <x v="0"/>
    <x v="550"/>
    <x v="902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x v="884"/>
    <x v="904"/>
    <x v="2"/>
    <x v="11"/>
    <x v="903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x v="885"/>
    <x v="905"/>
    <x v="1"/>
    <x v="388"/>
    <x v="904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x v="886"/>
    <x v="906"/>
    <x v="0"/>
    <x v="537"/>
    <x v="905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x v="887"/>
    <x v="907"/>
    <x v="1"/>
    <x v="563"/>
    <x v="90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x v="888"/>
    <x v="908"/>
    <x v="0"/>
    <x v="63"/>
    <x v="907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x v="889"/>
    <x v="909"/>
    <x v="1"/>
    <x v="564"/>
    <x v="908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x v="890"/>
    <x v="910"/>
    <x v="1"/>
    <x v="174"/>
    <x v="909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x v="891"/>
    <x v="911"/>
    <x v="1"/>
    <x v="565"/>
    <x v="910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x v="892"/>
    <x v="912"/>
    <x v="1"/>
    <x v="167"/>
    <x v="91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x v="893"/>
    <x v="913"/>
    <x v="0"/>
    <x v="27"/>
    <x v="912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x v="894"/>
    <x v="914"/>
    <x v="0"/>
    <x v="95"/>
    <x v="913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x v="895"/>
    <x v="915"/>
    <x v="1"/>
    <x v="566"/>
    <x v="914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x v="896"/>
    <x v="916"/>
    <x v="1"/>
    <x v="229"/>
    <x v="915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x v="897"/>
    <x v="917"/>
    <x v="1"/>
    <x v="72"/>
    <x v="916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x v="898"/>
    <x v="918"/>
    <x v="0"/>
    <x v="192"/>
    <x v="917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x v="899"/>
    <x v="919"/>
    <x v="1"/>
    <x v="358"/>
    <x v="918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x v="900"/>
    <x v="920"/>
    <x v="1"/>
    <x v="567"/>
    <x v="919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x v="901"/>
    <x v="921"/>
    <x v="1"/>
    <x v="339"/>
    <x v="920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x v="902"/>
    <x v="922"/>
    <x v="1"/>
    <x v="227"/>
    <x v="921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x v="903"/>
    <x v="923"/>
    <x v="0"/>
    <x v="356"/>
    <x v="92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x v="904"/>
    <x v="924"/>
    <x v="3"/>
    <x v="568"/>
    <x v="923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x v="905"/>
    <x v="925"/>
    <x v="1"/>
    <x v="87"/>
    <x v="92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x v="906"/>
    <x v="926"/>
    <x v="0"/>
    <x v="109"/>
    <x v="92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x v="907"/>
    <x v="927"/>
    <x v="2"/>
    <x v="569"/>
    <x v="926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x v="908"/>
    <x v="928"/>
    <x v="0"/>
    <x v="373"/>
    <x v="927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x v="909"/>
    <x v="929"/>
    <x v="0"/>
    <x v="109"/>
    <x v="928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x v="910"/>
    <x v="930"/>
    <x v="1"/>
    <x v="493"/>
    <x v="92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x v="911"/>
    <x v="931"/>
    <x v="0"/>
    <x v="570"/>
    <x v="930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x v="912"/>
    <x v="932"/>
    <x v="0"/>
    <x v="571"/>
    <x v="931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x v="913"/>
    <x v="933"/>
    <x v="0"/>
    <x v="483"/>
    <x v="932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x v="914"/>
    <x v="934"/>
    <x v="0"/>
    <x v="171"/>
    <x v="933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x v="915"/>
    <x v="935"/>
    <x v="3"/>
    <x v="415"/>
    <x v="934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x v="916"/>
    <x v="936"/>
    <x v="1"/>
    <x v="84"/>
    <x v="935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x v="297"/>
    <x v="298"/>
    <x v="0"/>
    <x v="49"/>
    <x v="298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x v="917"/>
    <x v="937"/>
    <x v="1"/>
    <x v="572"/>
    <x v="936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x v="918"/>
    <x v="938"/>
    <x v="3"/>
    <x v="428"/>
    <x v="937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x v="919"/>
    <x v="939"/>
    <x v="0"/>
    <x v="356"/>
    <x v="938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x v="920"/>
    <x v="940"/>
    <x v="1"/>
    <x v="573"/>
    <x v="939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x v="921"/>
    <x v="941"/>
    <x v="1"/>
    <x v="175"/>
    <x v="940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x v="922"/>
    <x v="942"/>
    <x v="0"/>
    <x v="268"/>
    <x v="94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x v="923"/>
    <x v="943"/>
    <x v="1"/>
    <x v="54"/>
    <x v="94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x v="924"/>
    <x v="944"/>
    <x v="1"/>
    <x v="192"/>
    <x v="943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x v="925"/>
    <x v="945"/>
    <x v="0"/>
    <x v="406"/>
    <x v="944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x v="926"/>
    <x v="946"/>
    <x v="0"/>
    <x v="12"/>
    <x v="94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x v="927"/>
    <x v="947"/>
    <x v="1"/>
    <x v="287"/>
    <x v="946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x v="928"/>
    <x v="948"/>
    <x v="1"/>
    <x v="574"/>
    <x v="947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x v="929"/>
    <x v="949"/>
    <x v="0"/>
    <x v="493"/>
    <x v="948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x v="930"/>
    <x v="950"/>
    <x v="1"/>
    <x v="287"/>
    <x v="949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x v="931"/>
    <x v="951"/>
    <x v="1"/>
    <x v="512"/>
    <x v="950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x v="932"/>
    <x v="952"/>
    <x v="1"/>
    <x v="242"/>
    <x v="951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x v="933"/>
    <x v="953"/>
    <x v="1"/>
    <x v="575"/>
    <x v="952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x v="934"/>
    <x v="954"/>
    <x v="1"/>
    <x v="493"/>
    <x v="953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x v="935"/>
    <x v="955"/>
    <x v="1"/>
    <x v="576"/>
    <x v="95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x v="936"/>
    <x v="956"/>
    <x v="0"/>
    <x v="577"/>
    <x v="955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x v="937"/>
    <x v="957"/>
    <x v="0"/>
    <x v="3"/>
    <x v="956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x v="938"/>
    <x v="958"/>
    <x v="1"/>
    <x v="578"/>
    <x v="957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x v="939"/>
    <x v="959"/>
    <x v="0"/>
    <x v="526"/>
    <x v="958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x v="940"/>
    <x v="960"/>
    <x v="1"/>
    <x v="235"/>
    <x v="959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x v="941"/>
    <x v="961"/>
    <x v="1"/>
    <x v="18"/>
    <x v="960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x v="942"/>
    <x v="962"/>
    <x v="1"/>
    <x v="382"/>
    <x v="961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x v="943"/>
    <x v="963"/>
    <x v="0"/>
    <x v="109"/>
    <x v="962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x v="944"/>
    <x v="964"/>
    <x v="1"/>
    <x v="45"/>
    <x v="963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x v="945"/>
    <x v="965"/>
    <x v="1"/>
    <x v="579"/>
    <x v="964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x v="946"/>
    <x v="966"/>
    <x v="0"/>
    <x v="580"/>
    <x v="965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x v="947"/>
    <x v="967"/>
    <x v="1"/>
    <x v="581"/>
    <x v="96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x v="948"/>
    <x v="968"/>
    <x v="0"/>
    <x v="51"/>
    <x v="967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x v="949"/>
    <x v="969"/>
    <x v="1"/>
    <x v="582"/>
    <x v="968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x v="950"/>
    <x v="970"/>
    <x v="1"/>
    <x v="345"/>
    <x v="969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x v="951"/>
    <x v="971"/>
    <x v="0"/>
    <x v="583"/>
    <x v="970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x v="952"/>
    <x v="972"/>
    <x v="0"/>
    <x v="45"/>
    <x v="971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x v="953"/>
    <x v="973"/>
    <x v="1"/>
    <x v="584"/>
    <x v="972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x v="802"/>
    <x v="974"/>
    <x v="0"/>
    <x v="251"/>
    <x v="973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x v="954"/>
    <x v="975"/>
    <x v="1"/>
    <x v="31"/>
    <x v="974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x v="955"/>
    <x v="976"/>
    <x v="0"/>
    <x v="251"/>
    <x v="9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x v="551"/>
    <x v="977"/>
    <x v="1"/>
    <x v="585"/>
    <x v="976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x v="956"/>
    <x v="978"/>
    <x v="1"/>
    <x v="227"/>
    <x v="97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x v="957"/>
    <x v="979"/>
    <x v="3"/>
    <x v="51"/>
    <x v="978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x v="958"/>
    <x v="980"/>
    <x v="0"/>
    <x v="586"/>
    <x v="979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x v="959"/>
    <x v="981"/>
    <x v="1"/>
    <x v="587"/>
    <x v="980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x v="960"/>
    <x v="982"/>
    <x v="0"/>
    <x v="192"/>
    <x v="981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x v="961"/>
    <x v="983"/>
    <x v="3"/>
    <x v="279"/>
    <x v="982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x v="962"/>
    <x v="984"/>
    <x v="0"/>
    <x v="82"/>
    <x v="98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x v="963"/>
    <x v="985"/>
    <x v="3"/>
    <x v="588"/>
    <x v="984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D3F771-E28F-D946-8594-6EED47445AA6}" name="PivotTable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8AB2EF-33E3-3F4A-9D96-2562D16DFD56}" name="PivotTable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>
      <items count="965">
        <item x="0"/>
        <item x="99"/>
        <item x="50"/>
        <item x="247"/>
        <item x="443"/>
        <item x="297"/>
        <item x="725"/>
        <item x="303"/>
        <item x="169"/>
        <item x="768"/>
        <item x="63"/>
        <item x="520"/>
        <item x="509"/>
        <item x="170"/>
        <item x="217"/>
        <item x="769"/>
        <item x="474"/>
        <item x="478"/>
        <item x="870"/>
        <item x="289"/>
        <item x="183"/>
        <item x="710"/>
        <item x="271"/>
        <item x="871"/>
        <item x="640"/>
        <item x="498"/>
        <item x="315"/>
        <item x="411"/>
        <item x="253"/>
        <item x="914"/>
        <item x="197"/>
        <item x="348"/>
        <item x="324"/>
        <item x="849"/>
        <item x="94"/>
        <item x="772"/>
        <item x="290"/>
        <item x="6"/>
        <item x="36"/>
        <item x="598"/>
        <item x="354"/>
        <item x="888"/>
        <item x="693"/>
        <item x="314"/>
        <item x="66"/>
        <item x="450"/>
        <item x="883"/>
        <item x="937"/>
        <item x="804"/>
        <item x="370"/>
        <item x="280"/>
        <item x="145"/>
        <item x="566"/>
        <item x="720"/>
        <item x="893"/>
        <item x="783"/>
        <item x="307"/>
        <item x="722"/>
        <item x="27"/>
        <item x="461"/>
        <item x="488"/>
        <item x="903"/>
        <item x="434"/>
        <item x="447"/>
        <item x="516"/>
        <item x="874"/>
        <item x="782"/>
        <item x="631"/>
        <item x="363"/>
        <item x="69"/>
        <item x="600"/>
        <item x="533"/>
        <item x="268"/>
        <item x="296"/>
        <item x="919"/>
        <item x="649"/>
        <item x="418"/>
        <item x="727"/>
        <item x="884"/>
        <item x="847"/>
        <item x="855"/>
        <item x="320"/>
        <item x="155"/>
        <item x="351"/>
        <item x="857"/>
        <item x="865"/>
        <item x="656"/>
        <item x="52"/>
        <item x="102"/>
        <item x="3"/>
        <item x="824"/>
        <item x="201"/>
        <item x="718"/>
        <item x="188"/>
        <item x="831"/>
        <item x="186"/>
        <item x="817"/>
        <item x="265"/>
        <item x="135"/>
        <item x="64"/>
        <item x="343"/>
        <item x="749"/>
        <item x="830"/>
        <item x="300"/>
        <item x="612"/>
        <item x="374"/>
        <item x="396"/>
        <item x="789"/>
        <item x="852"/>
        <item x="940"/>
        <item x="191"/>
        <item x="11"/>
        <item x="445"/>
        <item x="108"/>
        <item x="306"/>
        <item x="236"/>
        <item x="952"/>
        <item x="765"/>
        <item x="189"/>
        <item x="9"/>
        <item x="312"/>
        <item x="702"/>
        <item x="436"/>
        <item x="316"/>
        <item x="504"/>
        <item x="560"/>
        <item x="894"/>
        <item x="323"/>
        <item x="489"/>
        <item x="766"/>
        <item x="293"/>
        <item x="511"/>
        <item x="352"/>
        <item x="203"/>
        <item x="181"/>
        <item x="869"/>
        <item x="232"/>
        <item x="881"/>
        <item x="389"/>
        <item x="131"/>
        <item x="906"/>
        <item x="248"/>
        <item x="570"/>
        <item x="59"/>
        <item x="897"/>
        <item x="459"/>
        <item x="241"/>
        <item x="375"/>
        <item x="72"/>
        <item x="890"/>
        <item x="453"/>
        <item x="555"/>
        <item x="311"/>
        <item x="46"/>
        <item x="353"/>
        <item x="204"/>
        <item x="773"/>
        <item x="159"/>
        <item x="233"/>
        <item x="386"/>
        <item x="758"/>
        <item x="660"/>
        <item x="77"/>
        <item x="385"/>
        <item x="793"/>
        <item x="45"/>
        <item x="571"/>
        <item x="482"/>
        <item x="961"/>
        <item x="469"/>
        <item x="156"/>
        <item x="777"/>
        <item x="926"/>
        <item x="684"/>
        <item x="136"/>
        <item x="128"/>
        <item x="74"/>
        <item x="506"/>
        <item x="960"/>
        <item x="623"/>
        <item x="340"/>
        <item x="899"/>
        <item x="561"/>
        <item x="802"/>
        <item x="803"/>
        <item x="780"/>
        <item x="929"/>
        <item x="39"/>
        <item x="719"/>
        <item x="832"/>
        <item x="295"/>
        <item x="820"/>
        <item x="372"/>
        <item x="552"/>
        <item x="588"/>
        <item x="578"/>
        <item x="943"/>
        <item x="194"/>
        <item x="4"/>
        <item x="179"/>
        <item x="273"/>
        <item x="259"/>
        <item x="733"/>
        <item x="172"/>
        <item x="54"/>
        <item x="835"/>
        <item x="757"/>
        <item x="703"/>
        <item x="675"/>
        <item x="846"/>
        <item x="285"/>
        <item x="424"/>
        <item x="134"/>
        <item x="228"/>
        <item x="168"/>
        <item x="617"/>
        <item x="439"/>
        <item x="651"/>
        <item x="202"/>
        <item x="908"/>
        <item x="12"/>
        <item x="452"/>
        <item x="737"/>
        <item x="898"/>
        <item x="377"/>
        <item x="229"/>
        <item x="579"/>
        <item x="322"/>
        <item x="607"/>
        <item x="915"/>
        <item x="614"/>
        <item x="230"/>
        <item x="415"/>
        <item x="212"/>
        <item x="262"/>
        <item x="196"/>
        <item x="810"/>
        <item x="18"/>
        <item x="721"/>
        <item x="948"/>
        <item x="58"/>
        <item x="801"/>
        <item x="907"/>
        <item x="593"/>
        <item x="742"/>
        <item x="909"/>
        <item x="580"/>
        <item x="57"/>
        <item x="682"/>
        <item x="249"/>
        <item x="568"/>
        <item x="565"/>
        <item x="514"/>
        <item x="115"/>
        <item x="207"/>
        <item x="591"/>
        <item x="117"/>
        <item x="282"/>
        <item x="692"/>
        <item x="426"/>
        <item x="313"/>
        <item x="594"/>
        <item x="775"/>
        <item x="414"/>
        <item x="85"/>
        <item x="71"/>
        <item x="485"/>
        <item x="106"/>
        <item x="199"/>
        <item x="834"/>
        <item x="508"/>
        <item x="219"/>
        <item x="925"/>
        <item x="575"/>
        <item x="892"/>
        <item x="621"/>
        <item x="752"/>
        <item x="294"/>
        <item x="927"/>
        <item x="955"/>
        <item x="576"/>
        <item x="537"/>
        <item x="493"/>
        <item x="841"/>
        <item x="495"/>
        <item x="176"/>
        <item x="779"/>
        <item x="80"/>
        <item x="674"/>
        <item x="530"/>
        <item x="47"/>
        <item x="713"/>
        <item x="519"/>
        <item x="142"/>
        <item x="672"/>
        <item x="829"/>
        <item x="643"/>
        <item x="274"/>
        <item x="562"/>
        <item x="350"/>
        <item x="667"/>
        <item x="957"/>
        <item x="677"/>
        <item x="788"/>
        <item x="792"/>
        <item x="646"/>
        <item x="535"/>
        <item x="861"/>
        <item x="921"/>
        <item x="419"/>
        <item x="839"/>
        <item x="585"/>
        <item x="548"/>
        <item x="42"/>
        <item x="843"/>
        <item x="743"/>
        <item x="302"/>
        <item x="291"/>
        <item x="523"/>
        <item x="460"/>
        <item x="924"/>
        <item x="853"/>
        <item x="317"/>
        <item x="665"/>
        <item x="934"/>
        <item x="744"/>
        <item x="911"/>
        <item x="281"/>
        <item x="673"/>
        <item x="405"/>
        <item x="231"/>
        <item x="288"/>
        <item x="666"/>
        <item x="781"/>
        <item x="771"/>
        <item x="700"/>
        <item x="254"/>
        <item x="359"/>
        <item x="774"/>
        <item x="732"/>
        <item x="941"/>
        <item x="467"/>
        <item x="816"/>
        <item x="124"/>
        <item x="931"/>
        <item x="251"/>
        <item x="190"/>
        <item x="116"/>
        <item x="935"/>
        <item x="828"/>
        <item x="89"/>
        <item x="876"/>
        <item x="944"/>
        <item x="599"/>
        <item x="472"/>
        <item x="310"/>
        <item x="442"/>
        <item x="192"/>
        <item x="868"/>
        <item x="818"/>
        <item x="275"/>
        <item x="93"/>
        <item x="458"/>
        <item x="266"/>
        <item x="161"/>
        <item x="542"/>
        <item x="812"/>
        <item x="645"/>
        <item x="466"/>
        <item x="822"/>
        <item x="107"/>
        <item x="873"/>
        <item x="885"/>
        <item x="279"/>
        <item x="160"/>
        <item x="100"/>
        <item x="137"/>
        <item x="390"/>
        <item x="73"/>
        <item x="501"/>
        <item x="833"/>
        <item x="622"/>
        <item x="146"/>
        <item x="481"/>
        <item x="272"/>
        <item x="859"/>
        <item x="916"/>
        <item x="357"/>
        <item x="123"/>
        <item x="887"/>
        <item x="376"/>
        <item x="425"/>
        <item x="104"/>
        <item x="464"/>
        <item x="950"/>
        <item x="257"/>
        <item x="563"/>
        <item x="430"/>
        <item x="902"/>
        <item x="736"/>
        <item x="227"/>
        <item x="38"/>
        <item x="905"/>
        <item x="235"/>
        <item x="240"/>
        <item x="755"/>
        <item x="463"/>
        <item x="13"/>
        <item x="420"/>
        <item x="462"/>
        <item x="698"/>
        <item x="711"/>
        <item x="101"/>
        <item x="760"/>
        <item x="44"/>
        <item x="182"/>
        <item x="701"/>
        <item x="928"/>
        <item x="362"/>
        <item x="686"/>
        <item x="270"/>
        <item x="807"/>
        <item x="239"/>
        <item x="435"/>
        <item x="438"/>
        <item x="118"/>
        <item x="256"/>
        <item x="260"/>
        <item x="863"/>
        <item x="165"/>
        <item x="821"/>
        <item x="31"/>
        <item x="437"/>
        <item x="763"/>
        <item x="759"/>
        <item x="223"/>
        <item x="16"/>
        <item x="512"/>
        <item x="416"/>
        <item x="746"/>
        <item x="551"/>
        <item x="611"/>
        <item x="583"/>
        <item x="695"/>
        <item x="729"/>
        <item x="808"/>
        <item x="147"/>
        <item x="706"/>
        <item x="625"/>
        <item x="901"/>
        <item x="37"/>
        <item x="301"/>
        <item x="56"/>
        <item x="141"/>
        <item x="605"/>
        <item x="878"/>
        <item x="689"/>
        <item x="143"/>
        <item x="748"/>
        <item x="321"/>
        <item x="480"/>
        <item x="790"/>
        <item x="361"/>
        <item x="55"/>
        <item x="330"/>
        <item x="25"/>
        <item x="41"/>
        <item x="658"/>
        <item x="947"/>
        <item x="355"/>
        <item x="896"/>
        <item x="547"/>
        <item x="910"/>
        <item x="954"/>
        <item x="794"/>
        <item x="690"/>
        <item x="596"/>
        <item x="96"/>
        <item x="734"/>
        <item x="401"/>
        <item x="298"/>
        <item x="402"/>
        <item x="650"/>
        <item x="858"/>
        <item x="393"/>
        <item x="778"/>
        <item x="648"/>
        <item x="139"/>
        <item x="371"/>
        <item x="209"/>
        <item x="215"/>
        <item x="471"/>
        <item x="678"/>
        <item x="53"/>
        <item x="785"/>
        <item x="86"/>
        <item x="923"/>
        <item x="112"/>
        <item x="671"/>
        <item x="546"/>
        <item x="823"/>
        <item x="496"/>
        <item x="88"/>
        <item x="526"/>
        <item x="409"/>
        <item x="538"/>
        <item x="344"/>
        <item x="867"/>
        <item x="111"/>
        <item x="503"/>
        <item x="635"/>
        <item x="800"/>
        <item x="308"/>
        <item x="942"/>
        <item x="383"/>
        <item x="762"/>
        <item x="517"/>
        <item x="872"/>
        <item x="158"/>
        <item x="815"/>
        <item x="589"/>
        <item x="770"/>
        <item x="574"/>
        <item x="245"/>
        <item x="930"/>
        <item x="5"/>
        <item x="610"/>
        <item x="638"/>
        <item x="284"/>
        <item x="956"/>
        <item x="705"/>
        <item x="487"/>
        <item x="626"/>
        <item x="525"/>
        <item x="716"/>
        <item x="255"/>
        <item x="164"/>
        <item x="953"/>
        <item x="932"/>
        <item x="286"/>
        <item x="724"/>
        <item x="731"/>
        <item x="78"/>
        <item x="148"/>
        <item x="49"/>
        <item x="276"/>
        <item x="429"/>
        <item x="486"/>
        <item x="358"/>
        <item x="395"/>
        <item x="113"/>
        <item x="862"/>
        <item x="10"/>
        <item x="534"/>
        <item x="699"/>
        <item x="799"/>
        <item x="691"/>
        <item x="670"/>
        <item x="132"/>
        <item x="105"/>
        <item x="34"/>
        <item x="636"/>
        <item x="406"/>
        <item x="392"/>
        <item x="545"/>
        <item x="531"/>
        <item x="723"/>
        <item x="378"/>
        <item x="726"/>
        <item x="609"/>
        <item x="795"/>
        <item x="198"/>
        <item x="879"/>
        <item x="211"/>
        <item x="669"/>
        <item x="364"/>
        <item x="65"/>
        <item x="544"/>
        <item x="741"/>
        <item x="62"/>
        <item x="30"/>
        <item x="602"/>
        <item x="68"/>
        <item x="662"/>
        <item x="277"/>
        <item x="360"/>
        <item x="1"/>
        <item x="836"/>
        <item x="75"/>
        <item x="797"/>
        <item x="328"/>
        <item x="813"/>
        <item x="243"/>
        <item x="709"/>
        <item x="527"/>
        <item x="694"/>
        <item x="7"/>
        <item x="365"/>
        <item x="242"/>
        <item x="234"/>
        <item x="431"/>
        <item x="556"/>
        <item x="40"/>
        <item x="129"/>
        <item x="23"/>
        <item x="98"/>
        <item x="82"/>
        <item x="913"/>
        <item x="417"/>
        <item x="567"/>
        <item x="513"/>
        <item x="740"/>
        <item x="661"/>
        <item x="14"/>
        <item x="138"/>
        <item x="283"/>
        <item x="624"/>
        <item x="581"/>
        <item x="886"/>
        <item x="109"/>
        <item x="326"/>
        <item x="8"/>
        <item x="369"/>
        <item x="342"/>
        <item x="827"/>
        <item x="299"/>
        <item x="373"/>
        <item x="939"/>
        <item x="258"/>
        <item x="399"/>
        <item x="647"/>
        <item x="154"/>
        <item x="477"/>
        <item x="184"/>
        <item x="697"/>
        <item x="877"/>
        <item x="19"/>
        <item x="616"/>
        <item x="505"/>
        <item x="641"/>
        <item x="851"/>
        <item x="339"/>
        <item x="97"/>
        <item x="627"/>
        <item x="122"/>
        <item x="337"/>
        <item x="502"/>
        <item x="880"/>
        <item x="922"/>
        <item x="440"/>
        <item x="962"/>
        <item x="81"/>
        <item x="840"/>
        <item x="15"/>
        <item x="21"/>
        <item x="83"/>
        <item x="166"/>
        <item x="79"/>
        <item x="601"/>
        <item x="206"/>
        <item x="329"/>
        <item x="84"/>
        <item x="127"/>
        <item x="382"/>
        <item x="532"/>
        <item x="304"/>
        <item x="187"/>
        <item x="441"/>
        <item x="484"/>
        <item x="494"/>
        <item x="754"/>
        <item x="490"/>
        <item x="422"/>
        <item x="267"/>
        <item x="173"/>
        <item x="558"/>
        <item x="708"/>
        <item x="475"/>
        <item x="639"/>
        <item x="91"/>
        <item x="26"/>
        <item x="564"/>
        <item x="126"/>
        <item x="507"/>
        <item x="745"/>
        <item x="613"/>
        <item x="404"/>
        <item x="604"/>
        <item x="912"/>
        <item x="767"/>
        <item x="380"/>
        <item x="642"/>
        <item x="529"/>
        <item x="468"/>
        <item x="193"/>
        <item x="657"/>
        <item x="936"/>
        <item x="455"/>
        <item x="644"/>
        <item x="214"/>
        <item x="633"/>
        <item x="410"/>
        <item x="144"/>
        <item x="465"/>
        <item x="572"/>
        <item x="764"/>
        <item x="394"/>
        <item x="632"/>
        <item x="327"/>
        <item x="403"/>
        <item x="963"/>
        <item x="140"/>
        <item x="427"/>
        <item x="92"/>
        <item x="387"/>
        <item x="730"/>
        <item x="333"/>
        <item x="292"/>
        <item x="125"/>
        <item x="786"/>
        <item x="400"/>
        <item x="753"/>
        <item x="776"/>
        <item x="110"/>
        <item x="958"/>
        <item x="90"/>
        <item x="543"/>
        <item x="22"/>
        <item x="704"/>
        <item x="653"/>
        <item x="391"/>
        <item x="476"/>
        <item x="809"/>
        <item x="946"/>
        <item x="491"/>
        <item x="838"/>
        <item x="844"/>
        <item x="515"/>
        <item x="220"/>
        <item x="628"/>
        <item x="341"/>
        <item x="715"/>
        <item x="540"/>
        <item x="904"/>
        <item x="263"/>
        <item x="174"/>
        <item x="945"/>
        <item x="756"/>
        <item x="630"/>
        <item x="305"/>
        <item x="32"/>
        <item x="149"/>
        <item x="121"/>
        <item x="784"/>
        <item x="133"/>
        <item x="889"/>
        <item x="153"/>
        <item x="683"/>
        <item x="590"/>
        <item x="287"/>
        <item x="618"/>
        <item x="412"/>
        <item x="866"/>
        <item x="668"/>
        <item x="347"/>
        <item x="457"/>
        <item x="559"/>
        <item x="346"/>
        <item x="76"/>
        <item x="521"/>
        <item x="252"/>
        <item x="338"/>
        <item x="679"/>
        <item x="603"/>
        <item x="707"/>
        <item x="938"/>
        <item x="167"/>
        <item x="528"/>
        <item x="208"/>
        <item x="120"/>
        <item x="152"/>
        <item x="432"/>
        <item x="751"/>
        <item x="384"/>
        <item x="918"/>
        <item x="761"/>
        <item x="446"/>
        <item x="224"/>
        <item x="573"/>
        <item x="381"/>
        <item x="24"/>
        <item x="541"/>
        <item x="805"/>
        <item x="549"/>
        <item x="798"/>
        <item x="714"/>
        <item x="492"/>
        <item x="250"/>
        <item x="336"/>
        <item x="747"/>
        <item x="854"/>
        <item x="163"/>
        <item x="655"/>
        <item x="825"/>
        <item x="119"/>
        <item x="951"/>
        <item x="739"/>
        <item x="676"/>
        <item x="334"/>
        <item x="814"/>
        <item x="407"/>
        <item x="67"/>
        <item x="659"/>
        <item x="728"/>
        <item x="735"/>
        <item x="451"/>
        <item x="712"/>
        <item x="654"/>
        <item x="500"/>
        <item x="218"/>
        <item x="933"/>
        <item x="875"/>
        <item x="87"/>
        <item x="237"/>
        <item x="331"/>
        <item x="577"/>
        <item x="335"/>
        <item x="848"/>
        <item x="620"/>
        <item x="856"/>
        <item x="367"/>
        <item x="48"/>
        <item x="717"/>
        <item x="325"/>
        <item x="787"/>
        <item x="557"/>
        <item x="17"/>
        <item x="356"/>
        <item x="60"/>
        <item x="806"/>
        <item x="28"/>
        <item x="448"/>
        <item x="349"/>
        <item x="819"/>
        <item x="185"/>
        <item x="216"/>
        <item x="688"/>
        <item x="454"/>
        <item x="845"/>
        <item x="413"/>
        <item x="553"/>
        <item x="663"/>
        <item x="2"/>
        <item x="345"/>
        <item x="388"/>
        <item x="264"/>
        <item x="51"/>
        <item x="456"/>
        <item x="114"/>
        <item x="584"/>
        <item x="20"/>
        <item x="586"/>
        <item x="569"/>
        <item x="837"/>
        <item x="278"/>
        <item x="162"/>
        <item x="608"/>
        <item x="811"/>
        <item x="29"/>
        <item x="592"/>
        <item x="95"/>
        <item x="449"/>
        <item x="959"/>
        <item x="864"/>
        <item x="398"/>
        <item x="269"/>
        <item x="860"/>
        <item x="920"/>
        <item x="171"/>
        <item x="70"/>
        <item x="619"/>
        <item x="606"/>
        <item x="550"/>
        <item x="664"/>
        <item x="917"/>
        <item x="177"/>
        <item x="408"/>
        <item x="473"/>
        <item x="318"/>
        <item x="175"/>
        <item x="470"/>
        <item x="195"/>
        <item x="536"/>
        <item x="368"/>
        <item x="225"/>
        <item x="261"/>
        <item x="226"/>
        <item x="433"/>
        <item x="130"/>
        <item x="497"/>
        <item x="738"/>
        <item x="43"/>
        <item x="687"/>
        <item x="246"/>
        <item x="397"/>
        <item x="750"/>
        <item x="103"/>
        <item x="210"/>
        <item x="238"/>
        <item x="178"/>
        <item x="423"/>
        <item x="483"/>
        <item x="634"/>
        <item x="900"/>
        <item x="652"/>
        <item x="150"/>
        <item x="587"/>
        <item x="151"/>
        <item x="222"/>
        <item x="637"/>
        <item x="428"/>
        <item x="522"/>
        <item x="629"/>
        <item x="366"/>
        <item x="539"/>
        <item x="597"/>
        <item x="595"/>
        <item x="510"/>
        <item x="696"/>
        <item x="444"/>
        <item x="309"/>
        <item x="615"/>
        <item x="524"/>
        <item x="244"/>
        <item x="61"/>
        <item x="221"/>
        <item x="681"/>
        <item x="582"/>
        <item x="949"/>
        <item x="518"/>
        <item x="35"/>
        <item x="213"/>
        <item x="796"/>
        <item x="791"/>
        <item x="33"/>
        <item x="157"/>
        <item x="891"/>
        <item x="850"/>
        <item x="200"/>
        <item x="499"/>
        <item x="554"/>
        <item x="826"/>
        <item x="842"/>
        <item x="180"/>
        <item x="882"/>
        <item x="319"/>
        <item x="895"/>
        <item x="379"/>
        <item x="680"/>
        <item x="421"/>
        <item x="479"/>
        <item x="685"/>
        <item x="332"/>
        <item x="205"/>
        <item t="default"/>
      </items>
    </pivotField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1398-0BF6-9C4E-8D9E-787ECB60072E}">
  <sheetPr codeName="Sheet1"/>
  <dimension ref="A1:F30"/>
  <sheetViews>
    <sheetView workbookViewId="0">
      <selection activeCell="B33" sqref="B33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9" t="s">
        <v>6</v>
      </c>
      <c r="B1" t="s">
        <v>2061</v>
      </c>
    </row>
    <row r="2" spans="1:6" x14ac:dyDescent="0.2">
      <c r="A2" s="9" t="s">
        <v>2031</v>
      </c>
      <c r="B2" t="s">
        <v>2061</v>
      </c>
    </row>
    <row r="4" spans="1:6" x14ac:dyDescent="0.2">
      <c r="A4" s="9" t="s">
        <v>2060</v>
      </c>
      <c r="B4" s="9" t="s">
        <v>2059</v>
      </c>
    </row>
    <row r="5" spans="1:6" x14ac:dyDescent="0.2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2058</v>
      </c>
    </row>
    <row r="6" spans="1:6" x14ac:dyDescent="0.2">
      <c r="A6" s="10" t="s">
        <v>2034</v>
      </c>
      <c r="B6" s="18">
        <v>1</v>
      </c>
      <c r="C6" s="18">
        <v>10</v>
      </c>
      <c r="D6" s="18">
        <v>2</v>
      </c>
      <c r="E6" s="18">
        <v>21</v>
      </c>
      <c r="F6" s="18">
        <v>34</v>
      </c>
    </row>
    <row r="7" spans="1:6" x14ac:dyDescent="0.2">
      <c r="A7" s="10" t="s">
        <v>2035</v>
      </c>
      <c r="B7" s="18"/>
      <c r="C7" s="18"/>
      <c r="D7" s="18"/>
      <c r="E7" s="18">
        <v>4</v>
      </c>
      <c r="F7" s="18">
        <v>4</v>
      </c>
    </row>
    <row r="8" spans="1:6" x14ac:dyDescent="0.2">
      <c r="A8" s="10" t="s">
        <v>2036</v>
      </c>
      <c r="B8" s="18">
        <v>4</v>
      </c>
      <c r="C8" s="18">
        <v>21</v>
      </c>
      <c r="D8" s="18">
        <v>1</v>
      </c>
      <c r="E8" s="18">
        <v>34</v>
      </c>
      <c r="F8" s="18">
        <v>60</v>
      </c>
    </row>
    <row r="9" spans="1:6" x14ac:dyDescent="0.2">
      <c r="A9" s="10" t="s">
        <v>2037</v>
      </c>
      <c r="B9" s="18">
        <v>2</v>
      </c>
      <c r="C9" s="18">
        <v>12</v>
      </c>
      <c r="D9" s="18">
        <v>1</v>
      </c>
      <c r="E9" s="18">
        <v>22</v>
      </c>
      <c r="F9" s="18">
        <v>37</v>
      </c>
    </row>
    <row r="10" spans="1:6" x14ac:dyDescent="0.2">
      <c r="A10" s="10" t="s">
        <v>2038</v>
      </c>
      <c r="B10" s="18"/>
      <c r="C10" s="18">
        <v>8</v>
      </c>
      <c r="D10" s="18"/>
      <c r="E10" s="18">
        <v>10</v>
      </c>
      <c r="F10" s="18">
        <v>18</v>
      </c>
    </row>
    <row r="11" spans="1:6" x14ac:dyDescent="0.2">
      <c r="A11" s="10" t="s">
        <v>2039</v>
      </c>
      <c r="B11" s="18">
        <v>1</v>
      </c>
      <c r="C11" s="18">
        <v>7</v>
      </c>
      <c r="D11" s="18"/>
      <c r="E11" s="18">
        <v>9</v>
      </c>
      <c r="F11" s="18">
        <v>17</v>
      </c>
    </row>
    <row r="12" spans="1:6" x14ac:dyDescent="0.2">
      <c r="A12" s="10" t="s">
        <v>2040</v>
      </c>
      <c r="B12" s="18">
        <v>4</v>
      </c>
      <c r="C12" s="18">
        <v>20</v>
      </c>
      <c r="D12" s="18"/>
      <c r="E12" s="18">
        <v>22</v>
      </c>
      <c r="F12" s="18">
        <v>46</v>
      </c>
    </row>
    <row r="13" spans="1:6" x14ac:dyDescent="0.2">
      <c r="A13" s="10" t="s">
        <v>2041</v>
      </c>
      <c r="B13" s="18">
        <v>3</v>
      </c>
      <c r="C13" s="18">
        <v>19</v>
      </c>
      <c r="D13" s="18"/>
      <c r="E13" s="18">
        <v>23</v>
      </c>
      <c r="F13" s="18">
        <v>45</v>
      </c>
    </row>
    <row r="14" spans="1:6" x14ac:dyDescent="0.2">
      <c r="A14" s="10" t="s">
        <v>2042</v>
      </c>
      <c r="B14" s="18">
        <v>1</v>
      </c>
      <c r="C14" s="18">
        <v>6</v>
      </c>
      <c r="D14" s="18"/>
      <c r="E14" s="18">
        <v>10</v>
      </c>
      <c r="F14" s="18">
        <v>17</v>
      </c>
    </row>
    <row r="15" spans="1:6" x14ac:dyDescent="0.2">
      <c r="A15" s="10" t="s">
        <v>2043</v>
      </c>
      <c r="B15" s="18"/>
      <c r="C15" s="18">
        <v>3</v>
      </c>
      <c r="D15" s="18"/>
      <c r="E15" s="18">
        <v>4</v>
      </c>
      <c r="F15" s="18">
        <v>7</v>
      </c>
    </row>
    <row r="16" spans="1:6" x14ac:dyDescent="0.2">
      <c r="A16" s="10" t="s">
        <v>2044</v>
      </c>
      <c r="B16" s="18"/>
      <c r="C16" s="18">
        <v>8</v>
      </c>
      <c r="D16" s="18">
        <v>1</v>
      </c>
      <c r="E16" s="18">
        <v>4</v>
      </c>
      <c r="F16" s="18">
        <v>13</v>
      </c>
    </row>
    <row r="17" spans="1:6" x14ac:dyDescent="0.2">
      <c r="A17" s="10" t="s">
        <v>2045</v>
      </c>
      <c r="B17" s="18">
        <v>1</v>
      </c>
      <c r="C17" s="18">
        <v>6</v>
      </c>
      <c r="D17" s="18">
        <v>1</v>
      </c>
      <c r="E17" s="18">
        <v>13</v>
      </c>
      <c r="F17" s="18">
        <v>21</v>
      </c>
    </row>
    <row r="18" spans="1:6" x14ac:dyDescent="0.2">
      <c r="A18" s="10" t="s">
        <v>2046</v>
      </c>
      <c r="B18" s="18">
        <v>4</v>
      </c>
      <c r="C18" s="18">
        <v>11</v>
      </c>
      <c r="D18" s="18">
        <v>1</v>
      </c>
      <c r="E18" s="18">
        <v>26</v>
      </c>
      <c r="F18" s="18">
        <v>42</v>
      </c>
    </row>
    <row r="19" spans="1:6" x14ac:dyDescent="0.2">
      <c r="A19" s="10" t="s">
        <v>2047</v>
      </c>
      <c r="B19" s="18">
        <v>23</v>
      </c>
      <c r="C19" s="18">
        <v>132</v>
      </c>
      <c r="D19" s="18">
        <v>2</v>
      </c>
      <c r="E19" s="18">
        <v>187</v>
      </c>
      <c r="F19" s="18">
        <v>344</v>
      </c>
    </row>
    <row r="20" spans="1:6" x14ac:dyDescent="0.2">
      <c r="A20" s="10" t="s">
        <v>2048</v>
      </c>
      <c r="B20" s="18"/>
      <c r="C20" s="18">
        <v>4</v>
      </c>
      <c r="D20" s="18"/>
      <c r="E20" s="18">
        <v>4</v>
      </c>
      <c r="F20" s="18">
        <v>8</v>
      </c>
    </row>
    <row r="21" spans="1:6" x14ac:dyDescent="0.2">
      <c r="A21" s="10" t="s">
        <v>2049</v>
      </c>
      <c r="B21" s="18">
        <v>6</v>
      </c>
      <c r="C21" s="18">
        <v>30</v>
      </c>
      <c r="D21" s="18"/>
      <c r="E21" s="18">
        <v>49</v>
      </c>
      <c r="F21" s="18">
        <v>85</v>
      </c>
    </row>
    <row r="22" spans="1:6" x14ac:dyDescent="0.2">
      <c r="A22" s="10" t="s">
        <v>2050</v>
      </c>
      <c r="B22" s="18"/>
      <c r="C22" s="18">
        <v>9</v>
      </c>
      <c r="D22" s="18"/>
      <c r="E22" s="18">
        <v>5</v>
      </c>
      <c r="F22" s="18">
        <v>14</v>
      </c>
    </row>
    <row r="23" spans="1:6" x14ac:dyDescent="0.2">
      <c r="A23" s="10" t="s">
        <v>2051</v>
      </c>
      <c r="B23" s="18">
        <v>1</v>
      </c>
      <c r="C23" s="18">
        <v>5</v>
      </c>
      <c r="D23" s="18">
        <v>1</v>
      </c>
      <c r="E23" s="18">
        <v>9</v>
      </c>
      <c r="F23" s="18">
        <v>16</v>
      </c>
    </row>
    <row r="24" spans="1:6" x14ac:dyDescent="0.2">
      <c r="A24" s="10" t="s">
        <v>2052</v>
      </c>
      <c r="B24" s="18">
        <v>3</v>
      </c>
      <c r="C24" s="18">
        <v>3</v>
      </c>
      <c r="D24" s="18"/>
      <c r="E24" s="18">
        <v>11</v>
      </c>
      <c r="F24" s="18">
        <v>17</v>
      </c>
    </row>
    <row r="25" spans="1:6" x14ac:dyDescent="0.2">
      <c r="A25" s="10" t="s">
        <v>2053</v>
      </c>
      <c r="B25" s="18"/>
      <c r="C25" s="18">
        <v>7</v>
      </c>
      <c r="D25" s="18"/>
      <c r="E25" s="18">
        <v>14</v>
      </c>
      <c r="F25" s="18">
        <v>21</v>
      </c>
    </row>
    <row r="26" spans="1:6" x14ac:dyDescent="0.2">
      <c r="A26" s="10" t="s">
        <v>2054</v>
      </c>
      <c r="B26" s="18">
        <v>1</v>
      </c>
      <c r="C26" s="18">
        <v>15</v>
      </c>
      <c r="D26" s="18">
        <v>2</v>
      </c>
      <c r="E26" s="18">
        <v>17</v>
      </c>
      <c r="F26" s="18">
        <v>35</v>
      </c>
    </row>
    <row r="27" spans="1:6" x14ac:dyDescent="0.2">
      <c r="A27" s="10" t="s">
        <v>2055</v>
      </c>
      <c r="B27" s="18"/>
      <c r="C27" s="18">
        <v>16</v>
      </c>
      <c r="D27" s="18">
        <v>1</v>
      </c>
      <c r="E27" s="18">
        <v>28</v>
      </c>
      <c r="F27" s="18">
        <v>45</v>
      </c>
    </row>
    <row r="28" spans="1:6" x14ac:dyDescent="0.2">
      <c r="A28" s="10" t="s">
        <v>2056</v>
      </c>
      <c r="B28" s="18">
        <v>2</v>
      </c>
      <c r="C28" s="18">
        <v>12</v>
      </c>
      <c r="D28" s="18">
        <v>1</v>
      </c>
      <c r="E28" s="18">
        <v>36</v>
      </c>
      <c r="F28" s="18">
        <v>51</v>
      </c>
    </row>
    <row r="29" spans="1:6" x14ac:dyDescent="0.2">
      <c r="A29" s="10" t="s">
        <v>2057</v>
      </c>
      <c r="B29" s="18"/>
      <c r="C29" s="18"/>
      <c r="D29" s="18"/>
      <c r="E29" s="18">
        <v>3</v>
      </c>
      <c r="F29" s="18">
        <v>3</v>
      </c>
    </row>
    <row r="30" spans="1:6" x14ac:dyDescent="0.2">
      <c r="A30" s="10" t="s">
        <v>2058</v>
      </c>
      <c r="B30" s="18">
        <v>57</v>
      </c>
      <c r="C30" s="18">
        <v>364</v>
      </c>
      <c r="D30" s="18">
        <v>14</v>
      </c>
      <c r="E30" s="18">
        <v>565</v>
      </c>
      <c r="F30" s="18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C9D1-34AE-8343-AC79-C1AB1A8664C6}">
  <sheetPr codeName="Sheet2"/>
  <dimension ref="A1:E18"/>
  <sheetViews>
    <sheetView workbookViewId="0">
      <selection activeCell="B2" sqref="B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  <col min="6" max="6" width="15.6640625" bestFit="1" customWidth="1"/>
    <col min="7" max="7" width="19.5" bestFit="1" customWidth="1"/>
    <col min="8" max="8" width="20.5" bestFit="1" customWidth="1"/>
    <col min="9" max="9" width="24.33203125" bestFit="1" customWidth="1"/>
  </cols>
  <sheetData>
    <row r="1" spans="1:5" x14ac:dyDescent="0.2">
      <c r="A1" s="9" t="s">
        <v>2031</v>
      </c>
      <c r="B1" t="s">
        <v>2061</v>
      </c>
    </row>
    <row r="2" spans="1:5" x14ac:dyDescent="0.2">
      <c r="A2" s="9" t="s">
        <v>2076</v>
      </c>
      <c r="B2" t="s">
        <v>2061</v>
      </c>
    </row>
    <row r="4" spans="1:5" x14ac:dyDescent="0.2">
      <c r="A4" s="9" t="s">
        <v>2060</v>
      </c>
      <c r="B4" s="9" t="s">
        <v>2059</v>
      </c>
    </row>
    <row r="5" spans="1:5" x14ac:dyDescent="0.2">
      <c r="A5" s="9" t="s">
        <v>2033</v>
      </c>
      <c r="B5" t="s">
        <v>74</v>
      </c>
      <c r="C5" t="s">
        <v>14</v>
      </c>
      <c r="D5" t="s">
        <v>20</v>
      </c>
      <c r="E5" t="s">
        <v>2058</v>
      </c>
    </row>
    <row r="6" spans="1:5" x14ac:dyDescent="0.2">
      <c r="A6" s="12" t="s">
        <v>2064</v>
      </c>
      <c r="B6" s="18">
        <v>6</v>
      </c>
      <c r="C6" s="18">
        <v>36</v>
      </c>
      <c r="D6" s="18">
        <v>49</v>
      </c>
      <c r="E6" s="18">
        <v>91</v>
      </c>
    </row>
    <row r="7" spans="1:5" x14ac:dyDescent="0.2">
      <c r="A7" s="12" t="s">
        <v>2065</v>
      </c>
      <c r="B7" s="18">
        <v>7</v>
      </c>
      <c r="C7" s="18">
        <v>28</v>
      </c>
      <c r="D7" s="18">
        <v>44</v>
      </c>
      <c r="E7" s="18">
        <v>79</v>
      </c>
    </row>
    <row r="8" spans="1:5" x14ac:dyDescent="0.2">
      <c r="A8" s="12" t="s">
        <v>2066</v>
      </c>
      <c r="B8" s="18">
        <v>4</v>
      </c>
      <c r="C8" s="18">
        <v>33</v>
      </c>
      <c r="D8" s="18">
        <v>49</v>
      </c>
      <c r="E8" s="18">
        <v>86</v>
      </c>
    </row>
    <row r="9" spans="1:5" x14ac:dyDescent="0.2">
      <c r="A9" s="12" t="s">
        <v>2067</v>
      </c>
      <c r="B9" s="18">
        <v>1</v>
      </c>
      <c r="C9" s="18">
        <v>30</v>
      </c>
      <c r="D9" s="18">
        <v>46</v>
      </c>
      <c r="E9" s="18">
        <v>77</v>
      </c>
    </row>
    <row r="10" spans="1:5" x14ac:dyDescent="0.2">
      <c r="A10" s="12" t="s">
        <v>2068</v>
      </c>
      <c r="B10" s="18">
        <v>3</v>
      </c>
      <c r="C10" s="18">
        <v>35</v>
      </c>
      <c r="D10" s="18">
        <v>46</v>
      </c>
      <c r="E10" s="18">
        <v>84</v>
      </c>
    </row>
    <row r="11" spans="1:5" x14ac:dyDescent="0.2">
      <c r="A11" s="12" t="s">
        <v>2069</v>
      </c>
      <c r="B11" s="18">
        <v>3</v>
      </c>
      <c r="C11" s="18">
        <v>28</v>
      </c>
      <c r="D11" s="18">
        <v>55</v>
      </c>
      <c r="E11" s="18">
        <v>86</v>
      </c>
    </row>
    <row r="12" spans="1:5" x14ac:dyDescent="0.2">
      <c r="A12" s="12" t="s">
        <v>2070</v>
      </c>
      <c r="B12" s="18">
        <v>4</v>
      </c>
      <c r="C12" s="18">
        <v>31</v>
      </c>
      <c r="D12" s="18">
        <v>58</v>
      </c>
      <c r="E12" s="18">
        <v>93</v>
      </c>
    </row>
    <row r="13" spans="1:5" x14ac:dyDescent="0.2">
      <c r="A13" s="12" t="s">
        <v>2071</v>
      </c>
      <c r="B13" s="18">
        <v>8</v>
      </c>
      <c r="C13" s="18">
        <v>35</v>
      </c>
      <c r="D13" s="18">
        <v>41</v>
      </c>
      <c r="E13" s="18">
        <v>84</v>
      </c>
    </row>
    <row r="14" spans="1:5" x14ac:dyDescent="0.2">
      <c r="A14" s="12" t="s">
        <v>2072</v>
      </c>
      <c r="B14" s="18">
        <v>5</v>
      </c>
      <c r="C14" s="18">
        <v>23</v>
      </c>
      <c r="D14" s="18">
        <v>45</v>
      </c>
      <c r="E14" s="18">
        <v>73</v>
      </c>
    </row>
    <row r="15" spans="1:5" x14ac:dyDescent="0.2">
      <c r="A15" s="12" t="s">
        <v>2073</v>
      </c>
      <c r="B15" s="18">
        <v>6</v>
      </c>
      <c r="C15" s="18">
        <v>26</v>
      </c>
      <c r="D15" s="18">
        <v>45</v>
      </c>
      <c r="E15" s="18">
        <v>77</v>
      </c>
    </row>
    <row r="16" spans="1:5" x14ac:dyDescent="0.2">
      <c r="A16" s="12" t="s">
        <v>2074</v>
      </c>
      <c r="B16" s="18">
        <v>3</v>
      </c>
      <c r="C16" s="18">
        <v>27</v>
      </c>
      <c r="D16" s="18">
        <v>45</v>
      </c>
      <c r="E16" s="18">
        <v>75</v>
      </c>
    </row>
    <row r="17" spans="1:5" x14ac:dyDescent="0.2">
      <c r="A17" s="12" t="s">
        <v>2075</v>
      </c>
      <c r="B17" s="18">
        <v>7</v>
      </c>
      <c r="C17" s="18">
        <v>32</v>
      </c>
      <c r="D17" s="18">
        <v>42</v>
      </c>
      <c r="E17" s="18">
        <v>81</v>
      </c>
    </row>
    <row r="18" spans="1:5" x14ac:dyDescent="0.2">
      <c r="A18" s="12" t="s">
        <v>2058</v>
      </c>
      <c r="B18" s="18">
        <v>57</v>
      </c>
      <c r="C18" s="18">
        <v>364</v>
      </c>
      <c r="D18" s="18">
        <v>565</v>
      </c>
      <c r="E18" s="18">
        <v>986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EFFE-4FE8-8045-86E6-B324C0DE88CF}">
  <sheetPr codeName="Sheet4"/>
  <dimension ref="A1:L566"/>
  <sheetViews>
    <sheetView zoomScale="130" zoomScaleNormal="130" workbookViewId="0">
      <selection activeCell="H11" sqref="H11"/>
    </sheetView>
  </sheetViews>
  <sheetFormatPr baseColWidth="10" defaultRowHeight="16" x14ac:dyDescent="0.2"/>
  <cols>
    <col min="1" max="1" width="8.83203125" bestFit="1" customWidth="1"/>
    <col min="2" max="2" width="13.83203125" bestFit="1" customWidth="1"/>
    <col min="4" max="4" width="8.83203125" bestFit="1" customWidth="1"/>
    <col min="5" max="5" width="13.83203125" bestFit="1" customWidth="1"/>
  </cols>
  <sheetData>
    <row r="1" spans="1:12" x14ac:dyDescent="0.2">
      <c r="A1" s="1" t="s">
        <v>4</v>
      </c>
      <c r="B1" s="1" t="s">
        <v>5</v>
      </c>
      <c r="D1" s="1" t="s">
        <v>4</v>
      </c>
      <c r="E1" s="1" t="s">
        <v>5</v>
      </c>
      <c r="H1" s="16" t="s">
        <v>2097</v>
      </c>
      <c r="I1" s="16"/>
      <c r="K1" s="17" t="s">
        <v>2098</v>
      </c>
      <c r="L1" s="17"/>
    </row>
    <row r="2" spans="1:12" x14ac:dyDescent="0.2">
      <c r="A2" t="s">
        <v>20</v>
      </c>
      <c r="B2">
        <v>158</v>
      </c>
      <c r="D2" t="s">
        <v>14</v>
      </c>
      <c r="E2">
        <v>0</v>
      </c>
      <c r="H2" s="14" t="s">
        <v>2099</v>
      </c>
      <c r="I2" s="15">
        <f>AVERAGE(B2:B566)</f>
        <v>851.14690265486729</v>
      </c>
      <c r="K2" s="14" t="s">
        <v>2099</v>
      </c>
      <c r="L2" s="15">
        <f>AVERAGE(E2:E365)</f>
        <v>585.61538461538464</v>
      </c>
    </row>
    <row r="3" spans="1:12" x14ac:dyDescent="0.2">
      <c r="A3" t="s">
        <v>20</v>
      </c>
      <c r="B3">
        <v>1425</v>
      </c>
      <c r="D3" t="s">
        <v>14</v>
      </c>
      <c r="E3">
        <v>24</v>
      </c>
      <c r="H3" s="14" t="s">
        <v>2100</v>
      </c>
      <c r="I3" s="14">
        <f>MEDIAN(B2:B566)</f>
        <v>201</v>
      </c>
      <c r="K3" s="14" t="s">
        <v>2100</v>
      </c>
      <c r="L3" s="14">
        <f>MEDIAN(E2:E365)</f>
        <v>114.5</v>
      </c>
    </row>
    <row r="4" spans="1:12" x14ac:dyDescent="0.2">
      <c r="A4" t="s">
        <v>20</v>
      </c>
      <c r="B4">
        <v>174</v>
      </c>
      <c r="D4" t="s">
        <v>14</v>
      </c>
      <c r="E4">
        <v>53</v>
      </c>
      <c r="H4" s="14" t="s">
        <v>2101</v>
      </c>
      <c r="I4" s="14">
        <f>MIN(B2:B566)</f>
        <v>16</v>
      </c>
      <c r="K4" s="14" t="s">
        <v>2101</v>
      </c>
      <c r="L4" s="14">
        <f>MIN(E2:E365)</f>
        <v>0</v>
      </c>
    </row>
    <row r="5" spans="1:12" x14ac:dyDescent="0.2">
      <c r="A5" t="s">
        <v>20</v>
      </c>
      <c r="B5">
        <v>227</v>
      </c>
      <c r="D5" t="s">
        <v>14</v>
      </c>
      <c r="E5">
        <v>18</v>
      </c>
      <c r="H5" s="14" t="s">
        <v>2102</v>
      </c>
      <c r="I5" s="14">
        <f>MAX(B2:B566)</f>
        <v>7295</v>
      </c>
      <c r="K5" s="14" t="s">
        <v>2102</v>
      </c>
      <c r="L5" s="14">
        <f>MAX(E2:E365)</f>
        <v>6080</v>
      </c>
    </row>
    <row r="6" spans="1:12" x14ac:dyDescent="0.2">
      <c r="A6" t="s">
        <v>20</v>
      </c>
      <c r="B6">
        <v>220</v>
      </c>
      <c r="D6" t="s">
        <v>14</v>
      </c>
      <c r="E6">
        <v>44</v>
      </c>
      <c r="H6" s="14" t="s">
        <v>2103</v>
      </c>
      <c r="I6" s="15">
        <f>_xlfn.VAR.P(B2:B566)</f>
        <v>1603373.7324019109</v>
      </c>
      <c r="K6" s="14" t="s">
        <v>2103</v>
      </c>
      <c r="L6" s="15">
        <f>_xlfn.VAR.P(E2:E365)</f>
        <v>921574.68174133555</v>
      </c>
    </row>
    <row r="7" spans="1:12" x14ac:dyDescent="0.2">
      <c r="A7" t="s">
        <v>20</v>
      </c>
      <c r="B7">
        <v>98</v>
      </c>
      <c r="D7" t="s">
        <v>14</v>
      </c>
      <c r="E7">
        <v>27</v>
      </c>
      <c r="H7" s="14" t="s">
        <v>2104</v>
      </c>
      <c r="I7" s="15">
        <f>_xlfn.STDEV.P(B2:B566)</f>
        <v>1266.2439466397898</v>
      </c>
      <c r="K7" s="14" t="s">
        <v>2104</v>
      </c>
      <c r="L7" s="15">
        <f>_xlfn.STDEV.P(E2:E365)</f>
        <v>959.98681331637863</v>
      </c>
    </row>
    <row r="8" spans="1:12" x14ac:dyDescent="0.2">
      <c r="A8" t="s">
        <v>20</v>
      </c>
      <c r="B8">
        <v>100</v>
      </c>
      <c r="D8" t="s">
        <v>14</v>
      </c>
      <c r="E8">
        <v>55</v>
      </c>
    </row>
    <row r="9" spans="1:12" x14ac:dyDescent="0.2">
      <c r="A9" t="s">
        <v>20</v>
      </c>
      <c r="B9">
        <v>1249</v>
      </c>
      <c r="D9" t="s">
        <v>14</v>
      </c>
      <c r="E9">
        <v>200</v>
      </c>
    </row>
    <row r="10" spans="1:12" x14ac:dyDescent="0.2">
      <c r="A10" t="s">
        <v>20</v>
      </c>
      <c r="B10">
        <v>1396</v>
      </c>
      <c r="D10" t="s">
        <v>14</v>
      </c>
      <c r="E10">
        <v>452</v>
      </c>
    </row>
    <row r="11" spans="1:12" x14ac:dyDescent="0.2">
      <c r="A11" t="s">
        <v>20</v>
      </c>
      <c r="B11">
        <v>890</v>
      </c>
      <c r="D11" t="s">
        <v>14</v>
      </c>
      <c r="E11">
        <v>674</v>
      </c>
    </row>
    <row r="12" spans="1:12" x14ac:dyDescent="0.2">
      <c r="A12" t="s">
        <v>20</v>
      </c>
      <c r="B12">
        <v>142</v>
      </c>
      <c r="D12" t="s">
        <v>14</v>
      </c>
      <c r="E12">
        <v>558</v>
      </c>
    </row>
    <row r="13" spans="1:12" x14ac:dyDescent="0.2">
      <c r="A13" t="s">
        <v>20</v>
      </c>
      <c r="B13">
        <v>2673</v>
      </c>
      <c r="D13" t="s">
        <v>14</v>
      </c>
      <c r="E13">
        <v>15</v>
      </c>
    </row>
    <row r="14" spans="1:12" x14ac:dyDescent="0.2">
      <c r="A14" t="s">
        <v>20</v>
      </c>
      <c r="B14">
        <v>163</v>
      </c>
      <c r="D14" t="s">
        <v>14</v>
      </c>
      <c r="E14">
        <v>2307</v>
      </c>
    </row>
    <row r="15" spans="1:12" x14ac:dyDescent="0.2">
      <c r="A15" t="s">
        <v>20</v>
      </c>
      <c r="B15">
        <v>2220</v>
      </c>
      <c r="D15" t="s">
        <v>14</v>
      </c>
      <c r="E15">
        <v>88</v>
      </c>
    </row>
    <row r="16" spans="1:12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mergeCells count="2">
    <mergeCell ref="H1:I1"/>
    <mergeCell ref="K1:L1"/>
  </mergeCells>
  <conditionalFormatting sqref="A2:A1001">
    <cfRule type="containsText" dxfId="11" priority="5" operator="containsText" text="canceled">
      <formula>NOT(ISERROR(SEARCH("canceled",A2)))</formula>
    </cfRule>
    <cfRule type="containsText" dxfId="10" priority="7" operator="containsText" text="failed">
      <formula>NOT(ISERROR(SEARCH("failed",A2)))</formula>
    </cfRule>
    <cfRule type="containsText" dxfId="9" priority="6" operator="containsText" text="live">
      <formula>NOT(ISERROR(SEARCH("live",A2)))</formula>
    </cfRule>
    <cfRule type="containsText" dxfId="8" priority="8" operator="containsText" text="successful">
      <formula>NOT(ISERROR(SEARCH("successful",A2)))</formula>
    </cfRule>
  </conditionalFormatting>
  <conditionalFormatting sqref="D2:D365">
    <cfRule type="containsText" dxfId="7" priority="4" operator="containsText" text="successful">
      <formula>NOT(ISERROR(SEARCH("successful",D2)))</formula>
    </cfRule>
    <cfRule type="containsText" dxfId="6" priority="3" operator="containsText" text="failed">
      <formula>NOT(ISERROR(SEARCH("failed",D2)))</formula>
    </cfRule>
    <cfRule type="containsText" dxfId="5" priority="2" operator="containsText" text="live">
      <formula>NOT(ISERROR(SEARCH("live",D2)))</formula>
    </cfRule>
    <cfRule type="containsText" dxfId="4" priority="1" operator="containsText" text="canceled">
      <formula>NOT(ISERROR(SEARCH("canceled",D2)))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49F5-059C-E649-94FB-892856988CDE}">
  <sheetPr codeName="Sheet3"/>
  <dimension ref="A1:H13"/>
  <sheetViews>
    <sheetView zoomScale="120" zoomScaleNormal="120" workbookViewId="0">
      <selection activeCell="B13" sqref="B13"/>
    </sheetView>
  </sheetViews>
  <sheetFormatPr baseColWidth="10" defaultRowHeight="16" x14ac:dyDescent="0.2"/>
  <cols>
    <col min="1" max="1" width="25.33203125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13" t="s">
        <v>2077</v>
      </c>
      <c r="B1" s="13" t="s">
        <v>2078</v>
      </c>
      <c r="C1" s="13" t="s">
        <v>2079</v>
      </c>
      <c r="D1" s="13" t="s">
        <v>2080</v>
      </c>
      <c r="E1" s="13" t="s">
        <v>2081</v>
      </c>
      <c r="F1" s="13" t="s">
        <v>2082</v>
      </c>
      <c r="G1" s="13" t="s">
        <v>2083</v>
      </c>
      <c r="H1" s="13" t="s">
        <v>2084</v>
      </c>
    </row>
    <row r="2" spans="1:8" x14ac:dyDescent="0.2">
      <c r="A2" t="s">
        <v>2085</v>
      </c>
      <c r="B2">
        <f>COUNTIFS(Crowdfunding!D2:D1001,"&lt;1000",Crowdfunding!G2:G1001,"successful")</f>
        <v>30</v>
      </c>
      <c r="C2">
        <f>COUNTIFS(Crowdfunding!D2:D1001,"&lt;1000",Crowdfunding!G2:G1001,"failed")</f>
        <v>20</v>
      </c>
      <c r="D2">
        <f>COUNTIFS(Crowdfunding!D2:D1001,"&lt;1000",Crowdfunding!G2:G1001,"canceled")</f>
        <v>1</v>
      </c>
      <c r="E2">
        <f>SUM(B2:D2)</f>
        <v>51</v>
      </c>
      <c r="F2" s="5">
        <f>B2/E2</f>
        <v>0.58823529411764708</v>
      </c>
      <c r="G2" s="5">
        <f>C2/E2</f>
        <v>0.39215686274509803</v>
      </c>
      <c r="H2" s="5">
        <f>D2/E2</f>
        <v>1.9607843137254902E-2</v>
      </c>
    </row>
    <row r="3" spans="1:8" x14ac:dyDescent="0.2">
      <c r="A3" t="s">
        <v>2086</v>
      </c>
      <c r="B3">
        <f>COUNTIFS(Crowdfunding!D2:D1001,"&gt;=1000",Crowdfunding!D2:D1001,"&lt;=4999",Crowdfunding!G2:G1001,"successful")</f>
        <v>191</v>
      </c>
      <c r="C3">
        <f>COUNTIFS(Crowdfunding!D2:D1001,"&gt;=1000",Crowdfunding!D2:D1001,"&lt;=4999",Crowdfunding!G2:G1001,"failed")</f>
        <v>38</v>
      </c>
      <c r="D3">
        <f>COUNTIFS(Crowdfunding!D2:D1001,"&gt;=1000",Crowdfunding!D2:D1001,"&lt;=4999",Crowdfunding!G2:G1001,"canceled")</f>
        <v>2</v>
      </c>
      <c r="E3">
        <f t="shared" ref="E3:E13" si="0">SUM(B3:D3)</f>
        <v>231</v>
      </c>
      <c r="F3" s="5">
        <f t="shared" ref="F3:F13" si="1">B3/E3</f>
        <v>0.82683982683982682</v>
      </c>
      <c r="G3" s="5">
        <f t="shared" ref="G3:G13" si="2">C3/E3</f>
        <v>0.16450216450216451</v>
      </c>
      <c r="H3" s="5">
        <f t="shared" ref="H3:H13" si="3">D3/E3</f>
        <v>8.658008658008658E-3</v>
      </c>
    </row>
    <row r="4" spans="1:8" x14ac:dyDescent="0.2">
      <c r="A4" t="s">
        <v>2087</v>
      </c>
      <c r="B4">
        <f>COUNTIFS(Crowdfunding!D2:D1001,"&gt;=5000",Crowdfunding!D2:D1001,"&lt;=9999",Crowdfunding!G2:G1001,"successful")</f>
        <v>164</v>
      </c>
      <c r="C4">
        <f>COUNTIFS(Crowdfunding!D3:D1002,"&gt;=5000",Crowdfunding!D3:D1002,"&lt;=9999",Crowdfunding!G3:G1002,"failed")</f>
        <v>126</v>
      </c>
      <c r="D4">
        <f>COUNTIFS(Crowdfunding!D2:D1001,"&gt;=5000",Crowdfunding!D2:D1001,"&lt;=9999",Crowdfunding!G2:G1001,"canceled")</f>
        <v>25</v>
      </c>
      <c r="E4">
        <f t="shared" si="0"/>
        <v>315</v>
      </c>
      <c r="F4" s="5">
        <f t="shared" si="1"/>
        <v>0.52063492063492067</v>
      </c>
      <c r="G4" s="5">
        <f t="shared" si="2"/>
        <v>0.4</v>
      </c>
      <c r="H4" s="5">
        <f t="shared" si="3"/>
        <v>7.9365079365079361E-2</v>
      </c>
    </row>
    <row r="5" spans="1:8" x14ac:dyDescent="0.2">
      <c r="A5" t="s">
        <v>2088</v>
      </c>
      <c r="B5">
        <f>COUNTIFS(Crowdfunding!D2:D1001,"&gt;=10000",Crowdfunding!D2:D1001,"&lt;=14999",Crowdfunding!G2:G1001,"successful")</f>
        <v>4</v>
      </c>
      <c r="C5">
        <f>COUNTIFS(Crowdfunding!D2:D1001,"&gt;=10000",Crowdfunding!D2:D1001,"&lt;=14999",Crowdfunding!G2:G1001,"failed")</f>
        <v>5</v>
      </c>
      <c r="D5">
        <f>COUNTIFS(Crowdfunding!D2:D1001,"&gt;=10000",Crowdfunding!D2:D1001,"&lt;=14999",Crowdfunding!G2:G1001,"canceled")</f>
        <v>0</v>
      </c>
      <c r="E5">
        <f t="shared" si="0"/>
        <v>9</v>
      </c>
      <c r="F5" s="5">
        <f t="shared" si="1"/>
        <v>0.44444444444444442</v>
      </c>
      <c r="G5" s="5">
        <f t="shared" si="2"/>
        <v>0.55555555555555558</v>
      </c>
      <c r="H5" s="5">
        <f t="shared" si="3"/>
        <v>0</v>
      </c>
    </row>
    <row r="6" spans="1:8" x14ac:dyDescent="0.2">
      <c r="A6" t="s">
        <v>2089</v>
      </c>
      <c r="B6">
        <f>COUNTIFS(Crowdfunding!D2:D1001,"&gt;=15000",Crowdfunding!D2:D1001,"&lt;=19999",Crowdfunding!G2:G1001,"successful")</f>
        <v>10</v>
      </c>
      <c r="C6">
        <f>COUNTIFS(Crowdfunding!D2:D1001,"&gt;=15000",Crowdfunding!D2:D1001,"&lt;=19999",Crowdfunding!G2:G1001,"failed")</f>
        <v>0</v>
      </c>
      <c r="D6">
        <f>COUNTIFS(Crowdfunding!D2:D1001,"&gt;=15000",Crowdfunding!D2:D1001,"&lt;=19999",Crowdfunding!G2:G1001,"canceled")</f>
        <v>0</v>
      </c>
      <c r="E6">
        <f t="shared" si="0"/>
        <v>10</v>
      </c>
      <c r="F6" s="5">
        <f t="shared" si="1"/>
        <v>1</v>
      </c>
      <c r="G6" s="5">
        <f t="shared" si="2"/>
        <v>0</v>
      </c>
      <c r="H6" s="5">
        <f t="shared" si="3"/>
        <v>0</v>
      </c>
    </row>
    <row r="7" spans="1:8" x14ac:dyDescent="0.2">
      <c r="A7" t="s">
        <v>2090</v>
      </c>
      <c r="B7">
        <f>COUNTIFS(Crowdfunding!D2:D1001,"&gt;=20000",Crowdfunding!D2:D1001,"&lt;=24999",Crowdfunding!G2:G1001,"successful")</f>
        <v>7</v>
      </c>
      <c r="C7">
        <f>COUNTIFS(Crowdfunding!D2:D1001,"&gt;=20000",Crowdfunding!D2:D1001,"&lt;=24999",Crowdfunding!G2:G1001,"failed")</f>
        <v>0</v>
      </c>
      <c r="D7">
        <f>COUNTIFS(Crowdfunding!D2:D1001,"&gt;=20000",Crowdfunding!D2:D1001,"&lt;=24999",Crowdfunding!G2:G1001,"canceled")</f>
        <v>0</v>
      </c>
      <c r="E7">
        <f t="shared" si="0"/>
        <v>7</v>
      </c>
      <c r="F7" s="5">
        <f t="shared" si="1"/>
        <v>1</v>
      </c>
      <c r="G7" s="5">
        <f t="shared" si="2"/>
        <v>0</v>
      </c>
      <c r="H7" s="5">
        <f t="shared" si="3"/>
        <v>0</v>
      </c>
    </row>
    <row r="8" spans="1:8" x14ac:dyDescent="0.2">
      <c r="A8" t="s">
        <v>2091</v>
      </c>
      <c r="B8">
        <f>COUNTIFS(Crowdfunding!D2:D1001,"&gt;=25000",Crowdfunding!D2:D1001,"&lt;=29999",Crowdfunding!G2:G1001,"successful")</f>
        <v>11</v>
      </c>
      <c r="C8">
        <f>COUNTIFS(Crowdfunding!D2:D1001,"&gt;=25000",Crowdfunding!D2:D1001,"&lt;=29999",Crowdfunding!G2:G1001,"failed")</f>
        <v>3</v>
      </c>
      <c r="D8">
        <f>COUNTIFS(Crowdfunding!D2:D1001,"&gt;=25000",Crowdfunding!D2:D1001,"&lt;=29999",Crowdfunding!G2:G1001,"canceled")</f>
        <v>0</v>
      </c>
      <c r="E8">
        <f t="shared" si="0"/>
        <v>14</v>
      </c>
      <c r="F8" s="5">
        <f t="shared" si="1"/>
        <v>0.7857142857142857</v>
      </c>
      <c r="G8" s="5">
        <f t="shared" si="2"/>
        <v>0.21428571428571427</v>
      </c>
      <c r="H8" s="5">
        <f t="shared" si="3"/>
        <v>0</v>
      </c>
    </row>
    <row r="9" spans="1:8" x14ac:dyDescent="0.2">
      <c r="A9" t="s">
        <v>2092</v>
      </c>
      <c r="B9">
        <f>COUNTIFS(Crowdfunding!D2:D1001,"&gt;=30000",Crowdfunding!D2:D1001,"&lt;=34999",Crowdfunding!G2:G1001,"successful")</f>
        <v>7</v>
      </c>
      <c r="C9">
        <f>COUNTIFS(Crowdfunding!D2:D1001,"&gt;=30000",Crowdfunding!D2:D1001,"&lt;=34999",Crowdfunding!G2:G1001,"failed")</f>
        <v>0</v>
      </c>
      <c r="D9">
        <f>COUNTIFS(Crowdfunding!D2:D1001,"&gt;=30000",Crowdfunding!D2:D1001,"&lt;=34999",Crowdfunding!G2:G1001,"failed")</f>
        <v>0</v>
      </c>
      <c r="E9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</row>
    <row r="10" spans="1:8" x14ac:dyDescent="0.2">
      <c r="A10" t="s">
        <v>2093</v>
      </c>
      <c r="B10">
        <f>COUNTIFS(Crowdfunding!D2:D1001,"&gt;=35000",Crowdfunding!D2:D1001,"&lt;=39999",Crowdfunding!G2:G1001,"successful")</f>
        <v>8</v>
      </c>
      <c r="C10">
        <f>COUNTIFS(Crowdfunding!D2:D1001,"&gt;=35000",Crowdfunding!D2:D1001,"&lt;=39999",Crowdfunding!G2:G1001,"failed")</f>
        <v>3</v>
      </c>
      <c r="D10">
        <f>COUNTIFS(Crowdfunding!D2:D1001,"&gt;=35000",Crowdfunding!D2:D1001,"&lt;=39999",Crowdfunding!G2:G1001,"canceled")</f>
        <v>1</v>
      </c>
      <c r="E10">
        <f t="shared" si="0"/>
        <v>12</v>
      </c>
      <c r="F10" s="5">
        <f t="shared" si="1"/>
        <v>0.66666666666666663</v>
      </c>
      <c r="G10" s="5">
        <f t="shared" si="2"/>
        <v>0.25</v>
      </c>
      <c r="H10" s="5">
        <f t="shared" si="3"/>
        <v>8.3333333333333329E-2</v>
      </c>
    </row>
    <row r="11" spans="1:8" x14ac:dyDescent="0.2">
      <c r="A11" t="s">
        <v>2094</v>
      </c>
      <c r="B11">
        <f>COUNTIFS(Crowdfunding!D2:D1001,"&gt;=40000",Crowdfunding!D2:D1001,"&lt;=44999",Crowdfunding!G2:G1001,"successful")</f>
        <v>11</v>
      </c>
      <c r="C11">
        <f>COUNTIFS(Crowdfunding!D2:D1001,"&gt;=40000",Crowdfunding!D2:D1001,"&lt;=44999",Crowdfunding!G2:G1001,"failed")</f>
        <v>3</v>
      </c>
      <c r="D11">
        <f>COUNTIFS(Crowdfunding!D2:D1001,"&gt;=40000",Crowdfunding!D2:D1001,"&lt;=44999",Crowdfunding!G2:G1001,"canceled")</f>
        <v>0</v>
      </c>
      <c r="E11">
        <f t="shared" si="0"/>
        <v>14</v>
      </c>
      <c r="F11" s="5">
        <f t="shared" si="1"/>
        <v>0.7857142857142857</v>
      </c>
      <c r="G11" s="5">
        <f t="shared" si="2"/>
        <v>0.21428571428571427</v>
      </c>
      <c r="H11" s="5">
        <f t="shared" si="3"/>
        <v>0</v>
      </c>
    </row>
    <row r="12" spans="1:8" x14ac:dyDescent="0.2">
      <c r="A12" t="s">
        <v>2095</v>
      </c>
      <c r="B12">
        <f>COUNTIFS(Crowdfunding!D2:D1001,"&gt;=45000",Crowdfunding!D2:D1001,"&lt;=49999",Crowdfunding!G2:G1001,"successful")</f>
        <v>8</v>
      </c>
      <c r="C12">
        <f>COUNTIFS(Crowdfunding!D2:D1001,"&gt;=45000",Crowdfunding!D2:D1001,"&lt;=49999",Crowdfunding!G2:G1001,"failed")</f>
        <v>3</v>
      </c>
      <c r="D12">
        <f>COUNTIFS(Crowdfunding!D2:D1001,"&gt;=45000",Crowdfunding!D2:D1001,"&lt;=49999",Crowdfunding!G2:G1001,"canceled")</f>
        <v>0</v>
      </c>
      <c r="E12">
        <f t="shared" si="0"/>
        <v>11</v>
      </c>
      <c r="F12" s="5">
        <f t="shared" si="1"/>
        <v>0.72727272727272729</v>
      </c>
      <c r="G12" s="5">
        <f t="shared" si="2"/>
        <v>0.27272727272727271</v>
      </c>
      <c r="H12" s="5">
        <f t="shared" si="3"/>
        <v>0</v>
      </c>
    </row>
    <row r="13" spans="1:8" x14ac:dyDescent="0.2">
      <c r="A13" t="s">
        <v>2096</v>
      </c>
      <c r="B13">
        <f>COUNTIFS(Crowdfunding!D2:D1001,"&gt;=50000",Crowdfunding!G2:G1001,"successful")</f>
        <v>114</v>
      </c>
      <c r="C13">
        <f>COUNTIFS(Crowdfunding!D2:D1001,"&gt;=50000",Crowdfunding!G2:G1001,"failed")</f>
        <v>163</v>
      </c>
      <c r="D13">
        <f>COUNTIFS(Crowdfunding!D2:D1001,"&gt;=50000",Crowdfunding!G2:G1001,"canceled")</f>
        <v>28</v>
      </c>
      <c r="E13">
        <f t="shared" si="0"/>
        <v>305</v>
      </c>
      <c r="F13" s="5">
        <f t="shared" si="1"/>
        <v>0.3737704918032787</v>
      </c>
      <c r="G13" s="5">
        <f t="shared" si="2"/>
        <v>0.53442622950819674</v>
      </c>
      <c r="H13" s="5">
        <f t="shared" si="3"/>
        <v>9.1803278688524587E-2</v>
      </c>
    </row>
  </sheetData>
  <pageMargins left="0.7" right="0.7" top="0.75" bottom="0.75" header="0.3" footer="0.3"/>
  <ignoredErrors>
    <ignoredError sqref="C4" formulaRange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T1001"/>
  <sheetViews>
    <sheetView tabSelected="1" zoomScaleNormal="100" workbookViewId="0">
      <selection activeCell="H18" sqref="H18"/>
    </sheetView>
  </sheetViews>
  <sheetFormatPr baseColWidth="10" defaultRowHeight="16" x14ac:dyDescent="0.2"/>
  <cols>
    <col min="1" max="1" width="7.6640625" bestFit="1" customWidth="1"/>
    <col min="2" max="2" width="30.6640625" bestFit="1" customWidth="1"/>
    <col min="3" max="3" width="33.5" style="3" bestFit="1" customWidth="1"/>
    <col min="4" max="4" width="9.6640625" bestFit="1" customWidth="1"/>
    <col min="5" max="5" width="12.6640625" bestFit="1" customWidth="1"/>
    <col min="6" max="6" width="18.5" style="7" bestFit="1" customWidth="1"/>
    <col min="7" max="7" width="13.33203125" bestFit="1" customWidth="1"/>
    <col min="8" max="8" width="18" bestFit="1" customWidth="1"/>
    <col min="9" max="9" width="20.5" bestFit="1" customWidth="1"/>
    <col min="10" max="10" width="12.33203125" bestFit="1" customWidth="1"/>
    <col min="11" max="11" width="13.1640625" bestFit="1" customWidth="1"/>
    <col min="12" max="12" width="16.1640625" bestFit="1" customWidth="1"/>
    <col min="13" max="13" width="13.1640625" bestFit="1" customWidth="1"/>
    <col min="14" max="14" width="26" bestFit="1" customWidth="1"/>
    <col min="15" max="15" width="24.83203125" bestFit="1" customWidth="1"/>
    <col min="16" max="16" width="14.33203125" bestFit="1" customWidth="1"/>
    <col min="17" max="17" width="13.33203125" bestFit="1" customWidth="1"/>
    <col min="18" max="18" width="26.6640625" bestFit="1" customWidth="1"/>
    <col min="19" max="19" width="19.1640625" bestFit="1" customWidth="1"/>
    <col min="20" max="20" width="16.832031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6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2062</v>
      </c>
      <c r="O1" s="1" t="s">
        <v>2063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8">
        <f>(E2/D2)*100</f>
        <v>0</v>
      </c>
      <c r="G2" t="s">
        <v>14</v>
      </c>
      <c r="H2">
        <v>0</v>
      </c>
      <c r="I2" s="4">
        <v>0</v>
      </c>
      <c r="J2" t="s">
        <v>15</v>
      </c>
      <c r="K2" t="s">
        <v>16</v>
      </c>
      <c r="L2">
        <v>1448690400</v>
      </c>
      <c r="M2">
        <v>1450159200</v>
      </c>
      <c r="N2" s="11">
        <f>(((L2/60)/60)/24)+DATE(1970,1,1)</f>
        <v>42336.25</v>
      </c>
      <c r="O2" s="11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8">
        <f>(E3/D3)*100</f>
        <v>1040</v>
      </c>
      <c r="G3" t="s">
        <v>20</v>
      </c>
      <c r="H3">
        <v>158</v>
      </c>
      <c r="I3" s="4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1">
        <f>(((L3/60)/60)/24)+DATE(1970,1,1)</f>
        <v>41870.208333333336</v>
      </c>
      <c r="O3" s="11">
        <f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8">
        <f>(E4/D4)*100</f>
        <v>131.4787822878229</v>
      </c>
      <c r="G4" t="s">
        <v>20</v>
      </c>
      <c r="H4">
        <v>1425</v>
      </c>
      <c r="I4" s="4">
        <f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1">
        <f>(((L4/60)/60)/24)+DATE(1970,1,1)</f>
        <v>41595.25</v>
      </c>
      <c r="O4" s="11">
        <f>(((M4/60)/60)/24)+DATE(1970,1,1)</f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8">
        <f>(E5/D5)*100</f>
        <v>58.976190476190467</v>
      </c>
      <c r="G5" t="s">
        <v>14</v>
      </c>
      <c r="H5">
        <v>24</v>
      </c>
      <c r="I5" s="4">
        <f>E5/H5</f>
        <v>103.20833333333333</v>
      </c>
      <c r="J5" t="s">
        <v>21</v>
      </c>
      <c r="K5" t="s">
        <v>22</v>
      </c>
      <c r="L5">
        <v>1565499600</v>
      </c>
      <c r="M5">
        <v>1568955600</v>
      </c>
      <c r="N5" s="11">
        <f>(((L5/60)/60)/24)+DATE(1970,1,1)</f>
        <v>43688.208333333328</v>
      </c>
      <c r="O5" s="11">
        <f>(((M5/60)/60)/24)+DATE(1970,1,1)</f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8">
        <f>(E6/D6)*100</f>
        <v>69.276315789473685</v>
      </c>
      <c r="G6" t="s">
        <v>14</v>
      </c>
      <c r="H6">
        <v>53</v>
      </c>
      <c r="I6" s="4">
        <f>E6/H6</f>
        <v>99.339622641509436</v>
      </c>
      <c r="J6" t="s">
        <v>21</v>
      </c>
      <c r="K6" t="s">
        <v>22</v>
      </c>
      <c r="L6">
        <v>1547964000</v>
      </c>
      <c r="M6">
        <v>1548309600</v>
      </c>
      <c r="N6" s="11">
        <f>(((L6/60)/60)/24)+DATE(1970,1,1)</f>
        <v>43485.25</v>
      </c>
      <c r="O6" s="11">
        <f>(((M6/60)/60)/24)+DATE(1970,1,1)</f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8">
        <f>(E7/D7)*100</f>
        <v>173.61842105263159</v>
      </c>
      <c r="G7" t="s">
        <v>20</v>
      </c>
      <c r="H7">
        <v>174</v>
      </c>
      <c r="I7" s="4">
        <f>E7/H7</f>
        <v>75.833333333333329</v>
      </c>
      <c r="J7" t="s">
        <v>36</v>
      </c>
      <c r="K7" t="s">
        <v>37</v>
      </c>
      <c r="L7">
        <v>1346130000</v>
      </c>
      <c r="M7">
        <v>1347080400</v>
      </c>
      <c r="N7" s="11">
        <f>(((L7/60)/60)/24)+DATE(1970,1,1)</f>
        <v>41149.208333333336</v>
      </c>
      <c r="O7" s="11">
        <f>(((M7/60)/60)/24)+DATE(1970,1,1)</f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8">
        <f>(E8/D8)*100</f>
        <v>20.961538461538463</v>
      </c>
      <c r="G8" t="s">
        <v>14</v>
      </c>
      <c r="H8">
        <v>18</v>
      </c>
      <c r="I8" s="4">
        <f>E8/H8</f>
        <v>60.555555555555557</v>
      </c>
      <c r="J8" t="s">
        <v>40</v>
      </c>
      <c r="K8" t="s">
        <v>41</v>
      </c>
      <c r="L8">
        <v>1505278800</v>
      </c>
      <c r="M8">
        <v>1505365200</v>
      </c>
      <c r="N8" s="11">
        <f>(((L8/60)/60)/24)+DATE(1970,1,1)</f>
        <v>42991.208333333328</v>
      </c>
      <c r="O8" s="11">
        <f>(((M8/60)/60)/24)+DATE(1970,1,1)</f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8">
        <f>(E9/D9)*100</f>
        <v>327.57777777777778</v>
      </c>
      <c r="G9" t="s">
        <v>20</v>
      </c>
      <c r="H9">
        <v>227</v>
      </c>
      <c r="I9" s="4">
        <f>E9/H9</f>
        <v>64.93832599118943</v>
      </c>
      <c r="J9" t="s">
        <v>36</v>
      </c>
      <c r="K9" t="s">
        <v>37</v>
      </c>
      <c r="L9">
        <v>1439442000</v>
      </c>
      <c r="M9">
        <v>1439614800</v>
      </c>
      <c r="N9" s="11">
        <f>(((L9/60)/60)/24)+DATE(1970,1,1)</f>
        <v>42229.208333333328</v>
      </c>
      <c r="O9" s="11">
        <f>(((M9/60)/60)/24)+DATE(1970,1,1)</f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8">
        <f>(E10/D10)*100</f>
        <v>19.932788374205266</v>
      </c>
      <c r="G10" t="s">
        <v>47</v>
      </c>
      <c r="H10">
        <v>708</v>
      </c>
      <c r="I10" s="4">
        <f>E10/H10</f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1">
        <f>(((L10/60)/60)/24)+DATE(1970,1,1)</f>
        <v>40399.208333333336</v>
      </c>
      <c r="O10" s="11">
        <f>(((M10/60)/60)/24)+DATE(1970,1,1)</f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8">
        <f>(E11/D11)*100</f>
        <v>51.741935483870968</v>
      </c>
      <c r="G11" t="s">
        <v>14</v>
      </c>
      <c r="H11">
        <v>44</v>
      </c>
      <c r="I11" s="4">
        <f>E11/H11</f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1">
        <f>(((L11/60)/60)/24)+DATE(1970,1,1)</f>
        <v>41536.208333333336</v>
      </c>
      <c r="O11" s="11">
        <f>(((M11/60)/60)/24)+DATE(1970,1,1)</f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8">
        <f>(E12/D12)*100</f>
        <v>266.11538461538464</v>
      </c>
      <c r="G12" t="s">
        <v>20</v>
      </c>
      <c r="H12">
        <v>220</v>
      </c>
      <c r="I12" s="4">
        <f>E12/H12</f>
        <v>62.9</v>
      </c>
      <c r="J12" t="s">
        <v>21</v>
      </c>
      <c r="K12" t="s">
        <v>22</v>
      </c>
      <c r="L12">
        <v>1281762000</v>
      </c>
      <c r="M12">
        <v>1285909200</v>
      </c>
      <c r="N12" s="11">
        <f>(((L12/60)/60)/24)+DATE(1970,1,1)</f>
        <v>40404.208333333336</v>
      </c>
      <c r="O12" s="11">
        <f>(((M12/60)/60)/24)+DATE(1970,1,1)</f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8">
        <f>(E13/D13)*100</f>
        <v>48.095238095238095</v>
      </c>
      <c r="G13" t="s">
        <v>14</v>
      </c>
      <c r="H13">
        <v>27</v>
      </c>
      <c r="I13" s="4">
        <f>E13/H13</f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1">
        <f>(((L13/60)/60)/24)+DATE(1970,1,1)</f>
        <v>40442.208333333336</v>
      </c>
      <c r="O13" s="11">
        <f>(((M13/60)/60)/24)+DATE(1970,1,1)</f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8">
        <f>(E14/D14)*100</f>
        <v>89.349206349206341</v>
      </c>
      <c r="G14" t="s">
        <v>14</v>
      </c>
      <c r="H14">
        <v>55</v>
      </c>
      <c r="I14" s="4">
        <f>E14/H14</f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1">
        <f>(((L14/60)/60)/24)+DATE(1970,1,1)</f>
        <v>43760.208333333328</v>
      </c>
      <c r="O14" s="11">
        <f>(((M14/60)/60)/24)+DATE(1970,1,1)</f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8">
        <f>(E15/D15)*100</f>
        <v>245.11904761904765</v>
      </c>
      <c r="G15" t="s">
        <v>20</v>
      </c>
      <c r="H15">
        <v>98</v>
      </c>
      <c r="I15" s="4">
        <f>E15/H15</f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1">
        <f>(((L15/60)/60)/24)+DATE(1970,1,1)</f>
        <v>42532.208333333328</v>
      </c>
      <c r="O15" s="11">
        <f>(((M15/60)/60)/24)+DATE(1970,1,1)</f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8">
        <f>(E16/D16)*100</f>
        <v>66.769503546099301</v>
      </c>
      <c r="G16" t="s">
        <v>14</v>
      </c>
      <c r="H16">
        <v>200</v>
      </c>
      <c r="I16" s="4">
        <f>E16/H16</f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1">
        <f>(((L16/60)/60)/24)+DATE(1970,1,1)</f>
        <v>40974.25</v>
      </c>
      <c r="O16" s="11">
        <f>(((M16/60)/60)/24)+DATE(1970,1,1)</f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8">
        <f>(E17/D17)*100</f>
        <v>47.307881773399011</v>
      </c>
      <c r="G17" t="s">
        <v>14</v>
      </c>
      <c r="H17">
        <v>452</v>
      </c>
      <c r="I17" s="4">
        <f>E17/H17</f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1">
        <f>(((L17/60)/60)/24)+DATE(1970,1,1)</f>
        <v>43809.25</v>
      </c>
      <c r="O17" s="11">
        <f>(((M17/60)/60)/24)+DATE(1970,1,1)</f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8">
        <f>(E18/D18)*100</f>
        <v>649.47058823529414</v>
      </c>
      <c r="G18" t="s">
        <v>20</v>
      </c>
      <c r="H18">
        <v>100</v>
      </c>
      <c r="I18" s="4">
        <f>E18/H18</f>
        <v>110.41</v>
      </c>
      <c r="J18" t="s">
        <v>21</v>
      </c>
      <c r="K18" t="s">
        <v>22</v>
      </c>
      <c r="L18">
        <v>1390370400</v>
      </c>
      <c r="M18">
        <v>1392271200</v>
      </c>
      <c r="N18" s="11">
        <f>(((L18/60)/60)/24)+DATE(1970,1,1)</f>
        <v>41661.25</v>
      </c>
      <c r="O18" s="11">
        <f>(((M18/60)/60)/24)+DATE(1970,1,1)</f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8">
        <f>(E19/D19)*100</f>
        <v>159.39125295508273</v>
      </c>
      <c r="G19" t="s">
        <v>20</v>
      </c>
      <c r="H19">
        <v>1249</v>
      </c>
      <c r="I19" s="4">
        <f>E19/H19</f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1">
        <f>(((L19/60)/60)/24)+DATE(1970,1,1)</f>
        <v>40555.25</v>
      </c>
      <c r="O19" s="11">
        <f>(((M19/60)/60)/24)+DATE(1970,1,1)</f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8">
        <f>(E20/D20)*100</f>
        <v>66.912087912087912</v>
      </c>
      <c r="G20" t="s">
        <v>74</v>
      </c>
      <c r="H20">
        <v>135</v>
      </c>
      <c r="I20" s="4">
        <f>E20/H20</f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1">
        <f>(((L20/60)/60)/24)+DATE(1970,1,1)</f>
        <v>43351.208333333328</v>
      </c>
      <c r="O20" s="11">
        <f>(((M20/60)/60)/24)+DATE(1970,1,1)</f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8">
        <f>(E21/D21)*100</f>
        <v>48.529600000000002</v>
      </c>
      <c r="G21" t="s">
        <v>14</v>
      </c>
      <c r="H21">
        <v>674</v>
      </c>
      <c r="I21" s="4">
        <f>E21/H21</f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1">
        <f>(((L21/60)/60)/24)+DATE(1970,1,1)</f>
        <v>43528.25</v>
      </c>
      <c r="O21" s="11">
        <f>(((M21/60)/60)/24)+DATE(1970,1,1)</f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8">
        <f>(E22/D22)*100</f>
        <v>112.24279210925646</v>
      </c>
      <c r="G22" t="s">
        <v>20</v>
      </c>
      <c r="H22">
        <v>1396</v>
      </c>
      <c r="I22" s="4">
        <f>E22/H22</f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1">
        <f>(((L22/60)/60)/24)+DATE(1970,1,1)</f>
        <v>41848.208333333336</v>
      </c>
      <c r="O22" s="11">
        <f>(((M22/60)/60)/24)+DATE(1970,1,1)</f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8">
        <f>(E23/D23)*100</f>
        <v>40.992553191489364</v>
      </c>
      <c r="G23" t="s">
        <v>14</v>
      </c>
      <c r="H23">
        <v>558</v>
      </c>
      <c r="I23" s="4">
        <f>E23/H23</f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1">
        <f>(((L23/60)/60)/24)+DATE(1970,1,1)</f>
        <v>40770.208333333336</v>
      </c>
      <c r="O23" s="11">
        <f>(((M23/60)/60)/24)+DATE(1970,1,1)</f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8">
        <f>(E24/D24)*100</f>
        <v>128.07106598984771</v>
      </c>
      <c r="G24" t="s">
        <v>20</v>
      </c>
      <c r="H24">
        <v>890</v>
      </c>
      <c r="I24" s="4">
        <f>E24/H24</f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1">
        <f>(((L24/60)/60)/24)+DATE(1970,1,1)</f>
        <v>43193.208333333328</v>
      </c>
      <c r="O24" s="11">
        <f>(((M24/60)/60)/24)+DATE(1970,1,1)</f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8">
        <f>(E25/D25)*100</f>
        <v>332.04444444444448</v>
      </c>
      <c r="G25" t="s">
        <v>20</v>
      </c>
      <c r="H25">
        <v>142</v>
      </c>
      <c r="I25" s="4">
        <f>E25/H25</f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1">
        <f>(((L25/60)/60)/24)+DATE(1970,1,1)</f>
        <v>43510.25</v>
      </c>
      <c r="O25" s="11">
        <f>(((M25/60)/60)/24)+DATE(1970,1,1)</f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8">
        <f>(E26/D26)*100</f>
        <v>112.83225108225108</v>
      </c>
      <c r="G26" t="s">
        <v>20</v>
      </c>
      <c r="H26">
        <v>2673</v>
      </c>
      <c r="I26" s="4">
        <f>E26/H26</f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1">
        <f>(((L26/60)/60)/24)+DATE(1970,1,1)</f>
        <v>41811.208333333336</v>
      </c>
      <c r="O26" s="11">
        <f>(((M26/60)/60)/24)+DATE(1970,1,1)</f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8">
        <f>(E27/D27)*100</f>
        <v>216.43636363636364</v>
      </c>
      <c r="G27" t="s">
        <v>20</v>
      </c>
      <c r="H27">
        <v>163</v>
      </c>
      <c r="I27" s="4">
        <f>E27/H27</f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1">
        <f>(((L27/60)/60)/24)+DATE(1970,1,1)</f>
        <v>40681.208333333336</v>
      </c>
      <c r="O27" s="11">
        <f>(((M27/60)/60)/24)+DATE(1970,1,1)</f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8">
        <f>(E28/D28)*100</f>
        <v>48.199069767441863</v>
      </c>
      <c r="G28" t="s">
        <v>74</v>
      </c>
      <c r="H28">
        <v>1480</v>
      </c>
      <c r="I28" s="4">
        <f>E28/H28</f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1">
        <f>(((L28/60)/60)/24)+DATE(1970,1,1)</f>
        <v>43312.208333333328</v>
      </c>
      <c r="O28" s="11">
        <f>(((M28/60)/60)/24)+DATE(1970,1,1)</f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8">
        <f>(E29/D29)*100</f>
        <v>79.95</v>
      </c>
      <c r="G29" t="s">
        <v>14</v>
      </c>
      <c r="H29">
        <v>15</v>
      </c>
      <c r="I29" s="4">
        <f>E29/H29</f>
        <v>106.6</v>
      </c>
      <c r="J29" t="s">
        <v>21</v>
      </c>
      <c r="K29" t="s">
        <v>22</v>
      </c>
      <c r="L29">
        <v>1443848400</v>
      </c>
      <c r="M29">
        <v>1444539600</v>
      </c>
      <c r="N29" s="11">
        <f>(((L29/60)/60)/24)+DATE(1970,1,1)</f>
        <v>42280.208333333328</v>
      </c>
      <c r="O29" s="11">
        <f>(((M29/60)/60)/24)+DATE(1970,1,1)</f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8">
        <f>(E30/D30)*100</f>
        <v>105.22553516819573</v>
      </c>
      <c r="G30" t="s">
        <v>20</v>
      </c>
      <c r="H30">
        <v>2220</v>
      </c>
      <c r="I30" s="4">
        <f>E30/H30</f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1">
        <f>(((L30/60)/60)/24)+DATE(1970,1,1)</f>
        <v>40218.25</v>
      </c>
      <c r="O30" s="11">
        <f>(((M30/60)/60)/24)+DATE(1970,1,1)</f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8">
        <f>(E31/D31)*100</f>
        <v>328.89978213507629</v>
      </c>
      <c r="G31" t="s">
        <v>20</v>
      </c>
      <c r="H31">
        <v>1606</v>
      </c>
      <c r="I31" s="4">
        <f>E31/H31</f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1">
        <f>(((L31/60)/60)/24)+DATE(1970,1,1)</f>
        <v>43301.208333333328</v>
      </c>
      <c r="O31" s="11">
        <f>(((M31/60)/60)/24)+DATE(1970,1,1)</f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8">
        <f>(E32/D32)*100</f>
        <v>160.61111111111111</v>
      </c>
      <c r="G32" t="s">
        <v>20</v>
      </c>
      <c r="H32">
        <v>129</v>
      </c>
      <c r="I32" s="4">
        <f>E32/H32</f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1">
        <f>(((L32/60)/60)/24)+DATE(1970,1,1)</f>
        <v>43609.208333333328</v>
      </c>
      <c r="O32" s="11">
        <f>(((M32/60)/60)/24)+DATE(1970,1,1)</f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8">
        <f>(E33/D33)*100</f>
        <v>310</v>
      </c>
      <c r="G33" t="s">
        <v>20</v>
      </c>
      <c r="H33">
        <v>226</v>
      </c>
      <c r="I33" s="4">
        <f>E33/H33</f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1">
        <f>(((L33/60)/60)/24)+DATE(1970,1,1)</f>
        <v>42374.25</v>
      </c>
      <c r="O33" s="11">
        <f>(((M33/60)/60)/24)+DATE(1970,1,1)</f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8">
        <f>(E34/D34)*100</f>
        <v>86.807920792079202</v>
      </c>
      <c r="G34" t="s">
        <v>14</v>
      </c>
      <c r="H34">
        <v>2307</v>
      </c>
      <c r="I34" s="4">
        <f>E34/H34</f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1">
        <f>(((L34/60)/60)/24)+DATE(1970,1,1)</f>
        <v>43110.25</v>
      </c>
      <c r="O34" s="11">
        <f>(((M34/60)/60)/24)+DATE(1970,1,1)</f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8">
        <f>(E35/D35)*100</f>
        <v>377.82071713147411</v>
      </c>
      <c r="G35" t="s">
        <v>20</v>
      </c>
      <c r="H35">
        <v>5419</v>
      </c>
      <c r="I35" s="4">
        <f>E35/H35</f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1">
        <f>(((L35/60)/60)/24)+DATE(1970,1,1)</f>
        <v>41917.208333333336</v>
      </c>
      <c r="O35" s="11">
        <f>(((M35/60)/60)/24)+DATE(1970,1,1)</f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8">
        <f>(E36/D36)*100</f>
        <v>150.80645161290323</v>
      </c>
      <c r="G36" t="s">
        <v>20</v>
      </c>
      <c r="H36">
        <v>165</v>
      </c>
      <c r="I36" s="4">
        <f>E36/H36</f>
        <v>85</v>
      </c>
      <c r="J36" t="s">
        <v>21</v>
      </c>
      <c r="K36" t="s">
        <v>22</v>
      </c>
      <c r="L36">
        <v>1490245200</v>
      </c>
      <c r="M36">
        <v>1490677200</v>
      </c>
      <c r="N36" s="11">
        <f>(((L36/60)/60)/24)+DATE(1970,1,1)</f>
        <v>42817.208333333328</v>
      </c>
      <c r="O36" s="11">
        <f>(((M36/60)/60)/24)+DATE(1970,1,1)</f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8">
        <f>(E37/D37)*100</f>
        <v>150.30119521912351</v>
      </c>
      <c r="G37" t="s">
        <v>20</v>
      </c>
      <c r="H37">
        <v>1965</v>
      </c>
      <c r="I37" s="4">
        <f>E37/H37</f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1">
        <f>(((L37/60)/60)/24)+DATE(1970,1,1)</f>
        <v>43484.25</v>
      </c>
      <c r="O37" s="11">
        <f>(((M37/60)/60)/24)+DATE(1970,1,1)</f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8">
        <f>(E38/D38)*100</f>
        <v>157.28571428571431</v>
      </c>
      <c r="G38" t="s">
        <v>20</v>
      </c>
      <c r="H38">
        <v>16</v>
      </c>
      <c r="I38" s="4">
        <f>E38/H38</f>
        <v>68.8125</v>
      </c>
      <c r="J38" t="s">
        <v>21</v>
      </c>
      <c r="K38" t="s">
        <v>22</v>
      </c>
      <c r="L38">
        <v>1298700000</v>
      </c>
      <c r="M38">
        <v>1300856400</v>
      </c>
      <c r="N38" s="11">
        <f>(((L38/60)/60)/24)+DATE(1970,1,1)</f>
        <v>40600.25</v>
      </c>
      <c r="O38" s="11">
        <f>(((M38/60)/60)/24)+DATE(1970,1,1)</f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8">
        <f>(E39/D39)*100</f>
        <v>139.98765432098764</v>
      </c>
      <c r="G39" t="s">
        <v>20</v>
      </c>
      <c r="H39">
        <v>107</v>
      </c>
      <c r="I39" s="4">
        <f>E39/H39</f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1">
        <f>(((L39/60)/60)/24)+DATE(1970,1,1)</f>
        <v>43744.208333333328</v>
      </c>
      <c r="O39" s="11">
        <f>(((M39/60)/60)/24)+DATE(1970,1,1)</f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8">
        <f>(E40/D40)*100</f>
        <v>325.32258064516128</v>
      </c>
      <c r="G40" t="s">
        <v>20</v>
      </c>
      <c r="H40">
        <v>134</v>
      </c>
      <c r="I40" s="4">
        <f>E40/H40</f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1">
        <f>(((L40/60)/60)/24)+DATE(1970,1,1)</f>
        <v>40469.208333333336</v>
      </c>
      <c r="O40" s="11">
        <f>(((M40/60)/60)/24)+DATE(1970,1,1)</f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8">
        <f>(E41/D41)*100</f>
        <v>50.777777777777779</v>
      </c>
      <c r="G41" t="s">
        <v>14</v>
      </c>
      <c r="H41">
        <v>88</v>
      </c>
      <c r="I41" s="4">
        <f>E41/H41</f>
        <v>57.125</v>
      </c>
      <c r="J41" t="s">
        <v>36</v>
      </c>
      <c r="K41" t="s">
        <v>37</v>
      </c>
      <c r="L41">
        <v>1361772000</v>
      </c>
      <c r="M41">
        <v>1362978000</v>
      </c>
      <c r="N41" s="11">
        <f>(((L41/60)/60)/24)+DATE(1970,1,1)</f>
        <v>41330.25</v>
      </c>
      <c r="O41" s="11">
        <f>(((M41/60)/60)/24)+DATE(1970,1,1)</f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8">
        <f>(E42/D42)*100</f>
        <v>169.06818181818181</v>
      </c>
      <c r="G42" t="s">
        <v>20</v>
      </c>
      <c r="H42">
        <v>198</v>
      </c>
      <c r="I42" s="4">
        <f>E42/H42</f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1">
        <f>(((L42/60)/60)/24)+DATE(1970,1,1)</f>
        <v>40334.208333333336</v>
      </c>
      <c r="O42" s="11">
        <f>(((M42/60)/60)/24)+DATE(1970,1,1)</f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8">
        <f>(E43/D43)*100</f>
        <v>212.92857142857144</v>
      </c>
      <c r="G43" t="s">
        <v>20</v>
      </c>
      <c r="H43">
        <v>111</v>
      </c>
      <c r="I43" s="4">
        <f>E43/H43</f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1">
        <f>(((L43/60)/60)/24)+DATE(1970,1,1)</f>
        <v>41156.208333333336</v>
      </c>
      <c r="O43" s="11">
        <f>(((M43/60)/60)/24)+DATE(1970,1,1)</f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8">
        <f>(E44/D44)*100</f>
        <v>443.94444444444446</v>
      </c>
      <c r="G44" t="s">
        <v>20</v>
      </c>
      <c r="H44">
        <v>222</v>
      </c>
      <c r="I44" s="4">
        <f>E44/H44</f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1">
        <f>(((L44/60)/60)/24)+DATE(1970,1,1)</f>
        <v>40728.208333333336</v>
      </c>
      <c r="O44" s="11">
        <f>(((M44/60)/60)/24)+DATE(1970,1,1)</f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8">
        <f>(E45/D45)*100</f>
        <v>185.9390243902439</v>
      </c>
      <c r="G45" t="s">
        <v>20</v>
      </c>
      <c r="H45">
        <v>6212</v>
      </c>
      <c r="I45" s="4">
        <f>E45/H45</f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1">
        <f>(((L45/60)/60)/24)+DATE(1970,1,1)</f>
        <v>41844.208333333336</v>
      </c>
      <c r="O45" s="11">
        <f>(((M45/60)/60)/24)+DATE(1970,1,1)</f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8">
        <f>(E46/D46)*100</f>
        <v>658.8125</v>
      </c>
      <c r="G46" t="s">
        <v>20</v>
      </c>
      <c r="H46">
        <v>98</v>
      </c>
      <c r="I46" s="4">
        <f>E46/H46</f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1">
        <f>(((L46/60)/60)/24)+DATE(1970,1,1)</f>
        <v>43541.208333333328</v>
      </c>
      <c r="O46" s="11">
        <f>(((M46/60)/60)/24)+DATE(1970,1,1)</f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8">
        <f>(E47/D47)*100</f>
        <v>47.684210526315788</v>
      </c>
      <c r="G47" t="s">
        <v>14</v>
      </c>
      <c r="H47">
        <v>48</v>
      </c>
      <c r="I47" s="4">
        <f>E47/H47</f>
        <v>94.375</v>
      </c>
      <c r="J47" t="s">
        <v>21</v>
      </c>
      <c r="K47" t="s">
        <v>22</v>
      </c>
      <c r="L47">
        <v>1478062800</v>
      </c>
      <c r="M47">
        <v>1479362400</v>
      </c>
      <c r="N47" s="11">
        <f>(((L47/60)/60)/24)+DATE(1970,1,1)</f>
        <v>42676.208333333328</v>
      </c>
      <c r="O47" s="11">
        <f>(((M47/60)/60)/24)+DATE(1970,1,1)</f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8">
        <f>(E48/D48)*100</f>
        <v>114.78378378378378</v>
      </c>
      <c r="G48" t="s">
        <v>20</v>
      </c>
      <c r="H48">
        <v>92</v>
      </c>
      <c r="I48" s="4">
        <f>E48/H48</f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1">
        <f>(((L48/60)/60)/24)+DATE(1970,1,1)</f>
        <v>40367.208333333336</v>
      </c>
      <c r="O48" s="11">
        <f>(((M48/60)/60)/24)+DATE(1970,1,1)</f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8">
        <f>(E49/D49)*100</f>
        <v>475.26666666666665</v>
      </c>
      <c r="G49" t="s">
        <v>20</v>
      </c>
      <c r="H49">
        <v>149</v>
      </c>
      <c r="I49" s="4">
        <f>E49/H49</f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1">
        <f>(((L49/60)/60)/24)+DATE(1970,1,1)</f>
        <v>41727.208333333336</v>
      </c>
      <c r="O49" s="11">
        <f>(((M49/60)/60)/24)+DATE(1970,1,1)</f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8">
        <f>(E50/D50)*100</f>
        <v>386.97297297297297</v>
      </c>
      <c r="G50" t="s">
        <v>20</v>
      </c>
      <c r="H50">
        <v>2431</v>
      </c>
      <c r="I50" s="4">
        <f>E50/H50</f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1">
        <f>(((L50/60)/60)/24)+DATE(1970,1,1)</f>
        <v>42180.208333333328</v>
      </c>
      <c r="O50" s="11">
        <f>(((M50/60)/60)/24)+DATE(1970,1,1)</f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8">
        <f>(E51/D51)*100</f>
        <v>189.625</v>
      </c>
      <c r="G51" t="s">
        <v>20</v>
      </c>
      <c r="H51">
        <v>303</v>
      </c>
      <c r="I51" s="4">
        <f>E51/H51</f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1">
        <f>(((L51/60)/60)/24)+DATE(1970,1,1)</f>
        <v>43758.208333333328</v>
      </c>
      <c r="O51" s="11">
        <f>(((M51/60)/60)/24)+DATE(1970,1,1)</f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8">
        <f>(E52/D52)*100</f>
        <v>2</v>
      </c>
      <c r="G52" t="s">
        <v>14</v>
      </c>
      <c r="H52">
        <v>1</v>
      </c>
      <c r="I52" s="4">
        <f>E52/H52</f>
        <v>2</v>
      </c>
      <c r="J52" t="s">
        <v>107</v>
      </c>
      <c r="K52" t="s">
        <v>108</v>
      </c>
      <c r="L52">
        <v>1375333200</v>
      </c>
      <c r="M52">
        <v>1377752400</v>
      </c>
      <c r="N52" s="11">
        <f>(((L52/60)/60)/24)+DATE(1970,1,1)</f>
        <v>41487.208333333336</v>
      </c>
      <c r="O52" s="11">
        <f>(((M52/60)/60)/24)+DATE(1970,1,1)</f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8">
        <f>(E53/D53)*100</f>
        <v>91.867805186590772</v>
      </c>
      <c r="G53" t="s">
        <v>14</v>
      </c>
      <c r="H53">
        <v>1467</v>
      </c>
      <c r="I53" s="4">
        <f>E53/H53</f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1">
        <f>(((L53/60)/60)/24)+DATE(1970,1,1)</f>
        <v>40995.208333333336</v>
      </c>
      <c r="O53" s="11">
        <f>(((M53/60)/60)/24)+DATE(1970,1,1)</f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8">
        <f>(E54/D54)*100</f>
        <v>34.152777777777779</v>
      </c>
      <c r="G54" t="s">
        <v>14</v>
      </c>
      <c r="H54">
        <v>75</v>
      </c>
      <c r="I54" s="4">
        <f>E54/H54</f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1">
        <f>(((L54/60)/60)/24)+DATE(1970,1,1)</f>
        <v>40436.208333333336</v>
      </c>
      <c r="O54" s="11">
        <f>(((M54/60)/60)/24)+DATE(1970,1,1)</f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8">
        <f>(E55/D55)*100</f>
        <v>140.40909090909091</v>
      </c>
      <c r="G55" t="s">
        <v>20</v>
      </c>
      <c r="H55">
        <v>209</v>
      </c>
      <c r="I55" s="4">
        <f>E55/H55</f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1">
        <f>(((L55/60)/60)/24)+DATE(1970,1,1)</f>
        <v>41779.208333333336</v>
      </c>
      <c r="O55" s="11">
        <f>(((M55/60)/60)/24)+DATE(1970,1,1)</f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8">
        <f>(E56/D56)*100</f>
        <v>89.86666666666666</v>
      </c>
      <c r="G56" t="s">
        <v>14</v>
      </c>
      <c r="H56">
        <v>120</v>
      </c>
      <c r="I56" s="4">
        <f>E56/H56</f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1">
        <f>(((L56/60)/60)/24)+DATE(1970,1,1)</f>
        <v>43170.25</v>
      </c>
      <c r="O56" s="11">
        <f>(((M56/60)/60)/24)+DATE(1970,1,1)</f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8">
        <f>(E57/D57)*100</f>
        <v>177.96969696969697</v>
      </c>
      <c r="G57" t="s">
        <v>20</v>
      </c>
      <c r="H57">
        <v>131</v>
      </c>
      <c r="I57" s="4">
        <f>E57/H57</f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1">
        <f>(((L57/60)/60)/24)+DATE(1970,1,1)</f>
        <v>43311.208333333328</v>
      </c>
      <c r="O57" s="11">
        <f>(((M57/60)/60)/24)+DATE(1970,1,1)</f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8">
        <f>(E58/D58)*100</f>
        <v>143.66249999999999</v>
      </c>
      <c r="G58" t="s">
        <v>20</v>
      </c>
      <c r="H58">
        <v>164</v>
      </c>
      <c r="I58" s="4">
        <f>E58/H58</f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1">
        <f>(((L58/60)/60)/24)+DATE(1970,1,1)</f>
        <v>42014.25</v>
      </c>
      <c r="O58" s="11">
        <f>(((M58/60)/60)/24)+DATE(1970,1,1)</f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8">
        <f>(E59/D59)*100</f>
        <v>215.27586206896552</v>
      </c>
      <c r="G59" t="s">
        <v>20</v>
      </c>
      <c r="H59">
        <v>201</v>
      </c>
      <c r="I59" s="4">
        <f>E59/H59</f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1">
        <f>(((L59/60)/60)/24)+DATE(1970,1,1)</f>
        <v>42979.208333333328</v>
      </c>
      <c r="O59" s="11">
        <f>(((M59/60)/60)/24)+DATE(1970,1,1)</f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8">
        <f>(E60/D60)*100</f>
        <v>227.11111111111114</v>
      </c>
      <c r="G60" t="s">
        <v>20</v>
      </c>
      <c r="H60">
        <v>211</v>
      </c>
      <c r="I60" s="4">
        <f>E60/H60</f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1">
        <f>(((L60/60)/60)/24)+DATE(1970,1,1)</f>
        <v>42268.208333333328</v>
      </c>
      <c r="O60" s="11">
        <f>(((M60/60)/60)/24)+DATE(1970,1,1)</f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8">
        <f>(E61/D61)*100</f>
        <v>275.07142857142861</v>
      </c>
      <c r="G61" t="s">
        <v>20</v>
      </c>
      <c r="H61">
        <v>128</v>
      </c>
      <c r="I61" s="4">
        <f>E61/H61</f>
        <v>30.0859375</v>
      </c>
      <c r="J61" t="s">
        <v>21</v>
      </c>
      <c r="K61" t="s">
        <v>22</v>
      </c>
      <c r="L61">
        <v>1497243600</v>
      </c>
      <c r="M61">
        <v>1498539600</v>
      </c>
      <c r="N61" s="11">
        <f>(((L61/60)/60)/24)+DATE(1970,1,1)</f>
        <v>42898.208333333328</v>
      </c>
      <c r="O61" s="11">
        <f>(((M61/60)/60)/24)+DATE(1970,1,1)</f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8">
        <f>(E62/D62)*100</f>
        <v>144.37048832271762</v>
      </c>
      <c r="G62" t="s">
        <v>20</v>
      </c>
      <c r="H62">
        <v>1600</v>
      </c>
      <c r="I62" s="4">
        <f>E62/H62</f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1">
        <f>(((L62/60)/60)/24)+DATE(1970,1,1)</f>
        <v>41107.208333333336</v>
      </c>
      <c r="O62" s="11">
        <f>(((M62/60)/60)/24)+DATE(1970,1,1)</f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8">
        <f>(E63/D63)*100</f>
        <v>92.74598393574297</v>
      </c>
      <c r="G63" t="s">
        <v>14</v>
      </c>
      <c r="H63">
        <v>2253</v>
      </c>
      <c r="I63" s="4">
        <f>E63/H63</f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1">
        <f>(((L63/60)/60)/24)+DATE(1970,1,1)</f>
        <v>40595.25</v>
      </c>
      <c r="O63" s="11">
        <f>(((M63/60)/60)/24)+DATE(1970,1,1)</f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8">
        <f>(E64/D64)*100</f>
        <v>722.6</v>
      </c>
      <c r="G64" t="s">
        <v>20</v>
      </c>
      <c r="H64">
        <v>249</v>
      </c>
      <c r="I64" s="4">
        <f>E64/H64</f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1">
        <f>(((L64/60)/60)/24)+DATE(1970,1,1)</f>
        <v>42160.208333333328</v>
      </c>
      <c r="O64" s="11">
        <f>(((M64/60)/60)/24)+DATE(1970,1,1)</f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8">
        <f>(E65/D65)*100</f>
        <v>11.851063829787234</v>
      </c>
      <c r="G65" t="s">
        <v>14</v>
      </c>
      <c r="H65">
        <v>5</v>
      </c>
      <c r="I65" s="4">
        <f>E65/H65</f>
        <v>111.4</v>
      </c>
      <c r="J65" t="s">
        <v>21</v>
      </c>
      <c r="K65" t="s">
        <v>22</v>
      </c>
      <c r="L65">
        <v>1493355600</v>
      </c>
      <c r="M65">
        <v>1493874000</v>
      </c>
      <c r="N65" s="11">
        <f>(((L65/60)/60)/24)+DATE(1970,1,1)</f>
        <v>42853.208333333328</v>
      </c>
      <c r="O65" s="11">
        <f>(((M65/60)/60)/24)+DATE(1970,1,1)</f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8">
        <f>(E66/D66)*100</f>
        <v>97.642857142857139</v>
      </c>
      <c r="G66" t="s">
        <v>14</v>
      </c>
      <c r="H66">
        <v>38</v>
      </c>
      <c r="I66" s="4">
        <f>E66/H66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1">
        <f>(((L66/60)/60)/24)+DATE(1970,1,1)</f>
        <v>43283.208333333328</v>
      </c>
      <c r="O66" s="11">
        <f>(((M66/60)/60)/24)+DATE(1970,1,1)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8">
        <f>(E67/D67)*100</f>
        <v>236.14754098360655</v>
      </c>
      <c r="G67" t="s">
        <v>20</v>
      </c>
      <c r="H67">
        <v>236</v>
      </c>
      <c r="I67" s="4">
        <f>E67/H67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1">
        <f>(((L67/60)/60)/24)+DATE(1970,1,1)</f>
        <v>40570.25</v>
      </c>
      <c r="O67" s="11">
        <f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8">
        <f>(E68/D68)*100</f>
        <v>45.068965517241381</v>
      </c>
      <c r="G68" t="s">
        <v>14</v>
      </c>
      <c r="H68">
        <v>12</v>
      </c>
      <c r="I68" s="4">
        <f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1">
        <f>(((L68/60)/60)/24)+DATE(1970,1,1)</f>
        <v>42102.208333333328</v>
      </c>
      <c r="O68" s="11">
        <f>(((M68/60)/60)/24)+DATE(1970,1,1)</f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8">
        <f>(E69/D69)*100</f>
        <v>162.38567493112947</v>
      </c>
      <c r="G69" t="s">
        <v>20</v>
      </c>
      <c r="H69">
        <v>4065</v>
      </c>
      <c r="I69" s="4">
        <f>E69/H69</f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1">
        <f>(((L69/60)/60)/24)+DATE(1970,1,1)</f>
        <v>40203.25</v>
      </c>
      <c r="O69" s="11">
        <f>(((M69/60)/60)/24)+DATE(1970,1,1)</f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8">
        <f>(E70/D70)*100</f>
        <v>254.52631578947367</v>
      </c>
      <c r="G70" t="s">
        <v>20</v>
      </c>
      <c r="H70">
        <v>246</v>
      </c>
      <c r="I70" s="4">
        <f>E70/H70</f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1">
        <f>(((L70/60)/60)/24)+DATE(1970,1,1)</f>
        <v>42943.208333333328</v>
      </c>
      <c r="O70" s="11">
        <f>(((M70/60)/60)/24)+DATE(1970,1,1)</f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8">
        <f>(E71/D71)*100</f>
        <v>24.063291139240505</v>
      </c>
      <c r="G71" t="s">
        <v>74</v>
      </c>
      <c r="H71">
        <v>17</v>
      </c>
      <c r="I71" s="4">
        <f>E71/H71</f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1">
        <f>(((L71/60)/60)/24)+DATE(1970,1,1)</f>
        <v>40531.25</v>
      </c>
      <c r="O71" s="11">
        <f>(((M71/60)/60)/24)+DATE(1970,1,1)</f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8">
        <f>(E72/D72)*100</f>
        <v>123.74140625000001</v>
      </c>
      <c r="G72" t="s">
        <v>20</v>
      </c>
      <c r="H72">
        <v>2475</v>
      </c>
      <c r="I72" s="4">
        <f>E72/H72</f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1">
        <f>(((L72/60)/60)/24)+DATE(1970,1,1)</f>
        <v>40484.208333333336</v>
      </c>
      <c r="O72" s="11">
        <f>(((M72/60)/60)/24)+DATE(1970,1,1)</f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8">
        <f>(E73/D73)*100</f>
        <v>108.06666666666666</v>
      </c>
      <c r="G73" t="s">
        <v>20</v>
      </c>
      <c r="H73">
        <v>76</v>
      </c>
      <c r="I73" s="4">
        <f>E73/H73</f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1">
        <f>(((L73/60)/60)/24)+DATE(1970,1,1)</f>
        <v>43799.25</v>
      </c>
      <c r="O73" s="11">
        <f>(((M73/60)/60)/24)+DATE(1970,1,1)</f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8">
        <f>(E74/D74)*100</f>
        <v>670.33333333333326</v>
      </c>
      <c r="G74" t="s">
        <v>20</v>
      </c>
      <c r="H74">
        <v>54</v>
      </c>
      <c r="I74" s="4">
        <f>E74/H74</f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1">
        <f>(((L74/60)/60)/24)+DATE(1970,1,1)</f>
        <v>42186.208333333328</v>
      </c>
      <c r="O74" s="11">
        <f>(((M74/60)/60)/24)+DATE(1970,1,1)</f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8">
        <f>(E75/D75)*100</f>
        <v>660.92857142857144</v>
      </c>
      <c r="G75" t="s">
        <v>20</v>
      </c>
      <c r="H75">
        <v>88</v>
      </c>
      <c r="I75" s="4">
        <f>E75/H75</f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1">
        <f>(((L75/60)/60)/24)+DATE(1970,1,1)</f>
        <v>42701.25</v>
      </c>
      <c r="O75" s="11">
        <f>(((M75/60)/60)/24)+DATE(1970,1,1)</f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8">
        <f>(E76/D76)*100</f>
        <v>122.46153846153847</v>
      </c>
      <c r="G76" t="s">
        <v>20</v>
      </c>
      <c r="H76">
        <v>85</v>
      </c>
      <c r="I76" s="4">
        <f>E76/H76</f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1">
        <f>(((L76/60)/60)/24)+DATE(1970,1,1)</f>
        <v>42456.208333333328</v>
      </c>
      <c r="O76" s="11">
        <f>(((M76/60)/60)/24)+DATE(1970,1,1)</f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8">
        <f>(E77/D77)*100</f>
        <v>150.57731958762886</v>
      </c>
      <c r="G77" t="s">
        <v>20</v>
      </c>
      <c r="H77">
        <v>170</v>
      </c>
      <c r="I77" s="4">
        <f>E77/H77</f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1">
        <f>(((L77/60)/60)/24)+DATE(1970,1,1)</f>
        <v>43296.208333333328</v>
      </c>
      <c r="O77" s="11">
        <f>(((M77/60)/60)/24)+DATE(1970,1,1)</f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8">
        <f>(E78/D78)*100</f>
        <v>78.106590724165997</v>
      </c>
      <c r="G78" t="s">
        <v>14</v>
      </c>
      <c r="H78">
        <v>1684</v>
      </c>
      <c r="I78" s="4">
        <f>E78/H78</f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1">
        <f>(((L78/60)/60)/24)+DATE(1970,1,1)</f>
        <v>42027.25</v>
      </c>
      <c r="O78" s="11">
        <f>(((M78/60)/60)/24)+DATE(1970,1,1)</f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8">
        <f>(E79/D79)*100</f>
        <v>46.94736842105263</v>
      </c>
      <c r="G79" t="s">
        <v>14</v>
      </c>
      <c r="H79">
        <v>56</v>
      </c>
      <c r="I79" s="4">
        <f>E79/H79</f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1">
        <f>(((L79/60)/60)/24)+DATE(1970,1,1)</f>
        <v>40448.208333333336</v>
      </c>
      <c r="O79" s="11">
        <f>(((M79/60)/60)/24)+DATE(1970,1,1)</f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8">
        <f>(E80/D80)*100</f>
        <v>300.8</v>
      </c>
      <c r="G80" t="s">
        <v>20</v>
      </c>
      <c r="H80">
        <v>330</v>
      </c>
      <c r="I80" s="4">
        <f>E80/H80</f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1">
        <f>(((L80/60)/60)/24)+DATE(1970,1,1)</f>
        <v>43206.208333333328</v>
      </c>
      <c r="O80" s="11">
        <f>(((M80/60)/60)/24)+DATE(1970,1,1)</f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8">
        <f>(E81/D81)*100</f>
        <v>69.598615916955026</v>
      </c>
      <c r="G81" t="s">
        <v>14</v>
      </c>
      <c r="H81">
        <v>838</v>
      </c>
      <c r="I81" s="4">
        <f>E81/H81</f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1">
        <f>(((L81/60)/60)/24)+DATE(1970,1,1)</f>
        <v>43267.208333333328</v>
      </c>
      <c r="O81" s="11">
        <f>(((M81/60)/60)/24)+DATE(1970,1,1)</f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8">
        <f>(E82/D82)*100</f>
        <v>637.4545454545455</v>
      </c>
      <c r="G82" t="s">
        <v>20</v>
      </c>
      <c r="H82">
        <v>127</v>
      </c>
      <c r="I82" s="4">
        <f>E82/H82</f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1">
        <f>(((L82/60)/60)/24)+DATE(1970,1,1)</f>
        <v>42976.208333333328</v>
      </c>
      <c r="O82" s="11">
        <f>(((M82/60)/60)/24)+DATE(1970,1,1)</f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8">
        <f>(E83/D83)*100</f>
        <v>225.33928571428569</v>
      </c>
      <c r="G83" t="s">
        <v>20</v>
      </c>
      <c r="H83">
        <v>411</v>
      </c>
      <c r="I83" s="4">
        <f>E83/H83</f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1">
        <f>(((L83/60)/60)/24)+DATE(1970,1,1)</f>
        <v>43062.25</v>
      </c>
      <c r="O83" s="11">
        <f>(((M83/60)/60)/24)+DATE(1970,1,1)</f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8">
        <f>(E84/D84)*100</f>
        <v>1497.3000000000002</v>
      </c>
      <c r="G84" t="s">
        <v>20</v>
      </c>
      <c r="H84">
        <v>180</v>
      </c>
      <c r="I84" s="4">
        <f>E84/H84</f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1">
        <f>(((L84/60)/60)/24)+DATE(1970,1,1)</f>
        <v>43482.25</v>
      </c>
      <c r="O84" s="11">
        <f>(((M84/60)/60)/24)+DATE(1970,1,1)</f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8">
        <f>(E85/D85)*100</f>
        <v>37.590225563909776</v>
      </c>
      <c r="G85" t="s">
        <v>14</v>
      </c>
      <c r="H85">
        <v>1000</v>
      </c>
      <c r="I85" s="4">
        <f>E85/H85</f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1">
        <f>(((L85/60)/60)/24)+DATE(1970,1,1)</f>
        <v>42579.208333333328</v>
      </c>
      <c r="O85" s="11">
        <f>(((M85/60)/60)/24)+DATE(1970,1,1)</f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8">
        <f>(E86/D86)*100</f>
        <v>132.36942675159236</v>
      </c>
      <c r="G86" t="s">
        <v>20</v>
      </c>
      <c r="H86">
        <v>374</v>
      </c>
      <c r="I86" s="4">
        <f>E86/H86</f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1">
        <f>(((L86/60)/60)/24)+DATE(1970,1,1)</f>
        <v>41118.208333333336</v>
      </c>
      <c r="O86" s="11">
        <f>(((M86/60)/60)/24)+DATE(1970,1,1)</f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8">
        <f>(E87/D87)*100</f>
        <v>131.22448979591837</v>
      </c>
      <c r="G87" t="s">
        <v>20</v>
      </c>
      <c r="H87">
        <v>71</v>
      </c>
      <c r="I87" s="4">
        <f>E87/H87</f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1">
        <f>(((L87/60)/60)/24)+DATE(1970,1,1)</f>
        <v>40797.208333333336</v>
      </c>
      <c r="O87" s="11">
        <f>(((M87/60)/60)/24)+DATE(1970,1,1)</f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8">
        <f>(E88/D88)*100</f>
        <v>167.63513513513513</v>
      </c>
      <c r="G88" t="s">
        <v>20</v>
      </c>
      <c r="H88">
        <v>203</v>
      </c>
      <c r="I88" s="4">
        <f>E88/H88</f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1">
        <f>(((L88/60)/60)/24)+DATE(1970,1,1)</f>
        <v>42128.208333333328</v>
      </c>
      <c r="O88" s="11">
        <f>(((M88/60)/60)/24)+DATE(1970,1,1)</f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8">
        <f>(E89/D89)*100</f>
        <v>61.984886649874063</v>
      </c>
      <c r="G89" t="s">
        <v>14</v>
      </c>
      <c r="H89">
        <v>1482</v>
      </c>
      <c r="I89" s="4">
        <f>E89/H89</f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1">
        <f>(((L89/60)/60)/24)+DATE(1970,1,1)</f>
        <v>40610.25</v>
      </c>
      <c r="O89" s="11">
        <f>(((M89/60)/60)/24)+DATE(1970,1,1)</f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8">
        <f>(E90/D90)*100</f>
        <v>260.75</v>
      </c>
      <c r="G90" t="s">
        <v>20</v>
      </c>
      <c r="H90">
        <v>113</v>
      </c>
      <c r="I90" s="4">
        <f>E90/H90</f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1">
        <f>(((L90/60)/60)/24)+DATE(1970,1,1)</f>
        <v>42110.208333333328</v>
      </c>
      <c r="O90" s="11">
        <f>(((M90/60)/60)/24)+DATE(1970,1,1)</f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8">
        <f>(E91/D91)*100</f>
        <v>252.58823529411765</v>
      </c>
      <c r="G91" t="s">
        <v>20</v>
      </c>
      <c r="H91">
        <v>96</v>
      </c>
      <c r="I91" s="4">
        <f>E91/H91</f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1">
        <f>(((L91/60)/60)/24)+DATE(1970,1,1)</f>
        <v>40283.208333333336</v>
      </c>
      <c r="O91" s="11">
        <f>(((M91/60)/60)/24)+DATE(1970,1,1)</f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8">
        <f>(E92/D92)*100</f>
        <v>78.615384615384613</v>
      </c>
      <c r="G92" t="s">
        <v>14</v>
      </c>
      <c r="H92">
        <v>106</v>
      </c>
      <c r="I92" s="4">
        <f>E92/H92</f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1">
        <f>(((L92/60)/60)/24)+DATE(1970,1,1)</f>
        <v>42425.25</v>
      </c>
      <c r="O92" s="11">
        <f>(((M92/60)/60)/24)+DATE(1970,1,1)</f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8">
        <f>(E93/D93)*100</f>
        <v>48.404406999351913</v>
      </c>
      <c r="G93" t="s">
        <v>14</v>
      </c>
      <c r="H93">
        <v>679</v>
      </c>
      <c r="I93" s="4">
        <f>E93/H93</f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1">
        <f>(((L93/60)/60)/24)+DATE(1970,1,1)</f>
        <v>42588.208333333328</v>
      </c>
      <c r="O93" s="11">
        <f>(((M93/60)/60)/24)+DATE(1970,1,1)</f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8">
        <f>(E94/D94)*100</f>
        <v>258.875</v>
      </c>
      <c r="G94" t="s">
        <v>20</v>
      </c>
      <c r="H94">
        <v>498</v>
      </c>
      <c r="I94" s="4">
        <f>E94/H94</f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1">
        <f>(((L94/60)/60)/24)+DATE(1970,1,1)</f>
        <v>40352.208333333336</v>
      </c>
      <c r="O94" s="11">
        <f>(((M94/60)/60)/24)+DATE(1970,1,1)</f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8">
        <f>(E95/D95)*100</f>
        <v>60.548713235294116</v>
      </c>
      <c r="G95" t="s">
        <v>74</v>
      </c>
      <c r="H95">
        <v>610</v>
      </c>
      <c r="I95" s="4">
        <f>E95/H95</f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1">
        <f>(((L95/60)/60)/24)+DATE(1970,1,1)</f>
        <v>41202.208333333336</v>
      </c>
      <c r="O95" s="11">
        <f>(((M95/60)/60)/24)+DATE(1970,1,1)</f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8">
        <f>(E96/D96)*100</f>
        <v>303.68965517241378</v>
      </c>
      <c r="G96" t="s">
        <v>20</v>
      </c>
      <c r="H96">
        <v>180</v>
      </c>
      <c r="I96" s="4">
        <f>E96/H96</f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1">
        <f>(((L96/60)/60)/24)+DATE(1970,1,1)</f>
        <v>43562.208333333328</v>
      </c>
      <c r="O96" s="11">
        <f>(((M96/60)/60)/24)+DATE(1970,1,1)</f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8">
        <f>(E97/D97)*100</f>
        <v>112.99999999999999</v>
      </c>
      <c r="G97" t="s">
        <v>20</v>
      </c>
      <c r="H97">
        <v>27</v>
      </c>
      <c r="I97" s="4">
        <f>E97/H97</f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1">
        <f>(((L97/60)/60)/24)+DATE(1970,1,1)</f>
        <v>43752.208333333328</v>
      </c>
      <c r="O97" s="11">
        <f>(((M97/60)/60)/24)+DATE(1970,1,1)</f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8">
        <f>(E98/D98)*100</f>
        <v>217.37876614060258</v>
      </c>
      <c r="G98" t="s">
        <v>20</v>
      </c>
      <c r="H98">
        <v>2331</v>
      </c>
      <c r="I98" s="4">
        <f>E98/H98</f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1">
        <f>(((L98/60)/60)/24)+DATE(1970,1,1)</f>
        <v>40612.25</v>
      </c>
      <c r="O98" s="11">
        <f>(((M98/60)/60)/24)+DATE(1970,1,1)</f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8">
        <f>(E99/D99)*100</f>
        <v>926.69230769230762</v>
      </c>
      <c r="G99" t="s">
        <v>20</v>
      </c>
      <c r="H99">
        <v>113</v>
      </c>
      <c r="I99" s="4">
        <f>E99/H99</f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1">
        <f>(((L99/60)/60)/24)+DATE(1970,1,1)</f>
        <v>42180.208333333328</v>
      </c>
      <c r="O99" s="11">
        <f>(((M99/60)/60)/24)+DATE(1970,1,1)</f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8">
        <f>(E100/D100)*100</f>
        <v>33.692229038854805</v>
      </c>
      <c r="G100" t="s">
        <v>14</v>
      </c>
      <c r="H100">
        <v>1220</v>
      </c>
      <c r="I100" s="4">
        <f>E100/H100</f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1">
        <f>(((L100/60)/60)/24)+DATE(1970,1,1)</f>
        <v>42212.208333333328</v>
      </c>
      <c r="O100" s="11">
        <f>(((M100/60)/60)/24)+DATE(1970,1,1)</f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8">
        <f>(E101/D101)*100</f>
        <v>196.7236842105263</v>
      </c>
      <c r="G101" t="s">
        <v>20</v>
      </c>
      <c r="H101">
        <v>164</v>
      </c>
      <c r="I101" s="4">
        <f>E101/H101</f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1">
        <f>(((L101/60)/60)/24)+DATE(1970,1,1)</f>
        <v>41968.25</v>
      </c>
      <c r="O101" s="11">
        <f>(((M101/60)/60)/24)+DATE(1970,1,1)</f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8">
        <f>(E102/D102)*100</f>
        <v>1</v>
      </c>
      <c r="G102" t="s">
        <v>14</v>
      </c>
      <c r="H102">
        <v>1</v>
      </c>
      <c r="I102" s="4">
        <f>E102/H102</f>
        <v>1</v>
      </c>
      <c r="J102" t="s">
        <v>21</v>
      </c>
      <c r="K102" t="s">
        <v>22</v>
      </c>
      <c r="L102">
        <v>1319000400</v>
      </c>
      <c r="M102">
        <v>1320555600</v>
      </c>
      <c r="N102" s="11">
        <f>(((L102/60)/60)/24)+DATE(1970,1,1)</f>
        <v>40835.208333333336</v>
      </c>
      <c r="O102" s="11">
        <f>(((M102/60)/60)/24)+DATE(1970,1,1)</f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8">
        <f>(E103/D103)*100</f>
        <v>1021.4444444444445</v>
      </c>
      <c r="G103" t="s">
        <v>20</v>
      </c>
      <c r="H103">
        <v>164</v>
      </c>
      <c r="I103" s="4">
        <f>E103/H103</f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1">
        <f>(((L103/60)/60)/24)+DATE(1970,1,1)</f>
        <v>42056.25</v>
      </c>
      <c r="O103" s="11">
        <f>(((M103/60)/60)/24)+DATE(1970,1,1)</f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8">
        <f>(E104/D104)*100</f>
        <v>281.67567567567568</v>
      </c>
      <c r="G104" t="s">
        <v>20</v>
      </c>
      <c r="H104">
        <v>336</v>
      </c>
      <c r="I104" s="4">
        <f>E104/H104</f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1">
        <f>(((L104/60)/60)/24)+DATE(1970,1,1)</f>
        <v>43234.208333333328</v>
      </c>
      <c r="O104" s="11">
        <f>(((M104/60)/60)/24)+DATE(1970,1,1)</f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8">
        <f>(E105/D105)*100</f>
        <v>24.610000000000003</v>
      </c>
      <c r="G105" t="s">
        <v>14</v>
      </c>
      <c r="H105">
        <v>37</v>
      </c>
      <c r="I105" s="4">
        <f>E105/H105</f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1">
        <f>(((L105/60)/60)/24)+DATE(1970,1,1)</f>
        <v>40475.208333333336</v>
      </c>
      <c r="O105" s="11">
        <f>(((M105/60)/60)/24)+DATE(1970,1,1)</f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8">
        <f>(E106/D106)*100</f>
        <v>143.14010067114094</v>
      </c>
      <c r="G106" t="s">
        <v>20</v>
      </c>
      <c r="H106">
        <v>1917</v>
      </c>
      <c r="I106" s="4">
        <f>E106/H106</f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1">
        <f>(((L106/60)/60)/24)+DATE(1970,1,1)</f>
        <v>42878.208333333328</v>
      </c>
      <c r="O106" s="11">
        <f>(((M106/60)/60)/24)+DATE(1970,1,1)</f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8">
        <f>(E107/D107)*100</f>
        <v>144.54411764705884</v>
      </c>
      <c r="G107" t="s">
        <v>20</v>
      </c>
      <c r="H107">
        <v>95</v>
      </c>
      <c r="I107" s="4">
        <f>E107/H107</f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1">
        <f>(((L107/60)/60)/24)+DATE(1970,1,1)</f>
        <v>41366.208333333336</v>
      </c>
      <c r="O107" s="11">
        <f>(((M107/60)/60)/24)+DATE(1970,1,1)</f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8">
        <f>(E108/D108)*100</f>
        <v>359.12820512820514</v>
      </c>
      <c r="G108" t="s">
        <v>20</v>
      </c>
      <c r="H108">
        <v>147</v>
      </c>
      <c r="I108" s="4">
        <f>E108/H108</f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1">
        <f>(((L108/60)/60)/24)+DATE(1970,1,1)</f>
        <v>43716.208333333328</v>
      </c>
      <c r="O108" s="11">
        <f>(((M108/60)/60)/24)+DATE(1970,1,1)</f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8">
        <f>(E109/D109)*100</f>
        <v>186.48571428571427</v>
      </c>
      <c r="G109" t="s">
        <v>20</v>
      </c>
      <c r="H109">
        <v>86</v>
      </c>
      <c r="I109" s="4">
        <f>E109/H109</f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1">
        <f>(((L109/60)/60)/24)+DATE(1970,1,1)</f>
        <v>43213.208333333328</v>
      </c>
      <c r="O109" s="11">
        <f>(((M109/60)/60)/24)+DATE(1970,1,1)</f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8">
        <f>(E110/D110)*100</f>
        <v>595.26666666666665</v>
      </c>
      <c r="G110" t="s">
        <v>20</v>
      </c>
      <c r="H110">
        <v>83</v>
      </c>
      <c r="I110" s="4">
        <f>E110/H110</f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1">
        <f>(((L110/60)/60)/24)+DATE(1970,1,1)</f>
        <v>41005.208333333336</v>
      </c>
      <c r="O110" s="11">
        <f>(((M110/60)/60)/24)+DATE(1970,1,1)</f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8">
        <f>(E111/D111)*100</f>
        <v>59.21153846153846</v>
      </c>
      <c r="G111" t="s">
        <v>14</v>
      </c>
      <c r="H111">
        <v>60</v>
      </c>
      <c r="I111" s="4">
        <f>E111/H111</f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1">
        <f>(((L111/60)/60)/24)+DATE(1970,1,1)</f>
        <v>41651.25</v>
      </c>
      <c r="O111" s="11">
        <f>(((M111/60)/60)/24)+DATE(1970,1,1)</f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8">
        <f>(E112/D112)*100</f>
        <v>14.962780898876405</v>
      </c>
      <c r="G112" t="s">
        <v>14</v>
      </c>
      <c r="H112">
        <v>296</v>
      </c>
      <c r="I112" s="4">
        <f>E112/H112</f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1">
        <f>(((L112/60)/60)/24)+DATE(1970,1,1)</f>
        <v>43354.208333333328</v>
      </c>
      <c r="O112" s="11">
        <f>(((M112/60)/60)/24)+DATE(1970,1,1)</f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8">
        <f>(E113/D113)*100</f>
        <v>119.95602605863192</v>
      </c>
      <c r="G113" t="s">
        <v>20</v>
      </c>
      <c r="H113">
        <v>676</v>
      </c>
      <c r="I113" s="4">
        <f>E113/H113</f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1">
        <f>(((L113/60)/60)/24)+DATE(1970,1,1)</f>
        <v>41174.208333333336</v>
      </c>
      <c r="O113" s="11">
        <f>(((M113/60)/60)/24)+DATE(1970,1,1)</f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8">
        <f>(E114/D114)*100</f>
        <v>268.82978723404256</v>
      </c>
      <c r="G114" t="s">
        <v>20</v>
      </c>
      <c r="H114">
        <v>361</v>
      </c>
      <c r="I114" s="4">
        <f>E114/H114</f>
        <v>35</v>
      </c>
      <c r="J114" t="s">
        <v>26</v>
      </c>
      <c r="K114" t="s">
        <v>27</v>
      </c>
      <c r="L114">
        <v>1408856400</v>
      </c>
      <c r="M114">
        <v>1410152400</v>
      </c>
      <c r="N114" s="11">
        <f>(((L114/60)/60)/24)+DATE(1970,1,1)</f>
        <v>41875.208333333336</v>
      </c>
      <c r="O114" s="11">
        <f>(((M114/60)/60)/24)+DATE(1970,1,1)</f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8">
        <f>(E115/D115)*100</f>
        <v>376.87878787878788</v>
      </c>
      <c r="G115" t="s">
        <v>20</v>
      </c>
      <c r="H115">
        <v>131</v>
      </c>
      <c r="I115" s="4">
        <f>E115/H115</f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1">
        <f>(((L115/60)/60)/24)+DATE(1970,1,1)</f>
        <v>42990.208333333328</v>
      </c>
      <c r="O115" s="11">
        <f>(((M115/60)/60)/24)+DATE(1970,1,1)</f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8">
        <f>(E116/D116)*100</f>
        <v>727.15789473684208</v>
      </c>
      <c r="G116" t="s">
        <v>20</v>
      </c>
      <c r="H116">
        <v>126</v>
      </c>
      <c r="I116" s="4">
        <f>E116/H116</f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1">
        <f>(((L116/60)/60)/24)+DATE(1970,1,1)</f>
        <v>43564.208333333328</v>
      </c>
      <c r="O116" s="11">
        <f>(((M116/60)/60)/24)+DATE(1970,1,1)</f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8">
        <f>(E117/D117)*100</f>
        <v>87.211757648470297</v>
      </c>
      <c r="G117" t="s">
        <v>14</v>
      </c>
      <c r="H117">
        <v>3304</v>
      </c>
      <c r="I117" s="4">
        <f>E117/H117</f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1">
        <f>(((L117/60)/60)/24)+DATE(1970,1,1)</f>
        <v>43056.25</v>
      </c>
      <c r="O117" s="11">
        <f>(((M117/60)/60)/24)+DATE(1970,1,1)</f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8">
        <f>(E118/D118)*100</f>
        <v>88</v>
      </c>
      <c r="G118" t="s">
        <v>14</v>
      </c>
      <c r="H118">
        <v>73</v>
      </c>
      <c r="I118" s="4">
        <f>E118/H118</f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1">
        <f>(((L118/60)/60)/24)+DATE(1970,1,1)</f>
        <v>42265.208333333328</v>
      </c>
      <c r="O118" s="11">
        <f>(((M118/60)/60)/24)+DATE(1970,1,1)</f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8">
        <f>(E119/D119)*100</f>
        <v>173.9387755102041</v>
      </c>
      <c r="G119" t="s">
        <v>20</v>
      </c>
      <c r="H119">
        <v>275</v>
      </c>
      <c r="I119" s="4">
        <f>E119/H119</f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1">
        <f>(((L119/60)/60)/24)+DATE(1970,1,1)</f>
        <v>40808.208333333336</v>
      </c>
      <c r="O119" s="11">
        <f>(((M119/60)/60)/24)+DATE(1970,1,1)</f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8">
        <f>(E120/D120)*100</f>
        <v>117.61111111111111</v>
      </c>
      <c r="G120" t="s">
        <v>20</v>
      </c>
      <c r="H120">
        <v>67</v>
      </c>
      <c r="I120" s="4">
        <f>E120/H120</f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1">
        <f>(((L120/60)/60)/24)+DATE(1970,1,1)</f>
        <v>41665.25</v>
      </c>
      <c r="O120" s="11">
        <f>(((M120/60)/60)/24)+DATE(1970,1,1)</f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8">
        <f>(E121/D121)*100</f>
        <v>214.96</v>
      </c>
      <c r="G121" t="s">
        <v>20</v>
      </c>
      <c r="H121">
        <v>154</v>
      </c>
      <c r="I121" s="4">
        <f>E121/H121</f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1">
        <f>(((L121/60)/60)/24)+DATE(1970,1,1)</f>
        <v>41806.208333333336</v>
      </c>
      <c r="O121" s="11">
        <f>(((M121/60)/60)/24)+DATE(1970,1,1)</f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8">
        <f>(E122/D122)*100</f>
        <v>149.49667110519306</v>
      </c>
      <c r="G122" t="s">
        <v>20</v>
      </c>
      <c r="H122">
        <v>1782</v>
      </c>
      <c r="I122" s="4">
        <f>E122/H122</f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1">
        <f>(((L122/60)/60)/24)+DATE(1970,1,1)</f>
        <v>42111.208333333328</v>
      </c>
      <c r="O122" s="11">
        <f>(((M122/60)/60)/24)+DATE(1970,1,1)</f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8">
        <f>(E123/D123)*100</f>
        <v>219.33995584988963</v>
      </c>
      <c r="G123" t="s">
        <v>20</v>
      </c>
      <c r="H123">
        <v>903</v>
      </c>
      <c r="I123" s="4">
        <f>E123/H123</f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1">
        <f>(((L123/60)/60)/24)+DATE(1970,1,1)</f>
        <v>41917.208333333336</v>
      </c>
      <c r="O123" s="11">
        <f>(((M123/60)/60)/24)+DATE(1970,1,1)</f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8">
        <f>(E124/D124)*100</f>
        <v>64.367690058479525</v>
      </c>
      <c r="G124" t="s">
        <v>14</v>
      </c>
      <c r="H124">
        <v>3387</v>
      </c>
      <c r="I124" s="4">
        <f>E124/H124</f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1">
        <f>(((L124/60)/60)/24)+DATE(1970,1,1)</f>
        <v>41970.25</v>
      </c>
      <c r="O124" s="11">
        <f>(((M124/60)/60)/24)+DATE(1970,1,1)</f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8">
        <f>(E125/D125)*100</f>
        <v>18.622397298818232</v>
      </c>
      <c r="G125" t="s">
        <v>14</v>
      </c>
      <c r="H125">
        <v>662</v>
      </c>
      <c r="I125" s="4">
        <f>E125/H125</f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1">
        <f>(((L125/60)/60)/24)+DATE(1970,1,1)</f>
        <v>42332.25</v>
      </c>
      <c r="O125" s="11">
        <f>(((M125/60)/60)/24)+DATE(1970,1,1)</f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8">
        <f>(E126/D126)*100</f>
        <v>367.76923076923077</v>
      </c>
      <c r="G126" t="s">
        <v>20</v>
      </c>
      <c r="H126">
        <v>94</v>
      </c>
      <c r="I126" s="4">
        <f>E126/H126</f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1">
        <f>(((L126/60)/60)/24)+DATE(1970,1,1)</f>
        <v>43598.208333333328</v>
      </c>
      <c r="O126" s="11">
        <f>(((M126/60)/60)/24)+DATE(1970,1,1)</f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8">
        <f>(E127/D127)*100</f>
        <v>159.90566037735849</v>
      </c>
      <c r="G127" t="s">
        <v>20</v>
      </c>
      <c r="H127">
        <v>180</v>
      </c>
      <c r="I127" s="4">
        <f>E127/H127</f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1">
        <f>(((L127/60)/60)/24)+DATE(1970,1,1)</f>
        <v>43362.208333333328</v>
      </c>
      <c r="O127" s="11">
        <f>(((M127/60)/60)/24)+DATE(1970,1,1)</f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8">
        <f>(E128/D128)*100</f>
        <v>38.633185349611544</v>
      </c>
      <c r="G128" t="s">
        <v>14</v>
      </c>
      <c r="H128">
        <v>774</v>
      </c>
      <c r="I128" s="4">
        <f>E128/H128</f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1">
        <f>(((L128/60)/60)/24)+DATE(1970,1,1)</f>
        <v>42596.208333333328</v>
      </c>
      <c r="O128" s="11">
        <f>(((M128/60)/60)/24)+DATE(1970,1,1)</f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8">
        <f>(E129/D129)*100</f>
        <v>51.42151162790698</v>
      </c>
      <c r="G129" t="s">
        <v>14</v>
      </c>
      <c r="H129">
        <v>672</v>
      </c>
      <c r="I129" s="4">
        <f>E129/H129</f>
        <v>78.96875</v>
      </c>
      <c r="J129" t="s">
        <v>15</v>
      </c>
      <c r="K129" t="s">
        <v>16</v>
      </c>
      <c r="L129">
        <v>1273640400</v>
      </c>
      <c r="M129">
        <v>1273899600</v>
      </c>
      <c r="N129" s="11">
        <f>(((L129/60)/60)/24)+DATE(1970,1,1)</f>
        <v>40310.208333333336</v>
      </c>
      <c r="O129" s="11">
        <f>(((M129/60)/60)/24)+DATE(1970,1,1)</f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8">
        <f>(E130/D130)*100</f>
        <v>60.334277620396605</v>
      </c>
      <c r="G130" t="s">
        <v>74</v>
      </c>
      <c r="H130">
        <v>532</v>
      </c>
      <c r="I130" s="4">
        <f>E130/H130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1">
        <f>(((L130/60)/60)/24)+DATE(1970,1,1)</f>
        <v>40417.208333333336</v>
      </c>
      <c r="O130" s="11">
        <f>(((M130/60)/60)/24)+DATE(1970,1,1)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8">
        <f>(E131/D131)*100</f>
        <v>3.202693602693603</v>
      </c>
      <c r="G131" t="s">
        <v>74</v>
      </c>
      <c r="H131">
        <v>55</v>
      </c>
      <c r="I131" s="4">
        <f>E131/H131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1">
        <f>(((L131/60)/60)/24)+DATE(1970,1,1)</f>
        <v>42038.25</v>
      </c>
      <c r="O131" s="11">
        <f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8">
        <f>(E132/D132)*100</f>
        <v>155.46875</v>
      </c>
      <c r="G132" t="s">
        <v>20</v>
      </c>
      <c r="H132">
        <v>533</v>
      </c>
      <c r="I132" s="4">
        <f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1">
        <f>(((L132/60)/60)/24)+DATE(1970,1,1)</f>
        <v>40842.208333333336</v>
      </c>
      <c r="O132" s="11">
        <f>(((M132/60)/60)/24)+DATE(1970,1,1)</f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8">
        <f>(E133/D133)*100</f>
        <v>100.85974499089254</v>
      </c>
      <c r="G133" t="s">
        <v>20</v>
      </c>
      <c r="H133">
        <v>2443</v>
      </c>
      <c r="I133" s="4">
        <f>E133/H133</f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1">
        <f>(((L133/60)/60)/24)+DATE(1970,1,1)</f>
        <v>41607.25</v>
      </c>
      <c r="O133" s="11">
        <f>(((M133/60)/60)/24)+DATE(1970,1,1)</f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8">
        <f>(E134/D134)*100</f>
        <v>116.18181818181819</v>
      </c>
      <c r="G134" t="s">
        <v>20</v>
      </c>
      <c r="H134">
        <v>89</v>
      </c>
      <c r="I134" s="4">
        <f>E134/H134</f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1">
        <f>(((L134/60)/60)/24)+DATE(1970,1,1)</f>
        <v>43112.25</v>
      </c>
      <c r="O134" s="11">
        <f>(((M134/60)/60)/24)+DATE(1970,1,1)</f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8">
        <f>(E135/D135)*100</f>
        <v>310.77777777777777</v>
      </c>
      <c r="G135" t="s">
        <v>20</v>
      </c>
      <c r="H135">
        <v>159</v>
      </c>
      <c r="I135" s="4">
        <f>E135/H135</f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1">
        <f>(((L135/60)/60)/24)+DATE(1970,1,1)</f>
        <v>40767.208333333336</v>
      </c>
      <c r="O135" s="11">
        <f>(((M135/60)/60)/24)+DATE(1970,1,1)</f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8">
        <f>(E136/D136)*100</f>
        <v>89.73668341708543</v>
      </c>
      <c r="G136" t="s">
        <v>14</v>
      </c>
      <c r="H136">
        <v>940</v>
      </c>
      <c r="I136" s="4">
        <f>E136/H136</f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1">
        <f>(((L136/60)/60)/24)+DATE(1970,1,1)</f>
        <v>40713.208333333336</v>
      </c>
      <c r="O136" s="11">
        <f>(((M136/60)/60)/24)+DATE(1970,1,1)</f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8">
        <f>(E137/D137)*100</f>
        <v>71.27272727272728</v>
      </c>
      <c r="G137" t="s">
        <v>14</v>
      </c>
      <c r="H137">
        <v>117</v>
      </c>
      <c r="I137" s="4">
        <f>E137/H137</f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1">
        <f>(((L137/60)/60)/24)+DATE(1970,1,1)</f>
        <v>41340.25</v>
      </c>
      <c r="O137" s="11">
        <f>(((M137/60)/60)/24)+DATE(1970,1,1)</f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8">
        <f>(E138/D138)*100</f>
        <v>3.2862318840579712</v>
      </c>
      <c r="G138" t="s">
        <v>74</v>
      </c>
      <c r="H138">
        <v>58</v>
      </c>
      <c r="I138" s="4">
        <f>E138/H138</f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1">
        <f>(((L138/60)/60)/24)+DATE(1970,1,1)</f>
        <v>41797.208333333336</v>
      </c>
      <c r="O138" s="11">
        <f>(((M138/60)/60)/24)+DATE(1970,1,1)</f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8">
        <f>(E139/D139)*100</f>
        <v>261.77777777777777</v>
      </c>
      <c r="G139" t="s">
        <v>20</v>
      </c>
      <c r="H139">
        <v>50</v>
      </c>
      <c r="I139" s="4">
        <f>E139/H139</f>
        <v>94.24</v>
      </c>
      <c r="J139" t="s">
        <v>21</v>
      </c>
      <c r="K139" t="s">
        <v>22</v>
      </c>
      <c r="L139">
        <v>1286341200</v>
      </c>
      <c r="M139">
        <v>1286859600</v>
      </c>
      <c r="N139" s="11">
        <f>(((L139/60)/60)/24)+DATE(1970,1,1)</f>
        <v>40457.208333333336</v>
      </c>
      <c r="O139" s="11">
        <f>(((M139/60)/60)/24)+DATE(1970,1,1)</f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8">
        <f>(E140/D140)*100</f>
        <v>96</v>
      </c>
      <c r="G140" t="s">
        <v>14</v>
      </c>
      <c r="H140">
        <v>115</v>
      </c>
      <c r="I140" s="4">
        <f>E140/H140</f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1">
        <f>(((L140/60)/60)/24)+DATE(1970,1,1)</f>
        <v>41180.208333333336</v>
      </c>
      <c r="O140" s="11">
        <f>(((M140/60)/60)/24)+DATE(1970,1,1)</f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8">
        <f>(E141/D141)*100</f>
        <v>20.896851248642779</v>
      </c>
      <c r="G141" t="s">
        <v>14</v>
      </c>
      <c r="H141">
        <v>326</v>
      </c>
      <c r="I141" s="4">
        <f>E141/H141</f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1">
        <f>(((L141/60)/60)/24)+DATE(1970,1,1)</f>
        <v>42115.208333333328</v>
      </c>
      <c r="O141" s="11">
        <f>(((M141/60)/60)/24)+DATE(1970,1,1)</f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8">
        <f>(E142/D142)*100</f>
        <v>223.16363636363636</v>
      </c>
      <c r="G142" t="s">
        <v>20</v>
      </c>
      <c r="H142">
        <v>186</v>
      </c>
      <c r="I142" s="4">
        <f>E142/H142</f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1">
        <f>(((L142/60)/60)/24)+DATE(1970,1,1)</f>
        <v>43156.25</v>
      </c>
      <c r="O142" s="11">
        <f>(((M142/60)/60)/24)+DATE(1970,1,1)</f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8">
        <f>(E143/D143)*100</f>
        <v>101.59097978227061</v>
      </c>
      <c r="G143" t="s">
        <v>20</v>
      </c>
      <c r="H143">
        <v>1071</v>
      </c>
      <c r="I143" s="4">
        <f>E143/H143</f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1">
        <f>(((L143/60)/60)/24)+DATE(1970,1,1)</f>
        <v>42167.208333333328</v>
      </c>
      <c r="O143" s="11">
        <f>(((M143/60)/60)/24)+DATE(1970,1,1)</f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8">
        <f>(E144/D144)*100</f>
        <v>230.03999999999996</v>
      </c>
      <c r="G144" t="s">
        <v>20</v>
      </c>
      <c r="H144">
        <v>117</v>
      </c>
      <c r="I144" s="4">
        <f>E144/H144</f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1">
        <f>(((L144/60)/60)/24)+DATE(1970,1,1)</f>
        <v>41005.208333333336</v>
      </c>
      <c r="O144" s="11">
        <f>(((M144/60)/60)/24)+DATE(1970,1,1)</f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8">
        <f>(E145/D145)*100</f>
        <v>135.59259259259261</v>
      </c>
      <c r="G145" t="s">
        <v>20</v>
      </c>
      <c r="H145">
        <v>70</v>
      </c>
      <c r="I145" s="4">
        <f>E145/H145</f>
        <v>104.6</v>
      </c>
      <c r="J145" t="s">
        <v>21</v>
      </c>
      <c r="K145" t="s">
        <v>22</v>
      </c>
      <c r="L145">
        <v>1277701200</v>
      </c>
      <c r="M145">
        <v>1279429200</v>
      </c>
      <c r="N145" s="11">
        <f>(((L145/60)/60)/24)+DATE(1970,1,1)</f>
        <v>40357.208333333336</v>
      </c>
      <c r="O145" s="11">
        <f>(((M145/60)/60)/24)+DATE(1970,1,1)</f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8">
        <f>(E146/D146)*100</f>
        <v>129.1</v>
      </c>
      <c r="G146" t="s">
        <v>20</v>
      </c>
      <c r="H146">
        <v>135</v>
      </c>
      <c r="I146" s="4">
        <f>E146/H146</f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1">
        <f>(((L146/60)/60)/24)+DATE(1970,1,1)</f>
        <v>43633.208333333328</v>
      </c>
      <c r="O146" s="11">
        <f>(((M146/60)/60)/24)+DATE(1970,1,1)</f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8">
        <f>(E147/D147)*100</f>
        <v>236.512</v>
      </c>
      <c r="G147" t="s">
        <v>20</v>
      </c>
      <c r="H147">
        <v>768</v>
      </c>
      <c r="I147" s="4">
        <f>E147/H147</f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1">
        <f>(((L147/60)/60)/24)+DATE(1970,1,1)</f>
        <v>41889.208333333336</v>
      </c>
      <c r="O147" s="11">
        <f>(((M147/60)/60)/24)+DATE(1970,1,1)</f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8">
        <f>(E148/D148)*100</f>
        <v>17.25</v>
      </c>
      <c r="G148" t="s">
        <v>74</v>
      </c>
      <c r="H148">
        <v>51</v>
      </c>
      <c r="I148" s="4">
        <f>E148/H148</f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1">
        <f>(((L148/60)/60)/24)+DATE(1970,1,1)</f>
        <v>40855.25</v>
      </c>
      <c r="O148" s="11">
        <f>(((M148/60)/60)/24)+DATE(1970,1,1)</f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8">
        <f>(E149/D149)*100</f>
        <v>112.49397590361446</v>
      </c>
      <c r="G149" t="s">
        <v>20</v>
      </c>
      <c r="H149">
        <v>199</v>
      </c>
      <c r="I149" s="4">
        <f>E149/H149</f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1">
        <f>(((L149/60)/60)/24)+DATE(1970,1,1)</f>
        <v>42534.208333333328</v>
      </c>
      <c r="O149" s="11">
        <f>(((M149/60)/60)/24)+DATE(1970,1,1)</f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8">
        <f>(E150/D150)*100</f>
        <v>121.02150537634408</v>
      </c>
      <c r="G150" t="s">
        <v>20</v>
      </c>
      <c r="H150">
        <v>107</v>
      </c>
      <c r="I150" s="4">
        <f>E150/H150</f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1">
        <f>(((L150/60)/60)/24)+DATE(1970,1,1)</f>
        <v>42941.208333333328</v>
      </c>
      <c r="O150" s="11">
        <f>(((M150/60)/60)/24)+DATE(1970,1,1)</f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8">
        <f>(E151/D151)*100</f>
        <v>219.87096774193549</v>
      </c>
      <c r="G151" t="s">
        <v>20</v>
      </c>
      <c r="H151">
        <v>195</v>
      </c>
      <c r="I151" s="4">
        <f>E151/H151</f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1">
        <f>(((L151/60)/60)/24)+DATE(1970,1,1)</f>
        <v>41275.25</v>
      </c>
      <c r="O151" s="11">
        <f>(((M151/60)/60)/24)+DATE(1970,1,1)</f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8">
        <f>(E152/D152)*100</f>
        <v>1</v>
      </c>
      <c r="G152" t="s">
        <v>14</v>
      </c>
      <c r="H152">
        <v>1</v>
      </c>
      <c r="I152" s="4">
        <f>E152/H152</f>
        <v>1</v>
      </c>
      <c r="J152" t="s">
        <v>21</v>
      </c>
      <c r="K152" t="s">
        <v>22</v>
      </c>
      <c r="L152">
        <v>1544940000</v>
      </c>
      <c r="M152">
        <v>1545026400</v>
      </c>
      <c r="N152" s="11">
        <f>(((L152/60)/60)/24)+DATE(1970,1,1)</f>
        <v>43450.25</v>
      </c>
      <c r="O152" s="11">
        <f>(((M152/60)/60)/24)+DATE(1970,1,1)</f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8">
        <f>(E153/D153)*100</f>
        <v>64.166909620991248</v>
      </c>
      <c r="G153" t="s">
        <v>14</v>
      </c>
      <c r="H153">
        <v>1467</v>
      </c>
      <c r="I153" s="4">
        <f>E153/H153</f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1">
        <f>(((L153/60)/60)/24)+DATE(1970,1,1)</f>
        <v>41799.208333333336</v>
      </c>
      <c r="O153" s="11">
        <f>(((M153/60)/60)/24)+DATE(1970,1,1)</f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8">
        <f>(E154/D154)*100</f>
        <v>423.06746987951806</v>
      </c>
      <c r="G154" t="s">
        <v>20</v>
      </c>
      <c r="H154">
        <v>3376</v>
      </c>
      <c r="I154" s="4">
        <f>E154/H154</f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1">
        <f>(((L154/60)/60)/24)+DATE(1970,1,1)</f>
        <v>42783.25</v>
      </c>
      <c r="O154" s="11">
        <f>(((M154/60)/60)/24)+DATE(1970,1,1)</f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8">
        <f>(E155/D155)*100</f>
        <v>92.984160506863773</v>
      </c>
      <c r="G155" t="s">
        <v>14</v>
      </c>
      <c r="H155">
        <v>5681</v>
      </c>
      <c r="I155" s="4">
        <f>E155/H155</f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1">
        <f>(((L155/60)/60)/24)+DATE(1970,1,1)</f>
        <v>41201.208333333336</v>
      </c>
      <c r="O155" s="11">
        <f>(((M155/60)/60)/24)+DATE(1970,1,1)</f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8">
        <f>(E156/D156)*100</f>
        <v>58.756567425569173</v>
      </c>
      <c r="G156" t="s">
        <v>14</v>
      </c>
      <c r="H156">
        <v>1059</v>
      </c>
      <c r="I156" s="4">
        <f>E156/H156</f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1">
        <f>(((L156/60)/60)/24)+DATE(1970,1,1)</f>
        <v>42502.208333333328</v>
      </c>
      <c r="O156" s="11">
        <f>(((M156/60)/60)/24)+DATE(1970,1,1)</f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8">
        <f>(E157/D157)*100</f>
        <v>65.022222222222226</v>
      </c>
      <c r="G157" t="s">
        <v>14</v>
      </c>
      <c r="H157">
        <v>1194</v>
      </c>
      <c r="I157" s="4">
        <f>E157/H157</f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1">
        <f>(((L157/60)/60)/24)+DATE(1970,1,1)</f>
        <v>40262.208333333336</v>
      </c>
      <c r="O157" s="11">
        <f>(((M157/60)/60)/24)+DATE(1970,1,1)</f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8">
        <f>(E158/D158)*100</f>
        <v>73.939560439560438</v>
      </c>
      <c r="G158" t="s">
        <v>74</v>
      </c>
      <c r="H158">
        <v>379</v>
      </c>
      <c r="I158" s="4">
        <f>E158/H158</f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1">
        <f>(((L158/60)/60)/24)+DATE(1970,1,1)</f>
        <v>43743.208333333328</v>
      </c>
      <c r="O158" s="11">
        <f>(((M158/60)/60)/24)+DATE(1970,1,1)</f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8">
        <f>(E159/D159)*100</f>
        <v>52.666666666666664</v>
      </c>
      <c r="G159" t="s">
        <v>14</v>
      </c>
      <c r="H159">
        <v>30</v>
      </c>
      <c r="I159" s="4">
        <f>E159/H159</f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1">
        <f>(((L159/60)/60)/24)+DATE(1970,1,1)</f>
        <v>41638.25</v>
      </c>
      <c r="O159" s="11">
        <f>(((M159/60)/60)/24)+DATE(1970,1,1)</f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8">
        <f>(E160/D160)*100</f>
        <v>220.95238095238096</v>
      </c>
      <c r="G160" t="s">
        <v>20</v>
      </c>
      <c r="H160">
        <v>41</v>
      </c>
      <c r="I160" s="4">
        <f>E160/H160</f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1">
        <f>(((L160/60)/60)/24)+DATE(1970,1,1)</f>
        <v>42346.25</v>
      </c>
      <c r="O160" s="11">
        <f>(((M160/60)/60)/24)+DATE(1970,1,1)</f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8">
        <f>(E161/D161)*100</f>
        <v>100.01150627615063</v>
      </c>
      <c r="G161" t="s">
        <v>20</v>
      </c>
      <c r="H161">
        <v>1821</v>
      </c>
      <c r="I161" s="4">
        <f>E161/H161</f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1">
        <f>(((L161/60)/60)/24)+DATE(1970,1,1)</f>
        <v>43551.208333333328</v>
      </c>
      <c r="O161" s="11">
        <f>(((M161/60)/60)/24)+DATE(1970,1,1)</f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8">
        <f>(E162/D162)*100</f>
        <v>162.3125</v>
      </c>
      <c r="G162" t="s">
        <v>20</v>
      </c>
      <c r="H162">
        <v>164</v>
      </c>
      <c r="I162" s="4">
        <f>E162/H162</f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1">
        <f>(((L162/60)/60)/24)+DATE(1970,1,1)</f>
        <v>43582.208333333328</v>
      </c>
      <c r="O162" s="11">
        <f>(((M162/60)/60)/24)+DATE(1970,1,1)</f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8">
        <f>(E163/D163)*100</f>
        <v>78.181818181818187</v>
      </c>
      <c r="G163" t="s">
        <v>14</v>
      </c>
      <c r="H163">
        <v>75</v>
      </c>
      <c r="I163" s="4">
        <f>E163/H163</f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1">
        <f>(((L163/60)/60)/24)+DATE(1970,1,1)</f>
        <v>42270.208333333328</v>
      </c>
      <c r="O163" s="11">
        <f>(((M163/60)/60)/24)+DATE(1970,1,1)</f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8">
        <f>(E164/D164)*100</f>
        <v>149.73770491803279</v>
      </c>
      <c r="G164" t="s">
        <v>20</v>
      </c>
      <c r="H164">
        <v>157</v>
      </c>
      <c r="I164" s="4">
        <f>E164/H164</f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1">
        <f>(((L164/60)/60)/24)+DATE(1970,1,1)</f>
        <v>43442.25</v>
      </c>
      <c r="O164" s="11">
        <f>(((M164/60)/60)/24)+DATE(1970,1,1)</f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8">
        <f>(E165/D165)*100</f>
        <v>253.25714285714284</v>
      </c>
      <c r="G165" t="s">
        <v>20</v>
      </c>
      <c r="H165">
        <v>246</v>
      </c>
      <c r="I165" s="4">
        <f>E165/H165</f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1">
        <f>(((L165/60)/60)/24)+DATE(1970,1,1)</f>
        <v>43028.208333333328</v>
      </c>
      <c r="O165" s="11">
        <f>(((M165/60)/60)/24)+DATE(1970,1,1)</f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8">
        <f>(E166/D166)*100</f>
        <v>100.16943521594683</v>
      </c>
      <c r="G166" t="s">
        <v>20</v>
      </c>
      <c r="H166">
        <v>1396</v>
      </c>
      <c r="I166" s="4">
        <f>E166/H166</f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1">
        <f>(((L166/60)/60)/24)+DATE(1970,1,1)</f>
        <v>43016.208333333328</v>
      </c>
      <c r="O166" s="11">
        <f>(((M166/60)/60)/24)+DATE(1970,1,1)</f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8">
        <f>(E167/D167)*100</f>
        <v>121.99004424778761</v>
      </c>
      <c r="G167" t="s">
        <v>20</v>
      </c>
      <c r="H167">
        <v>2506</v>
      </c>
      <c r="I167" s="4">
        <f>E167/H167</f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1">
        <f>(((L167/60)/60)/24)+DATE(1970,1,1)</f>
        <v>42948.208333333328</v>
      </c>
      <c r="O167" s="11">
        <f>(((M167/60)/60)/24)+DATE(1970,1,1)</f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8">
        <f>(E168/D168)*100</f>
        <v>137.13265306122449</v>
      </c>
      <c r="G168" t="s">
        <v>20</v>
      </c>
      <c r="H168">
        <v>244</v>
      </c>
      <c r="I168" s="4">
        <f>E168/H168</f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1">
        <f>(((L168/60)/60)/24)+DATE(1970,1,1)</f>
        <v>40534.25</v>
      </c>
      <c r="O168" s="11">
        <f>(((M168/60)/60)/24)+DATE(1970,1,1)</f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8">
        <f>(E169/D169)*100</f>
        <v>415.53846153846149</v>
      </c>
      <c r="G169" t="s">
        <v>20</v>
      </c>
      <c r="H169">
        <v>146</v>
      </c>
      <c r="I169" s="4">
        <f>E169/H169</f>
        <v>74</v>
      </c>
      <c r="J169" t="s">
        <v>26</v>
      </c>
      <c r="K169" t="s">
        <v>27</v>
      </c>
      <c r="L169">
        <v>1370840400</v>
      </c>
      <c r="M169">
        <v>1371704400</v>
      </c>
      <c r="N169" s="11">
        <f>(((L169/60)/60)/24)+DATE(1970,1,1)</f>
        <v>41435.208333333336</v>
      </c>
      <c r="O169" s="11">
        <f>(((M169/60)/60)/24)+DATE(1970,1,1)</f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8">
        <f>(E170/D170)*100</f>
        <v>31.30913348946136</v>
      </c>
      <c r="G170" t="s">
        <v>14</v>
      </c>
      <c r="H170">
        <v>955</v>
      </c>
      <c r="I170" s="4">
        <f>E170/H170</f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1">
        <f>(((L170/60)/60)/24)+DATE(1970,1,1)</f>
        <v>43518.25</v>
      </c>
      <c r="O170" s="11">
        <f>(((M170/60)/60)/24)+DATE(1970,1,1)</f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8">
        <f>(E171/D171)*100</f>
        <v>424.08154506437768</v>
      </c>
      <c r="G171" t="s">
        <v>20</v>
      </c>
      <c r="H171">
        <v>1267</v>
      </c>
      <c r="I171" s="4">
        <f>E171/H171</f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1">
        <f>(((L171/60)/60)/24)+DATE(1970,1,1)</f>
        <v>41077.208333333336</v>
      </c>
      <c r="O171" s="11">
        <f>(((M171/60)/60)/24)+DATE(1970,1,1)</f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8">
        <f>(E172/D172)*100</f>
        <v>2.93886230728336</v>
      </c>
      <c r="G172" t="s">
        <v>14</v>
      </c>
      <c r="H172">
        <v>67</v>
      </c>
      <c r="I172" s="4">
        <f>E172/H172</f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1">
        <f>(((L172/60)/60)/24)+DATE(1970,1,1)</f>
        <v>42950.208333333328</v>
      </c>
      <c r="O172" s="11">
        <f>(((M172/60)/60)/24)+DATE(1970,1,1)</f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8">
        <f>(E173/D173)*100</f>
        <v>10.63265306122449</v>
      </c>
      <c r="G173" t="s">
        <v>14</v>
      </c>
      <c r="H173">
        <v>5</v>
      </c>
      <c r="I173" s="4">
        <f>E173/H173</f>
        <v>104.2</v>
      </c>
      <c r="J173" t="s">
        <v>21</v>
      </c>
      <c r="K173" t="s">
        <v>22</v>
      </c>
      <c r="L173">
        <v>1395291600</v>
      </c>
      <c r="M173">
        <v>1397192400</v>
      </c>
      <c r="N173" s="11">
        <f>(((L173/60)/60)/24)+DATE(1970,1,1)</f>
        <v>41718.208333333336</v>
      </c>
      <c r="O173" s="11">
        <f>(((M173/60)/60)/24)+DATE(1970,1,1)</f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8">
        <f>(E174/D174)*100</f>
        <v>82.875</v>
      </c>
      <c r="G174" t="s">
        <v>14</v>
      </c>
      <c r="H174">
        <v>26</v>
      </c>
      <c r="I174" s="4">
        <f>E174/H174</f>
        <v>25.5</v>
      </c>
      <c r="J174" t="s">
        <v>21</v>
      </c>
      <c r="K174" t="s">
        <v>22</v>
      </c>
      <c r="L174">
        <v>1405746000</v>
      </c>
      <c r="M174">
        <v>1407042000</v>
      </c>
      <c r="N174" s="11">
        <f>(((L174/60)/60)/24)+DATE(1970,1,1)</f>
        <v>41839.208333333336</v>
      </c>
      <c r="O174" s="11">
        <f>(((M174/60)/60)/24)+DATE(1970,1,1)</f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8">
        <f>(E175/D175)*100</f>
        <v>163.01447776628748</v>
      </c>
      <c r="G175" t="s">
        <v>20</v>
      </c>
      <c r="H175">
        <v>1561</v>
      </c>
      <c r="I175" s="4">
        <f>E175/H175</f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1">
        <f>(((L175/60)/60)/24)+DATE(1970,1,1)</f>
        <v>41412.208333333336</v>
      </c>
      <c r="O175" s="11">
        <f>(((M175/60)/60)/24)+DATE(1970,1,1)</f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8">
        <f>(E176/D176)*100</f>
        <v>894.66666666666674</v>
      </c>
      <c r="G176" t="s">
        <v>20</v>
      </c>
      <c r="H176">
        <v>48</v>
      </c>
      <c r="I176" s="4">
        <f>E176/H176</f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1">
        <f>(((L176/60)/60)/24)+DATE(1970,1,1)</f>
        <v>42282.208333333328</v>
      </c>
      <c r="O176" s="11">
        <f>(((M176/60)/60)/24)+DATE(1970,1,1)</f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8">
        <f>(E177/D177)*100</f>
        <v>26.191501103752756</v>
      </c>
      <c r="G177" t="s">
        <v>14</v>
      </c>
      <c r="H177">
        <v>1130</v>
      </c>
      <c r="I177" s="4">
        <f>E177/H177</f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1">
        <f>(((L177/60)/60)/24)+DATE(1970,1,1)</f>
        <v>42613.208333333328</v>
      </c>
      <c r="O177" s="11">
        <f>(((M177/60)/60)/24)+DATE(1970,1,1)</f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8">
        <f>(E178/D178)*100</f>
        <v>74.834782608695647</v>
      </c>
      <c r="G178" t="s">
        <v>14</v>
      </c>
      <c r="H178">
        <v>782</v>
      </c>
      <c r="I178" s="4">
        <f>E178/H178</f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1">
        <f>(((L178/60)/60)/24)+DATE(1970,1,1)</f>
        <v>42616.208333333328</v>
      </c>
      <c r="O178" s="11">
        <f>(((M178/60)/60)/24)+DATE(1970,1,1)</f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8">
        <f>(E179/D179)*100</f>
        <v>416.47680412371136</v>
      </c>
      <c r="G179" t="s">
        <v>20</v>
      </c>
      <c r="H179">
        <v>2739</v>
      </c>
      <c r="I179" s="4">
        <f>E179/H179</f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1">
        <f>(((L179/60)/60)/24)+DATE(1970,1,1)</f>
        <v>40497.25</v>
      </c>
      <c r="O179" s="11">
        <f>(((M179/60)/60)/24)+DATE(1970,1,1)</f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8">
        <f>(E180/D180)*100</f>
        <v>96.208333333333329</v>
      </c>
      <c r="G180" t="s">
        <v>14</v>
      </c>
      <c r="H180">
        <v>210</v>
      </c>
      <c r="I180" s="4">
        <f>E180/H180</f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1">
        <f>(((L180/60)/60)/24)+DATE(1970,1,1)</f>
        <v>42999.208333333328</v>
      </c>
      <c r="O180" s="11">
        <f>(((M180/60)/60)/24)+DATE(1970,1,1)</f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8">
        <f>(E181/D181)*100</f>
        <v>357.71910112359546</v>
      </c>
      <c r="G181" t="s">
        <v>20</v>
      </c>
      <c r="H181">
        <v>3537</v>
      </c>
      <c r="I181" s="4">
        <f>E181/H181</f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1">
        <f>(((L181/60)/60)/24)+DATE(1970,1,1)</f>
        <v>41350.208333333336</v>
      </c>
      <c r="O181" s="11">
        <f>(((M181/60)/60)/24)+DATE(1970,1,1)</f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8">
        <f>(E182/D182)*100</f>
        <v>308.45714285714286</v>
      </c>
      <c r="G182" t="s">
        <v>20</v>
      </c>
      <c r="H182">
        <v>2107</v>
      </c>
      <c r="I182" s="4">
        <f>E182/H182</f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1">
        <f>(((L182/60)/60)/24)+DATE(1970,1,1)</f>
        <v>40259.208333333336</v>
      </c>
      <c r="O182" s="11">
        <f>(((M182/60)/60)/24)+DATE(1970,1,1)</f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8">
        <f>(E183/D183)*100</f>
        <v>61.802325581395344</v>
      </c>
      <c r="G183" t="s">
        <v>14</v>
      </c>
      <c r="H183">
        <v>136</v>
      </c>
      <c r="I183" s="4">
        <f>E183/H183</f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1">
        <f>(((L183/60)/60)/24)+DATE(1970,1,1)</f>
        <v>43012.208333333328</v>
      </c>
      <c r="O183" s="11">
        <f>(((M183/60)/60)/24)+DATE(1970,1,1)</f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8">
        <f>(E184/D184)*100</f>
        <v>722.32472324723244</v>
      </c>
      <c r="G184" t="s">
        <v>20</v>
      </c>
      <c r="H184">
        <v>3318</v>
      </c>
      <c r="I184" s="4">
        <f>E184/H184</f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1">
        <f>(((L184/60)/60)/24)+DATE(1970,1,1)</f>
        <v>43631.208333333328</v>
      </c>
      <c r="O184" s="11">
        <f>(((M184/60)/60)/24)+DATE(1970,1,1)</f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8">
        <f>(E185/D185)*100</f>
        <v>69.117647058823522</v>
      </c>
      <c r="G185" t="s">
        <v>14</v>
      </c>
      <c r="H185">
        <v>86</v>
      </c>
      <c r="I185" s="4">
        <f>E185/H185</f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1">
        <f>(((L185/60)/60)/24)+DATE(1970,1,1)</f>
        <v>40430.208333333336</v>
      </c>
      <c r="O185" s="11">
        <f>(((M185/60)/60)/24)+DATE(1970,1,1)</f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8">
        <f>(E186/D186)*100</f>
        <v>293.05555555555554</v>
      </c>
      <c r="G186" t="s">
        <v>20</v>
      </c>
      <c r="H186">
        <v>340</v>
      </c>
      <c r="I186" s="4">
        <f>E186/H186</f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1">
        <f>(((L186/60)/60)/24)+DATE(1970,1,1)</f>
        <v>43588.208333333328</v>
      </c>
      <c r="O186" s="11">
        <f>(((M186/60)/60)/24)+DATE(1970,1,1)</f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8">
        <f>(E187/D187)*100</f>
        <v>71.8</v>
      </c>
      <c r="G187" t="s">
        <v>14</v>
      </c>
      <c r="H187">
        <v>19</v>
      </c>
      <c r="I187" s="4">
        <f>E187/H187</f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1">
        <f>(((L187/60)/60)/24)+DATE(1970,1,1)</f>
        <v>43233.208333333328</v>
      </c>
      <c r="O187" s="11">
        <f>(((M187/60)/60)/24)+DATE(1970,1,1)</f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8">
        <f>(E188/D188)*100</f>
        <v>31.934684684684683</v>
      </c>
      <c r="G188" t="s">
        <v>14</v>
      </c>
      <c r="H188">
        <v>886</v>
      </c>
      <c r="I188" s="4">
        <f>E188/H188</f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1">
        <f>(((L188/60)/60)/24)+DATE(1970,1,1)</f>
        <v>41782.208333333336</v>
      </c>
      <c r="O188" s="11">
        <f>(((M188/60)/60)/24)+DATE(1970,1,1)</f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8">
        <f>(E189/D189)*100</f>
        <v>229.87375415282392</v>
      </c>
      <c r="G189" t="s">
        <v>20</v>
      </c>
      <c r="H189">
        <v>1442</v>
      </c>
      <c r="I189" s="4">
        <f>E189/H189</f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1">
        <f>(((L189/60)/60)/24)+DATE(1970,1,1)</f>
        <v>41328.25</v>
      </c>
      <c r="O189" s="11">
        <f>(((M189/60)/60)/24)+DATE(1970,1,1)</f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8">
        <f>(E190/D190)*100</f>
        <v>32.012195121951223</v>
      </c>
      <c r="G190" t="s">
        <v>14</v>
      </c>
      <c r="H190">
        <v>35</v>
      </c>
      <c r="I190" s="4">
        <f>E190/H190</f>
        <v>75</v>
      </c>
      <c r="J190" t="s">
        <v>107</v>
      </c>
      <c r="K190" t="s">
        <v>108</v>
      </c>
      <c r="L190">
        <v>1417500000</v>
      </c>
      <c r="M190">
        <v>1417586400</v>
      </c>
      <c r="N190" s="11">
        <f>(((L190/60)/60)/24)+DATE(1970,1,1)</f>
        <v>41975.25</v>
      </c>
      <c r="O190" s="11">
        <f>(((M190/60)/60)/24)+DATE(1970,1,1)</f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8">
        <f>(E191/D191)*100</f>
        <v>23.525352848928385</v>
      </c>
      <c r="G191" t="s">
        <v>74</v>
      </c>
      <c r="H191">
        <v>441</v>
      </c>
      <c r="I191" s="4">
        <f>E191/H191</f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1">
        <f>(((L191/60)/60)/24)+DATE(1970,1,1)</f>
        <v>42433.25</v>
      </c>
      <c r="O191" s="11">
        <f>(((M191/60)/60)/24)+DATE(1970,1,1)</f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8">
        <f>(E192/D192)*100</f>
        <v>68.594594594594597</v>
      </c>
      <c r="G192" t="s">
        <v>14</v>
      </c>
      <c r="H192">
        <v>24</v>
      </c>
      <c r="I192" s="4">
        <f>E192/H192</f>
        <v>105.75</v>
      </c>
      <c r="J192" t="s">
        <v>21</v>
      </c>
      <c r="K192" t="s">
        <v>22</v>
      </c>
      <c r="L192">
        <v>1370322000</v>
      </c>
      <c r="M192">
        <v>1370408400</v>
      </c>
      <c r="N192" s="11">
        <f>(((L192/60)/60)/24)+DATE(1970,1,1)</f>
        <v>41429.208333333336</v>
      </c>
      <c r="O192" s="11">
        <f>(((M192/60)/60)/24)+DATE(1970,1,1)</f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8">
        <f>(E193/D193)*100</f>
        <v>37.952380952380956</v>
      </c>
      <c r="G193" t="s">
        <v>14</v>
      </c>
      <c r="H193">
        <v>86</v>
      </c>
      <c r="I193" s="4">
        <f>E193/H193</f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1">
        <f>(((L193/60)/60)/24)+DATE(1970,1,1)</f>
        <v>43536.208333333328</v>
      </c>
      <c r="O193" s="11">
        <f>(((M193/60)/60)/24)+DATE(1970,1,1)</f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8">
        <f>(E194/D194)*100</f>
        <v>19.992957746478872</v>
      </c>
      <c r="G194" t="s">
        <v>14</v>
      </c>
      <c r="H194">
        <v>243</v>
      </c>
      <c r="I194" s="4">
        <f>E194/H194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1">
        <f>(((L194/60)/60)/24)+DATE(1970,1,1)</f>
        <v>41817.208333333336</v>
      </c>
      <c r="O194" s="11">
        <f>(((M194/60)/60)/24)+DATE(1970,1,1)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8">
        <f>(E195/D195)*100</f>
        <v>45.636363636363633</v>
      </c>
      <c r="G195" t="s">
        <v>14</v>
      </c>
      <c r="H195">
        <v>65</v>
      </c>
      <c r="I195" s="4">
        <f>E195/H195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1">
        <f>(((L195/60)/60)/24)+DATE(1970,1,1)</f>
        <v>43198.208333333328</v>
      </c>
      <c r="O195" s="11">
        <f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8">
        <f>(E196/D196)*100</f>
        <v>122.7605633802817</v>
      </c>
      <c r="G196" t="s">
        <v>20</v>
      </c>
      <c r="H196">
        <v>126</v>
      </c>
      <c r="I196" s="4">
        <f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1">
        <f>(((L196/60)/60)/24)+DATE(1970,1,1)</f>
        <v>42261.208333333328</v>
      </c>
      <c r="O196" s="11">
        <f>(((M196/60)/60)/24)+DATE(1970,1,1)</f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8">
        <f>(E197/D197)*100</f>
        <v>361.75316455696202</v>
      </c>
      <c r="G197" t="s">
        <v>20</v>
      </c>
      <c r="H197">
        <v>524</v>
      </c>
      <c r="I197" s="4">
        <f>E197/H197</f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1">
        <f>(((L197/60)/60)/24)+DATE(1970,1,1)</f>
        <v>43310.208333333328</v>
      </c>
      <c r="O197" s="11">
        <f>(((M197/60)/60)/24)+DATE(1970,1,1)</f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8">
        <f>(E198/D198)*100</f>
        <v>63.146341463414636</v>
      </c>
      <c r="G198" t="s">
        <v>14</v>
      </c>
      <c r="H198">
        <v>100</v>
      </c>
      <c r="I198" s="4">
        <f>E198/H198</f>
        <v>51.78</v>
      </c>
      <c r="J198" t="s">
        <v>36</v>
      </c>
      <c r="K198" t="s">
        <v>37</v>
      </c>
      <c r="L198">
        <v>1472878800</v>
      </c>
      <c r="M198">
        <v>1474520400</v>
      </c>
      <c r="N198" s="11">
        <f>(((L198/60)/60)/24)+DATE(1970,1,1)</f>
        <v>42616.208333333328</v>
      </c>
      <c r="O198" s="11">
        <f>(((M198/60)/60)/24)+DATE(1970,1,1)</f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8">
        <f>(E199/D199)*100</f>
        <v>298.20475319926874</v>
      </c>
      <c r="G199" t="s">
        <v>20</v>
      </c>
      <c r="H199">
        <v>1989</v>
      </c>
      <c r="I199" s="4">
        <f>E199/H199</f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1">
        <f>(((L199/60)/60)/24)+DATE(1970,1,1)</f>
        <v>42909.208333333328</v>
      </c>
      <c r="O199" s="11">
        <f>(((M199/60)/60)/24)+DATE(1970,1,1)</f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8">
        <f>(E200/D200)*100</f>
        <v>9.5585443037974684</v>
      </c>
      <c r="G200" t="s">
        <v>14</v>
      </c>
      <c r="H200">
        <v>168</v>
      </c>
      <c r="I200" s="4">
        <f>E200/H200</f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1">
        <f>(((L200/60)/60)/24)+DATE(1970,1,1)</f>
        <v>40396.208333333336</v>
      </c>
      <c r="O200" s="11">
        <f>(((M200/60)/60)/24)+DATE(1970,1,1)</f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8">
        <f>(E201/D201)*100</f>
        <v>53.777777777777779</v>
      </c>
      <c r="G201" t="s">
        <v>14</v>
      </c>
      <c r="H201">
        <v>13</v>
      </c>
      <c r="I201" s="4">
        <f>E201/H201</f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1">
        <f>(((L201/60)/60)/24)+DATE(1970,1,1)</f>
        <v>42192.208333333328</v>
      </c>
      <c r="O201" s="11">
        <f>(((M201/60)/60)/24)+DATE(1970,1,1)</f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8">
        <f>(E202/D202)*100</f>
        <v>2</v>
      </c>
      <c r="G202" t="s">
        <v>14</v>
      </c>
      <c r="H202">
        <v>1</v>
      </c>
      <c r="I202" s="4">
        <f>E202/H202</f>
        <v>2</v>
      </c>
      <c r="J202" t="s">
        <v>15</v>
      </c>
      <c r="K202" t="s">
        <v>16</v>
      </c>
      <c r="L202">
        <v>1269493200</v>
      </c>
      <c r="M202">
        <v>1270443600</v>
      </c>
      <c r="N202" s="11">
        <f>(((L202/60)/60)/24)+DATE(1970,1,1)</f>
        <v>40262.208333333336</v>
      </c>
      <c r="O202" s="11">
        <f>(((M202/60)/60)/24)+DATE(1970,1,1)</f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8">
        <f>(E203/D203)*100</f>
        <v>681.19047619047615</v>
      </c>
      <c r="G203" t="s">
        <v>20</v>
      </c>
      <c r="H203">
        <v>157</v>
      </c>
      <c r="I203" s="4">
        <f>E203/H203</f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1">
        <f>(((L203/60)/60)/24)+DATE(1970,1,1)</f>
        <v>41845.208333333336</v>
      </c>
      <c r="O203" s="11">
        <f>(((M203/60)/60)/24)+DATE(1970,1,1)</f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8">
        <f>(E204/D204)*100</f>
        <v>78.831325301204828</v>
      </c>
      <c r="G204" t="s">
        <v>74</v>
      </c>
      <c r="H204">
        <v>82</v>
      </c>
      <c r="I204" s="4">
        <f>E204/H204</f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1">
        <f>(((L204/60)/60)/24)+DATE(1970,1,1)</f>
        <v>40818.208333333336</v>
      </c>
      <c r="O204" s="11">
        <f>(((M204/60)/60)/24)+DATE(1970,1,1)</f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8">
        <f>(E205/D205)*100</f>
        <v>134.40792216817235</v>
      </c>
      <c r="G205" t="s">
        <v>20</v>
      </c>
      <c r="H205">
        <v>4498</v>
      </c>
      <c r="I205" s="4">
        <f>E205/H205</f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1">
        <f>(((L205/60)/60)/24)+DATE(1970,1,1)</f>
        <v>42752.25</v>
      </c>
      <c r="O205" s="11">
        <f>(((M205/60)/60)/24)+DATE(1970,1,1)</f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8">
        <f>(E206/D206)*100</f>
        <v>3.3719999999999999</v>
      </c>
      <c r="G206" t="s">
        <v>14</v>
      </c>
      <c r="H206">
        <v>40</v>
      </c>
      <c r="I206" s="4">
        <f>E206/H206</f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1">
        <f>(((L206/60)/60)/24)+DATE(1970,1,1)</f>
        <v>40636.208333333336</v>
      </c>
      <c r="O206" s="11">
        <f>(((M206/60)/60)/24)+DATE(1970,1,1)</f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8">
        <f>(E207/D207)*100</f>
        <v>431.84615384615387</v>
      </c>
      <c r="G207" t="s">
        <v>20</v>
      </c>
      <c r="H207">
        <v>80</v>
      </c>
      <c r="I207" s="4">
        <f>E207/H207</f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1">
        <f>(((L207/60)/60)/24)+DATE(1970,1,1)</f>
        <v>43390.208333333328</v>
      </c>
      <c r="O207" s="11">
        <f>(((M207/60)/60)/24)+DATE(1970,1,1)</f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8">
        <f>(E208/D208)*100</f>
        <v>38.844444444444441</v>
      </c>
      <c r="G208" t="s">
        <v>74</v>
      </c>
      <c r="H208">
        <v>57</v>
      </c>
      <c r="I208" s="4">
        <f>E208/H208</f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1">
        <f>(((L208/60)/60)/24)+DATE(1970,1,1)</f>
        <v>40236.25</v>
      </c>
      <c r="O208" s="11">
        <f>(((M208/60)/60)/24)+DATE(1970,1,1)</f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8">
        <f>(E209/D209)*100</f>
        <v>425.7</v>
      </c>
      <c r="G209" t="s">
        <v>20</v>
      </c>
      <c r="H209">
        <v>43</v>
      </c>
      <c r="I209" s="4">
        <f>E209/H209</f>
        <v>99</v>
      </c>
      <c r="J209" t="s">
        <v>21</v>
      </c>
      <c r="K209" t="s">
        <v>22</v>
      </c>
      <c r="L209">
        <v>1535432400</v>
      </c>
      <c r="M209">
        <v>1537160400</v>
      </c>
      <c r="N209" s="11">
        <f>(((L209/60)/60)/24)+DATE(1970,1,1)</f>
        <v>43340.208333333328</v>
      </c>
      <c r="O209" s="11">
        <f>(((M209/60)/60)/24)+DATE(1970,1,1)</f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8">
        <f>(E210/D210)*100</f>
        <v>101.12239715591672</v>
      </c>
      <c r="G210" t="s">
        <v>20</v>
      </c>
      <c r="H210">
        <v>2053</v>
      </c>
      <c r="I210" s="4">
        <f>E210/H210</f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1">
        <f>(((L210/60)/60)/24)+DATE(1970,1,1)</f>
        <v>43048.25</v>
      </c>
      <c r="O210" s="11">
        <f>(((M210/60)/60)/24)+DATE(1970,1,1)</f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8">
        <f>(E211/D211)*100</f>
        <v>21.188688946015425</v>
      </c>
      <c r="G211" t="s">
        <v>47</v>
      </c>
      <c r="H211">
        <v>808</v>
      </c>
      <c r="I211" s="4">
        <f>E211/H211</f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1">
        <f>(((L211/60)/60)/24)+DATE(1970,1,1)</f>
        <v>42496.208333333328</v>
      </c>
      <c r="O211" s="11">
        <f>(((M211/60)/60)/24)+DATE(1970,1,1)</f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8">
        <f>(E212/D212)*100</f>
        <v>67.425531914893625</v>
      </c>
      <c r="G212" t="s">
        <v>14</v>
      </c>
      <c r="H212">
        <v>226</v>
      </c>
      <c r="I212" s="4">
        <f>E212/H212</f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1">
        <f>(((L212/60)/60)/24)+DATE(1970,1,1)</f>
        <v>42797.25</v>
      </c>
      <c r="O212" s="11">
        <f>(((M212/60)/60)/24)+DATE(1970,1,1)</f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8">
        <f>(E213/D213)*100</f>
        <v>94.923371647509583</v>
      </c>
      <c r="G213" t="s">
        <v>14</v>
      </c>
      <c r="H213">
        <v>1625</v>
      </c>
      <c r="I213" s="4">
        <f>E213/H213</f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1">
        <f>(((L213/60)/60)/24)+DATE(1970,1,1)</f>
        <v>41513.208333333336</v>
      </c>
      <c r="O213" s="11">
        <f>(((M213/60)/60)/24)+DATE(1970,1,1)</f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8">
        <f>(E214/D214)*100</f>
        <v>151.85185185185185</v>
      </c>
      <c r="G214" t="s">
        <v>20</v>
      </c>
      <c r="H214">
        <v>168</v>
      </c>
      <c r="I214" s="4">
        <f>E214/H214</f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1">
        <f>(((L214/60)/60)/24)+DATE(1970,1,1)</f>
        <v>43814.25</v>
      </c>
      <c r="O214" s="11">
        <f>(((M214/60)/60)/24)+DATE(1970,1,1)</f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8">
        <f>(E215/D215)*100</f>
        <v>195.16382252559728</v>
      </c>
      <c r="G215" t="s">
        <v>20</v>
      </c>
      <c r="H215">
        <v>4289</v>
      </c>
      <c r="I215" s="4">
        <f>E215/H215</f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1">
        <f>(((L215/60)/60)/24)+DATE(1970,1,1)</f>
        <v>40488.208333333336</v>
      </c>
      <c r="O215" s="11">
        <f>(((M215/60)/60)/24)+DATE(1970,1,1)</f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8">
        <f>(E216/D216)*100</f>
        <v>1023.1428571428571</v>
      </c>
      <c r="G216" t="s">
        <v>20</v>
      </c>
      <c r="H216">
        <v>165</v>
      </c>
      <c r="I216" s="4">
        <f>E216/H216</f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1">
        <f>(((L216/60)/60)/24)+DATE(1970,1,1)</f>
        <v>40409.208333333336</v>
      </c>
      <c r="O216" s="11">
        <f>(((M216/60)/60)/24)+DATE(1970,1,1)</f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8">
        <f>(E217/D217)*100</f>
        <v>3.841836734693878</v>
      </c>
      <c r="G217" t="s">
        <v>14</v>
      </c>
      <c r="H217">
        <v>143</v>
      </c>
      <c r="I217" s="4">
        <f>E217/H217</f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1">
        <f>(((L217/60)/60)/24)+DATE(1970,1,1)</f>
        <v>43509.25</v>
      </c>
      <c r="O217" s="11">
        <f>(((M217/60)/60)/24)+DATE(1970,1,1)</f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8">
        <f>(E218/D218)*100</f>
        <v>155.07066557107643</v>
      </c>
      <c r="G218" t="s">
        <v>20</v>
      </c>
      <c r="H218">
        <v>1815</v>
      </c>
      <c r="I218" s="4">
        <f>E218/H218</f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1">
        <f>(((L218/60)/60)/24)+DATE(1970,1,1)</f>
        <v>40869.25</v>
      </c>
      <c r="O218" s="11">
        <f>(((M218/60)/60)/24)+DATE(1970,1,1)</f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8">
        <f>(E219/D219)*100</f>
        <v>44.753477588871718</v>
      </c>
      <c r="G219" t="s">
        <v>14</v>
      </c>
      <c r="H219">
        <v>934</v>
      </c>
      <c r="I219" s="4">
        <f>E219/H219</f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1">
        <f>(((L219/60)/60)/24)+DATE(1970,1,1)</f>
        <v>43583.208333333328</v>
      </c>
      <c r="O219" s="11">
        <f>(((M219/60)/60)/24)+DATE(1970,1,1)</f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8">
        <f>(E220/D220)*100</f>
        <v>215.94736842105263</v>
      </c>
      <c r="G220" t="s">
        <v>20</v>
      </c>
      <c r="H220">
        <v>397</v>
      </c>
      <c r="I220" s="4">
        <f>E220/H220</f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1">
        <f>(((L220/60)/60)/24)+DATE(1970,1,1)</f>
        <v>40858.25</v>
      </c>
      <c r="O220" s="11">
        <f>(((M220/60)/60)/24)+DATE(1970,1,1)</f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8">
        <f>(E221/D221)*100</f>
        <v>332.12709832134288</v>
      </c>
      <c r="G221" t="s">
        <v>20</v>
      </c>
      <c r="H221">
        <v>1539</v>
      </c>
      <c r="I221" s="4">
        <f>E221/H221</f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1">
        <f>(((L221/60)/60)/24)+DATE(1970,1,1)</f>
        <v>41137.208333333336</v>
      </c>
      <c r="O221" s="11">
        <f>(((M221/60)/60)/24)+DATE(1970,1,1)</f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8">
        <f>(E222/D222)*100</f>
        <v>8.4430379746835449</v>
      </c>
      <c r="G222" t="s">
        <v>14</v>
      </c>
      <c r="H222">
        <v>17</v>
      </c>
      <c r="I222" s="4">
        <f>E222/H222</f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1">
        <f>(((L222/60)/60)/24)+DATE(1970,1,1)</f>
        <v>40725.208333333336</v>
      </c>
      <c r="O222" s="11">
        <f>(((M222/60)/60)/24)+DATE(1970,1,1)</f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8">
        <f>(E223/D223)*100</f>
        <v>98.625514403292186</v>
      </c>
      <c r="G223" t="s">
        <v>14</v>
      </c>
      <c r="H223">
        <v>2179</v>
      </c>
      <c r="I223" s="4">
        <f>E223/H223</f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1">
        <f>(((L223/60)/60)/24)+DATE(1970,1,1)</f>
        <v>41081.208333333336</v>
      </c>
      <c r="O223" s="11">
        <f>(((M223/60)/60)/24)+DATE(1970,1,1)</f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8">
        <f>(E224/D224)*100</f>
        <v>137.97916666666669</v>
      </c>
      <c r="G224" t="s">
        <v>20</v>
      </c>
      <c r="H224">
        <v>138</v>
      </c>
      <c r="I224" s="4">
        <f>E224/H224</f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1">
        <f>(((L224/60)/60)/24)+DATE(1970,1,1)</f>
        <v>41914.208333333336</v>
      </c>
      <c r="O224" s="11">
        <f>(((M224/60)/60)/24)+DATE(1970,1,1)</f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8">
        <f>(E225/D225)*100</f>
        <v>93.81099656357388</v>
      </c>
      <c r="G225" t="s">
        <v>14</v>
      </c>
      <c r="H225">
        <v>931</v>
      </c>
      <c r="I225" s="4">
        <f>E225/H225</f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1">
        <f>(((L225/60)/60)/24)+DATE(1970,1,1)</f>
        <v>42445.208333333328</v>
      </c>
      <c r="O225" s="11">
        <f>(((M225/60)/60)/24)+DATE(1970,1,1)</f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8">
        <f>(E226/D226)*100</f>
        <v>403.63930885529157</v>
      </c>
      <c r="G226" t="s">
        <v>20</v>
      </c>
      <c r="H226">
        <v>3594</v>
      </c>
      <c r="I226" s="4">
        <f>E226/H226</f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1">
        <f>(((L226/60)/60)/24)+DATE(1970,1,1)</f>
        <v>41906.208333333336</v>
      </c>
      <c r="O226" s="11">
        <f>(((M226/60)/60)/24)+DATE(1970,1,1)</f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8">
        <f>(E227/D227)*100</f>
        <v>260.1740412979351</v>
      </c>
      <c r="G227" t="s">
        <v>20</v>
      </c>
      <c r="H227">
        <v>5880</v>
      </c>
      <c r="I227" s="4">
        <f>E227/H227</f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1">
        <f>(((L227/60)/60)/24)+DATE(1970,1,1)</f>
        <v>41762.208333333336</v>
      </c>
      <c r="O227" s="11">
        <f>(((M227/60)/60)/24)+DATE(1970,1,1)</f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8">
        <f>(E228/D228)*100</f>
        <v>366.63333333333333</v>
      </c>
      <c r="G228" t="s">
        <v>20</v>
      </c>
      <c r="H228">
        <v>112</v>
      </c>
      <c r="I228" s="4">
        <f>E228/H228</f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1">
        <f>(((L228/60)/60)/24)+DATE(1970,1,1)</f>
        <v>40276.208333333336</v>
      </c>
      <c r="O228" s="11">
        <f>(((M228/60)/60)/24)+DATE(1970,1,1)</f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8">
        <f>(E229/D229)*100</f>
        <v>168.72085385878489</v>
      </c>
      <c r="G229" t="s">
        <v>20</v>
      </c>
      <c r="H229">
        <v>943</v>
      </c>
      <c r="I229" s="4">
        <f>E229/H229</f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1">
        <f>(((L229/60)/60)/24)+DATE(1970,1,1)</f>
        <v>42139.208333333328</v>
      </c>
      <c r="O229" s="11">
        <f>(((M229/60)/60)/24)+DATE(1970,1,1)</f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8">
        <f>(E230/D230)*100</f>
        <v>119.90717911530093</v>
      </c>
      <c r="G230" t="s">
        <v>20</v>
      </c>
      <c r="H230">
        <v>2468</v>
      </c>
      <c r="I230" s="4">
        <f>E230/H230</f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1">
        <f>(((L230/60)/60)/24)+DATE(1970,1,1)</f>
        <v>42613.208333333328</v>
      </c>
      <c r="O230" s="11">
        <f>(((M230/60)/60)/24)+DATE(1970,1,1)</f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8">
        <f>(E231/D231)*100</f>
        <v>193.68925233644859</v>
      </c>
      <c r="G231" t="s">
        <v>20</v>
      </c>
      <c r="H231">
        <v>2551</v>
      </c>
      <c r="I231" s="4">
        <f>E231/H231</f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1">
        <f>(((L231/60)/60)/24)+DATE(1970,1,1)</f>
        <v>42887.208333333328</v>
      </c>
      <c r="O231" s="11">
        <f>(((M231/60)/60)/24)+DATE(1970,1,1)</f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8">
        <f>(E232/D232)*100</f>
        <v>420.16666666666669</v>
      </c>
      <c r="G232" t="s">
        <v>20</v>
      </c>
      <c r="H232">
        <v>101</v>
      </c>
      <c r="I232" s="4">
        <f>E232/H232</f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1">
        <f>(((L232/60)/60)/24)+DATE(1970,1,1)</f>
        <v>43805.25</v>
      </c>
      <c r="O232" s="11">
        <f>(((M232/60)/60)/24)+DATE(1970,1,1)</f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8">
        <f>(E233/D233)*100</f>
        <v>76.708333333333329</v>
      </c>
      <c r="G233" t="s">
        <v>74</v>
      </c>
      <c r="H233">
        <v>67</v>
      </c>
      <c r="I233" s="4">
        <f>E233/H233</f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1">
        <f>(((L233/60)/60)/24)+DATE(1970,1,1)</f>
        <v>41415.208333333336</v>
      </c>
      <c r="O233" s="11">
        <f>(((M233/60)/60)/24)+DATE(1970,1,1)</f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8">
        <f>(E234/D234)*100</f>
        <v>171.26470588235293</v>
      </c>
      <c r="G234" t="s">
        <v>20</v>
      </c>
      <c r="H234">
        <v>92</v>
      </c>
      <c r="I234" s="4">
        <f>E234/H234</f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1">
        <f>(((L234/60)/60)/24)+DATE(1970,1,1)</f>
        <v>42576.208333333328</v>
      </c>
      <c r="O234" s="11">
        <f>(((M234/60)/60)/24)+DATE(1970,1,1)</f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8">
        <f>(E235/D235)*100</f>
        <v>157.89473684210526</v>
      </c>
      <c r="G235" t="s">
        <v>20</v>
      </c>
      <c r="H235">
        <v>62</v>
      </c>
      <c r="I235" s="4">
        <f>E235/H235</f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1">
        <f>(((L235/60)/60)/24)+DATE(1970,1,1)</f>
        <v>40706.208333333336</v>
      </c>
      <c r="O235" s="11">
        <f>(((M235/60)/60)/24)+DATE(1970,1,1)</f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8">
        <f>(E236/D236)*100</f>
        <v>109.08</v>
      </c>
      <c r="G236" t="s">
        <v>20</v>
      </c>
      <c r="H236">
        <v>149</v>
      </c>
      <c r="I236" s="4">
        <f>E236/H236</f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1">
        <f>(((L236/60)/60)/24)+DATE(1970,1,1)</f>
        <v>42969.208333333328</v>
      </c>
      <c r="O236" s="11">
        <f>(((M236/60)/60)/24)+DATE(1970,1,1)</f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8">
        <f>(E237/D237)*100</f>
        <v>41.732558139534881</v>
      </c>
      <c r="G237" t="s">
        <v>14</v>
      </c>
      <c r="H237">
        <v>92</v>
      </c>
      <c r="I237" s="4">
        <f>E237/H237</f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1">
        <f>(((L237/60)/60)/24)+DATE(1970,1,1)</f>
        <v>42779.25</v>
      </c>
      <c r="O237" s="11">
        <f>(((M237/60)/60)/24)+DATE(1970,1,1)</f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8">
        <f>(E238/D238)*100</f>
        <v>10.944303797468354</v>
      </c>
      <c r="G238" t="s">
        <v>14</v>
      </c>
      <c r="H238">
        <v>57</v>
      </c>
      <c r="I238" s="4">
        <f>E238/H238</f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1">
        <f>(((L238/60)/60)/24)+DATE(1970,1,1)</f>
        <v>43641.208333333328</v>
      </c>
      <c r="O238" s="11">
        <f>(((M238/60)/60)/24)+DATE(1970,1,1)</f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8">
        <f>(E239/D239)*100</f>
        <v>159.3763440860215</v>
      </c>
      <c r="G239" t="s">
        <v>20</v>
      </c>
      <c r="H239">
        <v>329</v>
      </c>
      <c r="I239" s="4">
        <f>E239/H239</f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1">
        <f>(((L239/60)/60)/24)+DATE(1970,1,1)</f>
        <v>41754.208333333336</v>
      </c>
      <c r="O239" s="11">
        <f>(((M239/60)/60)/24)+DATE(1970,1,1)</f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8">
        <f>(E240/D240)*100</f>
        <v>422.41666666666669</v>
      </c>
      <c r="G240" t="s">
        <v>20</v>
      </c>
      <c r="H240">
        <v>97</v>
      </c>
      <c r="I240" s="4">
        <f>E240/H240</f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1">
        <f>(((L240/60)/60)/24)+DATE(1970,1,1)</f>
        <v>43083.25</v>
      </c>
      <c r="O240" s="11">
        <f>(((M240/60)/60)/24)+DATE(1970,1,1)</f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8">
        <f>(E241/D241)*100</f>
        <v>97.71875</v>
      </c>
      <c r="G241" t="s">
        <v>14</v>
      </c>
      <c r="H241">
        <v>41</v>
      </c>
      <c r="I241" s="4">
        <f>E241/H241</f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1">
        <f>(((L241/60)/60)/24)+DATE(1970,1,1)</f>
        <v>42245.208333333328</v>
      </c>
      <c r="O241" s="11">
        <f>(((M241/60)/60)/24)+DATE(1970,1,1)</f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8">
        <f>(E242/D242)*100</f>
        <v>418.78911564625849</v>
      </c>
      <c r="G242" t="s">
        <v>20</v>
      </c>
      <c r="H242">
        <v>1784</v>
      </c>
      <c r="I242" s="4">
        <f>E242/H242</f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1">
        <f>(((L242/60)/60)/24)+DATE(1970,1,1)</f>
        <v>40396.208333333336</v>
      </c>
      <c r="O242" s="11">
        <f>(((M242/60)/60)/24)+DATE(1970,1,1)</f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8">
        <f>(E243/D243)*100</f>
        <v>101.91632047477745</v>
      </c>
      <c r="G243" t="s">
        <v>20</v>
      </c>
      <c r="H243">
        <v>1684</v>
      </c>
      <c r="I243" s="4">
        <f>E243/H243</f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1">
        <f>(((L243/60)/60)/24)+DATE(1970,1,1)</f>
        <v>41742.208333333336</v>
      </c>
      <c r="O243" s="11">
        <f>(((M243/60)/60)/24)+DATE(1970,1,1)</f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8">
        <f>(E244/D244)*100</f>
        <v>127.72619047619047</v>
      </c>
      <c r="G244" t="s">
        <v>20</v>
      </c>
      <c r="H244">
        <v>250</v>
      </c>
      <c r="I244" s="4">
        <f>E244/H244</f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1">
        <f>(((L244/60)/60)/24)+DATE(1970,1,1)</f>
        <v>42865.208333333328</v>
      </c>
      <c r="O244" s="11">
        <f>(((M244/60)/60)/24)+DATE(1970,1,1)</f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8">
        <f>(E245/D245)*100</f>
        <v>445.21739130434781</v>
      </c>
      <c r="G245" t="s">
        <v>20</v>
      </c>
      <c r="H245">
        <v>238</v>
      </c>
      <c r="I245" s="4">
        <f>E245/H245</f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1">
        <f>(((L245/60)/60)/24)+DATE(1970,1,1)</f>
        <v>43163.25</v>
      </c>
      <c r="O245" s="11">
        <f>(((M245/60)/60)/24)+DATE(1970,1,1)</f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8">
        <f>(E246/D246)*100</f>
        <v>569.71428571428578</v>
      </c>
      <c r="G246" t="s">
        <v>20</v>
      </c>
      <c r="H246">
        <v>53</v>
      </c>
      <c r="I246" s="4">
        <f>E246/H246</f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1">
        <f>(((L246/60)/60)/24)+DATE(1970,1,1)</f>
        <v>41834.208333333336</v>
      </c>
      <c r="O246" s="11">
        <f>(((M246/60)/60)/24)+DATE(1970,1,1)</f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8">
        <f>(E247/D247)*100</f>
        <v>509.34482758620686</v>
      </c>
      <c r="G247" t="s">
        <v>20</v>
      </c>
      <c r="H247">
        <v>214</v>
      </c>
      <c r="I247" s="4">
        <f>E247/H247</f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1">
        <f>(((L247/60)/60)/24)+DATE(1970,1,1)</f>
        <v>41736.208333333336</v>
      </c>
      <c r="O247" s="11">
        <f>(((M247/60)/60)/24)+DATE(1970,1,1)</f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8">
        <f>(E248/D248)*100</f>
        <v>325.5333333333333</v>
      </c>
      <c r="G248" t="s">
        <v>20</v>
      </c>
      <c r="H248">
        <v>222</v>
      </c>
      <c r="I248" s="4">
        <f>E248/H248</f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1">
        <f>(((L248/60)/60)/24)+DATE(1970,1,1)</f>
        <v>41491.208333333336</v>
      </c>
      <c r="O248" s="11">
        <f>(((M248/60)/60)/24)+DATE(1970,1,1)</f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8">
        <f>(E249/D249)*100</f>
        <v>932.61616161616166</v>
      </c>
      <c r="G249" t="s">
        <v>20</v>
      </c>
      <c r="H249">
        <v>1884</v>
      </c>
      <c r="I249" s="4">
        <f>E249/H249</f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1">
        <f>(((L249/60)/60)/24)+DATE(1970,1,1)</f>
        <v>42726.25</v>
      </c>
      <c r="O249" s="11">
        <f>(((M249/60)/60)/24)+DATE(1970,1,1)</f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8">
        <f>(E250/D250)*100</f>
        <v>211.33870967741933</v>
      </c>
      <c r="G250" t="s">
        <v>20</v>
      </c>
      <c r="H250">
        <v>218</v>
      </c>
      <c r="I250" s="4">
        <f>E250/H250</f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1">
        <f>(((L250/60)/60)/24)+DATE(1970,1,1)</f>
        <v>42004.25</v>
      </c>
      <c r="O250" s="11">
        <f>(((M250/60)/60)/24)+DATE(1970,1,1)</f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8">
        <f>(E251/D251)*100</f>
        <v>273.32520325203251</v>
      </c>
      <c r="G251" t="s">
        <v>20</v>
      </c>
      <c r="H251">
        <v>6465</v>
      </c>
      <c r="I251" s="4">
        <f>E251/H251</f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1">
        <f>(((L251/60)/60)/24)+DATE(1970,1,1)</f>
        <v>42006.25</v>
      </c>
      <c r="O251" s="11">
        <f>(((M251/60)/60)/24)+DATE(1970,1,1)</f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8">
        <f>(E252/D252)*100</f>
        <v>3</v>
      </c>
      <c r="G252" t="s">
        <v>14</v>
      </c>
      <c r="H252">
        <v>1</v>
      </c>
      <c r="I252" s="4">
        <f>E252/H252</f>
        <v>3</v>
      </c>
      <c r="J252" t="s">
        <v>21</v>
      </c>
      <c r="K252" t="s">
        <v>22</v>
      </c>
      <c r="L252">
        <v>1264399200</v>
      </c>
      <c r="M252">
        <v>1267423200</v>
      </c>
      <c r="N252" s="11">
        <f>(((L252/60)/60)/24)+DATE(1970,1,1)</f>
        <v>40203.25</v>
      </c>
      <c r="O252" s="11">
        <f>(((M252/60)/60)/24)+DATE(1970,1,1)</f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8">
        <f>(E253/D253)*100</f>
        <v>54.084507042253513</v>
      </c>
      <c r="G253" t="s">
        <v>14</v>
      </c>
      <c r="H253">
        <v>101</v>
      </c>
      <c r="I253" s="4">
        <f>E253/H253</f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1">
        <f>(((L253/60)/60)/24)+DATE(1970,1,1)</f>
        <v>41252.25</v>
      </c>
      <c r="O253" s="11">
        <f>(((M253/60)/60)/24)+DATE(1970,1,1)</f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8">
        <f>(E254/D254)*100</f>
        <v>626.29999999999995</v>
      </c>
      <c r="G254" t="s">
        <v>20</v>
      </c>
      <c r="H254">
        <v>59</v>
      </c>
      <c r="I254" s="4">
        <f>E254/H254</f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1">
        <f>(((L254/60)/60)/24)+DATE(1970,1,1)</f>
        <v>41572.208333333336</v>
      </c>
      <c r="O254" s="11">
        <f>(((M254/60)/60)/24)+DATE(1970,1,1)</f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8">
        <f>(E255/D255)*100</f>
        <v>89.021399176954731</v>
      </c>
      <c r="G255" t="s">
        <v>14</v>
      </c>
      <c r="H255">
        <v>1335</v>
      </c>
      <c r="I255" s="4">
        <f>E255/H255</f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1">
        <f>(((L255/60)/60)/24)+DATE(1970,1,1)</f>
        <v>40641.208333333336</v>
      </c>
      <c r="O255" s="11">
        <f>(((M255/60)/60)/24)+DATE(1970,1,1)</f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8">
        <f>(E256/D256)*100</f>
        <v>184.89130434782609</v>
      </c>
      <c r="G256" t="s">
        <v>20</v>
      </c>
      <c r="H256">
        <v>88</v>
      </c>
      <c r="I256" s="4">
        <f>E256/H256</f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1">
        <f>(((L256/60)/60)/24)+DATE(1970,1,1)</f>
        <v>42787.25</v>
      </c>
      <c r="O256" s="11">
        <f>(((M256/60)/60)/24)+DATE(1970,1,1)</f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8">
        <f>(E257/D257)*100</f>
        <v>120.16770186335404</v>
      </c>
      <c r="G257" t="s">
        <v>20</v>
      </c>
      <c r="H257">
        <v>1697</v>
      </c>
      <c r="I257" s="4">
        <f>E257/H257</f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1">
        <f>(((L257/60)/60)/24)+DATE(1970,1,1)</f>
        <v>40590.25</v>
      </c>
      <c r="O257" s="11">
        <f>(((M257/60)/60)/24)+DATE(1970,1,1)</f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8">
        <f>(E258/D258)*100</f>
        <v>23.390243902439025</v>
      </c>
      <c r="G258" t="s">
        <v>14</v>
      </c>
      <c r="H258">
        <v>15</v>
      </c>
      <c r="I258" s="4">
        <f>E258/H258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1">
        <f>(((L258/60)/60)/24)+DATE(1970,1,1)</f>
        <v>42393.25</v>
      </c>
      <c r="O258" s="11">
        <f>(((M258/60)/60)/24)+DATE(1970,1,1)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8">
        <f>(E259/D259)*100</f>
        <v>146</v>
      </c>
      <c r="G259" t="s">
        <v>20</v>
      </c>
      <c r="H259">
        <v>92</v>
      </c>
      <c r="I259" s="4">
        <f>E259/H259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1">
        <f>(((L259/60)/60)/24)+DATE(1970,1,1)</f>
        <v>41338.25</v>
      </c>
      <c r="O259" s="11">
        <f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8">
        <f>(E260/D260)*100</f>
        <v>268.48</v>
      </c>
      <c r="G260" t="s">
        <v>20</v>
      </c>
      <c r="H260">
        <v>186</v>
      </c>
      <c r="I260" s="4">
        <f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1">
        <f>(((L260/60)/60)/24)+DATE(1970,1,1)</f>
        <v>42712.25</v>
      </c>
      <c r="O260" s="11">
        <f>(((M260/60)/60)/24)+DATE(1970,1,1)</f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8">
        <f>(E261/D261)*100</f>
        <v>597.5</v>
      </c>
      <c r="G261" t="s">
        <v>20</v>
      </c>
      <c r="H261">
        <v>138</v>
      </c>
      <c r="I261" s="4">
        <f>E261/H261</f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1">
        <f>(((L261/60)/60)/24)+DATE(1970,1,1)</f>
        <v>41251.25</v>
      </c>
      <c r="O261" s="11">
        <f>(((M261/60)/60)/24)+DATE(1970,1,1)</f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8">
        <f>(E262/D262)*100</f>
        <v>157.69841269841268</v>
      </c>
      <c r="G262" t="s">
        <v>20</v>
      </c>
      <c r="H262">
        <v>261</v>
      </c>
      <c r="I262" s="4">
        <f>E262/H262</f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1">
        <f>(((L262/60)/60)/24)+DATE(1970,1,1)</f>
        <v>41180.208333333336</v>
      </c>
      <c r="O262" s="11">
        <f>(((M262/60)/60)/24)+DATE(1970,1,1)</f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8">
        <f>(E263/D263)*100</f>
        <v>31.201660735468568</v>
      </c>
      <c r="G263" t="s">
        <v>14</v>
      </c>
      <c r="H263">
        <v>454</v>
      </c>
      <c r="I263" s="4">
        <f>E263/H263</f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1">
        <f>(((L263/60)/60)/24)+DATE(1970,1,1)</f>
        <v>40415.208333333336</v>
      </c>
      <c r="O263" s="11">
        <f>(((M263/60)/60)/24)+DATE(1970,1,1)</f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8">
        <f>(E264/D264)*100</f>
        <v>313.41176470588238</v>
      </c>
      <c r="G264" t="s">
        <v>20</v>
      </c>
      <c r="H264">
        <v>107</v>
      </c>
      <c r="I264" s="4">
        <f>E264/H264</f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1">
        <f>(((L264/60)/60)/24)+DATE(1970,1,1)</f>
        <v>40638.208333333336</v>
      </c>
      <c r="O264" s="11">
        <f>(((M264/60)/60)/24)+DATE(1970,1,1)</f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8">
        <f>(E265/D265)*100</f>
        <v>370.89655172413791</v>
      </c>
      <c r="G265" t="s">
        <v>20</v>
      </c>
      <c r="H265">
        <v>199</v>
      </c>
      <c r="I265" s="4">
        <f>E265/H265</f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1">
        <f>(((L265/60)/60)/24)+DATE(1970,1,1)</f>
        <v>40187.25</v>
      </c>
      <c r="O265" s="11">
        <f>(((M265/60)/60)/24)+DATE(1970,1,1)</f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8">
        <f>(E266/D266)*100</f>
        <v>362.66447368421052</v>
      </c>
      <c r="G266" t="s">
        <v>20</v>
      </c>
      <c r="H266">
        <v>5512</v>
      </c>
      <c r="I266" s="4">
        <f>E266/H266</f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1">
        <f>(((L266/60)/60)/24)+DATE(1970,1,1)</f>
        <v>41317.25</v>
      </c>
      <c r="O266" s="11">
        <f>(((M266/60)/60)/24)+DATE(1970,1,1)</f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8">
        <f>(E267/D267)*100</f>
        <v>123.08163265306122</v>
      </c>
      <c r="G267" t="s">
        <v>20</v>
      </c>
      <c r="H267">
        <v>86</v>
      </c>
      <c r="I267" s="4">
        <f>E267/H267</f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1">
        <f>(((L267/60)/60)/24)+DATE(1970,1,1)</f>
        <v>42372.25</v>
      </c>
      <c r="O267" s="11">
        <f>(((M267/60)/60)/24)+DATE(1970,1,1)</f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8">
        <f>(E268/D268)*100</f>
        <v>76.766756032171585</v>
      </c>
      <c r="G268" t="s">
        <v>14</v>
      </c>
      <c r="H268">
        <v>3182</v>
      </c>
      <c r="I268" s="4">
        <f>E268/H268</f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1">
        <f>(((L268/60)/60)/24)+DATE(1970,1,1)</f>
        <v>41950.25</v>
      </c>
      <c r="O268" s="11">
        <f>(((M268/60)/60)/24)+DATE(1970,1,1)</f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8">
        <f>(E269/D269)*100</f>
        <v>233.62012987012989</v>
      </c>
      <c r="G269" t="s">
        <v>20</v>
      </c>
      <c r="H269">
        <v>2768</v>
      </c>
      <c r="I269" s="4">
        <f>E269/H269</f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1">
        <f>(((L269/60)/60)/24)+DATE(1970,1,1)</f>
        <v>41206.208333333336</v>
      </c>
      <c r="O269" s="11">
        <f>(((M269/60)/60)/24)+DATE(1970,1,1)</f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8">
        <f>(E270/D270)*100</f>
        <v>180.53333333333333</v>
      </c>
      <c r="G270" t="s">
        <v>20</v>
      </c>
      <c r="H270">
        <v>48</v>
      </c>
      <c r="I270" s="4">
        <f>E270/H270</f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1">
        <f>(((L270/60)/60)/24)+DATE(1970,1,1)</f>
        <v>41186.208333333336</v>
      </c>
      <c r="O270" s="11">
        <f>(((M270/60)/60)/24)+DATE(1970,1,1)</f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8">
        <f>(E271/D271)*100</f>
        <v>252.62857142857143</v>
      </c>
      <c r="G271" t="s">
        <v>20</v>
      </c>
      <c r="H271">
        <v>87</v>
      </c>
      <c r="I271" s="4">
        <f>E271/H271</f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1">
        <f>(((L271/60)/60)/24)+DATE(1970,1,1)</f>
        <v>43496.25</v>
      </c>
      <c r="O271" s="11">
        <f>(((M271/60)/60)/24)+DATE(1970,1,1)</f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8">
        <f>(E272/D272)*100</f>
        <v>27.176538240368025</v>
      </c>
      <c r="G272" t="s">
        <v>74</v>
      </c>
      <c r="H272">
        <v>1890</v>
      </c>
      <c r="I272" s="4">
        <f>E272/H272</f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1">
        <f>(((L272/60)/60)/24)+DATE(1970,1,1)</f>
        <v>40514.25</v>
      </c>
      <c r="O272" s="11">
        <f>(((M272/60)/60)/24)+DATE(1970,1,1)</f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8">
        <f>(E273/D273)*100</f>
        <v>1.2706571242680547</v>
      </c>
      <c r="G273" t="s">
        <v>47</v>
      </c>
      <c r="H273">
        <v>61</v>
      </c>
      <c r="I273" s="4">
        <f>E273/H273</f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1">
        <f>(((L273/60)/60)/24)+DATE(1970,1,1)</f>
        <v>42345.25</v>
      </c>
      <c r="O273" s="11">
        <f>(((M273/60)/60)/24)+DATE(1970,1,1)</f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8">
        <f>(E274/D274)*100</f>
        <v>304.0097847358121</v>
      </c>
      <c r="G274" t="s">
        <v>20</v>
      </c>
      <c r="H274">
        <v>1894</v>
      </c>
      <c r="I274" s="4">
        <f>E274/H274</f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1">
        <f>(((L274/60)/60)/24)+DATE(1970,1,1)</f>
        <v>43656.208333333328</v>
      </c>
      <c r="O274" s="11">
        <f>(((M274/60)/60)/24)+DATE(1970,1,1)</f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8">
        <f>(E275/D275)*100</f>
        <v>137.23076923076923</v>
      </c>
      <c r="G275" t="s">
        <v>20</v>
      </c>
      <c r="H275">
        <v>282</v>
      </c>
      <c r="I275" s="4">
        <f>E275/H275</f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1">
        <f>(((L275/60)/60)/24)+DATE(1970,1,1)</f>
        <v>42995.208333333328</v>
      </c>
      <c r="O275" s="11">
        <f>(((M275/60)/60)/24)+DATE(1970,1,1)</f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8">
        <f>(E276/D276)*100</f>
        <v>32.208333333333336</v>
      </c>
      <c r="G276" t="s">
        <v>14</v>
      </c>
      <c r="H276">
        <v>15</v>
      </c>
      <c r="I276" s="4">
        <f>E276/H276</f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1">
        <f>(((L276/60)/60)/24)+DATE(1970,1,1)</f>
        <v>43045.25</v>
      </c>
      <c r="O276" s="11">
        <f>(((M276/60)/60)/24)+DATE(1970,1,1)</f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8">
        <f>(E277/D277)*100</f>
        <v>241.51282051282053</v>
      </c>
      <c r="G277" t="s">
        <v>20</v>
      </c>
      <c r="H277">
        <v>116</v>
      </c>
      <c r="I277" s="4">
        <f>E277/H277</f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1">
        <f>(((L277/60)/60)/24)+DATE(1970,1,1)</f>
        <v>43561.208333333328</v>
      </c>
      <c r="O277" s="11">
        <f>(((M277/60)/60)/24)+DATE(1970,1,1)</f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8">
        <f>(E278/D278)*100</f>
        <v>96.8</v>
      </c>
      <c r="G278" t="s">
        <v>14</v>
      </c>
      <c r="H278">
        <v>133</v>
      </c>
      <c r="I278" s="4">
        <f>E278/H278</f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1">
        <f>(((L278/60)/60)/24)+DATE(1970,1,1)</f>
        <v>41018.208333333336</v>
      </c>
      <c r="O278" s="11">
        <f>(((M278/60)/60)/24)+DATE(1970,1,1)</f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8">
        <f>(E279/D279)*100</f>
        <v>1066.4285714285716</v>
      </c>
      <c r="G279" t="s">
        <v>20</v>
      </c>
      <c r="H279">
        <v>83</v>
      </c>
      <c r="I279" s="4">
        <f>E279/H279</f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1">
        <f>(((L279/60)/60)/24)+DATE(1970,1,1)</f>
        <v>40378.208333333336</v>
      </c>
      <c r="O279" s="11">
        <f>(((M279/60)/60)/24)+DATE(1970,1,1)</f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8">
        <f>(E280/D280)*100</f>
        <v>325.88888888888891</v>
      </c>
      <c r="G280" t="s">
        <v>20</v>
      </c>
      <c r="H280">
        <v>91</v>
      </c>
      <c r="I280" s="4">
        <f>E280/H280</f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1">
        <f>(((L280/60)/60)/24)+DATE(1970,1,1)</f>
        <v>41239.25</v>
      </c>
      <c r="O280" s="11">
        <f>(((M280/60)/60)/24)+DATE(1970,1,1)</f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8">
        <f>(E281/D281)*100</f>
        <v>170.70000000000002</v>
      </c>
      <c r="G281" t="s">
        <v>20</v>
      </c>
      <c r="H281">
        <v>546</v>
      </c>
      <c r="I281" s="4">
        <f>E281/H281</f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1">
        <f>(((L281/60)/60)/24)+DATE(1970,1,1)</f>
        <v>43346.208333333328</v>
      </c>
      <c r="O281" s="11">
        <f>(((M281/60)/60)/24)+DATE(1970,1,1)</f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8">
        <f>(E282/D282)*100</f>
        <v>581.44000000000005</v>
      </c>
      <c r="G282" t="s">
        <v>20</v>
      </c>
      <c r="H282">
        <v>393</v>
      </c>
      <c r="I282" s="4">
        <f>E282/H282</f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1">
        <f>(((L282/60)/60)/24)+DATE(1970,1,1)</f>
        <v>43060.25</v>
      </c>
      <c r="O282" s="11">
        <f>(((M282/60)/60)/24)+DATE(1970,1,1)</f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8">
        <f>(E283/D283)*100</f>
        <v>91.520972644376897</v>
      </c>
      <c r="G283" t="s">
        <v>14</v>
      </c>
      <c r="H283">
        <v>2062</v>
      </c>
      <c r="I283" s="4">
        <f>E283/H283</f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1">
        <f>(((L283/60)/60)/24)+DATE(1970,1,1)</f>
        <v>40979.25</v>
      </c>
      <c r="O283" s="11">
        <f>(((M283/60)/60)/24)+DATE(1970,1,1)</f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8">
        <f>(E284/D284)*100</f>
        <v>108.04761904761904</v>
      </c>
      <c r="G284" t="s">
        <v>20</v>
      </c>
      <c r="H284">
        <v>133</v>
      </c>
      <c r="I284" s="4">
        <f>E284/H284</f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1">
        <f>(((L284/60)/60)/24)+DATE(1970,1,1)</f>
        <v>42701.25</v>
      </c>
      <c r="O284" s="11">
        <f>(((M284/60)/60)/24)+DATE(1970,1,1)</f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8">
        <f>(E285/D285)*100</f>
        <v>18.728395061728396</v>
      </c>
      <c r="G285" t="s">
        <v>14</v>
      </c>
      <c r="H285">
        <v>29</v>
      </c>
      <c r="I285" s="4">
        <f>E285/H285</f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1">
        <f>(((L285/60)/60)/24)+DATE(1970,1,1)</f>
        <v>42520.208333333328</v>
      </c>
      <c r="O285" s="11">
        <f>(((M285/60)/60)/24)+DATE(1970,1,1)</f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8">
        <f>(E286/D286)*100</f>
        <v>83.193877551020407</v>
      </c>
      <c r="G286" t="s">
        <v>14</v>
      </c>
      <c r="H286">
        <v>132</v>
      </c>
      <c r="I286" s="4">
        <f>E286/H286</f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1">
        <f>(((L286/60)/60)/24)+DATE(1970,1,1)</f>
        <v>41030.208333333336</v>
      </c>
      <c r="O286" s="11">
        <f>(((M286/60)/60)/24)+DATE(1970,1,1)</f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8">
        <f>(E287/D287)*100</f>
        <v>706.33333333333337</v>
      </c>
      <c r="G287" t="s">
        <v>20</v>
      </c>
      <c r="H287">
        <v>254</v>
      </c>
      <c r="I287" s="4">
        <f>E287/H287</f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1">
        <f>(((L287/60)/60)/24)+DATE(1970,1,1)</f>
        <v>42623.208333333328</v>
      </c>
      <c r="O287" s="11">
        <f>(((M287/60)/60)/24)+DATE(1970,1,1)</f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8">
        <f>(E288/D288)*100</f>
        <v>17.446030330062445</v>
      </c>
      <c r="G288" t="s">
        <v>74</v>
      </c>
      <c r="H288">
        <v>184</v>
      </c>
      <c r="I288" s="4">
        <f>E288/H288</f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1">
        <f>(((L288/60)/60)/24)+DATE(1970,1,1)</f>
        <v>42697.25</v>
      </c>
      <c r="O288" s="11">
        <f>(((M288/60)/60)/24)+DATE(1970,1,1)</f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8">
        <f>(E289/D289)*100</f>
        <v>209.73015873015873</v>
      </c>
      <c r="G289" t="s">
        <v>20</v>
      </c>
      <c r="H289">
        <v>176</v>
      </c>
      <c r="I289" s="4">
        <f>E289/H289</f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1">
        <f>(((L289/60)/60)/24)+DATE(1970,1,1)</f>
        <v>42122.208333333328</v>
      </c>
      <c r="O289" s="11">
        <f>(((M289/60)/60)/24)+DATE(1970,1,1)</f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8">
        <f>(E290/D290)*100</f>
        <v>97.785714285714292</v>
      </c>
      <c r="G290" t="s">
        <v>14</v>
      </c>
      <c r="H290">
        <v>137</v>
      </c>
      <c r="I290" s="4">
        <f>E290/H290</f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1">
        <f>(((L290/60)/60)/24)+DATE(1970,1,1)</f>
        <v>40982.208333333336</v>
      </c>
      <c r="O290" s="11">
        <f>(((M290/60)/60)/24)+DATE(1970,1,1)</f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8">
        <f>(E291/D291)*100</f>
        <v>1684.25</v>
      </c>
      <c r="G291" t="s">
        <v>20</v>
      </c>
      <c r="H291">
        <v>337</v>
      </c>
      <c r="I291" s="4">
        <f>E291/H291</f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1">
        <f>(((L291/60)/60)/24)+DATE(1970,1,1)</f>
        <v>42219.208333333328</v>
      </c>
      <c r="O291" s="11">
        <f>(((M291/60)/60)/24)+DATE(1970,1,1)</f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8">
        <f>(E292/D292)*100</f>
        <v>54.402135231316727</v>
      </c>
      <c r="G292" t="s">
        <v>14</v>
      </c>
      <c r="H292">
        <v>908</v>
      </c>
      <c r="I292" s="4">
        <f>E292/H292</f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1">
        <f>(((L292/60)/60)/24)+DATE(1970,1,1)</f>
        <v>41404.208333333336</v>
      </c>
      <c r="O292" s="11">
        <f>(((M292/60)/60)/24)+DATE(1970,1,1)</f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8">
        <f>(E293/D293)*100</f>
        <v>456.61111111111109</v>
      </c>
      <c r="G293" t="s">
        <v>20</v>
      </c>
      <c r="H293">
        <v>107</v>
      </c>
      <c r="I293" s="4">
        <f>E293/H293</f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1">
        <f>(((L293/60)/60)/24)+DATE(1970,1,1)</f>
        <v>40831.208333333336</v>
      </c>
      <c r="O293" s="11">
        <f>(((M293/60)/60)/24)+DATE(1970,1,1)</f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8">
        <f>(E294/D294)*100</f>
        <v>9.8219178082191778</v>
      </c>
      <c r="G294" t="s">
        <v>14</v>
      </c>
      <c r="H294">
        <v>10</v>
      </c>
      <c r="I294" s="4">
        <f>E294/H294</f>
        <v>71.7</v>
      </c>
      <c r="J294" t="s">
        <v>21</v>
      </c>
      <c r="K294" t="s">
        <v>22</v>
      </c>
      <c r="L294">
        <v>1331874000</v>
      </c>
      <c r="M294">
        <v>1333429200</v>
      </c>
      <c r="N294" s="11">
        <f>(((L294/60)/60)/24)+DATE(1970,1,1)</f>
        <v>40984.208333333336</v>
      </c>
      <c r="O294" s="11">
        <f>(((M294/60)/60)/24)+DATE(1970,1,1)</f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8">
        <f>(E295/D295)*100</f>
        <v>16.384615384615383</v>
      </c>
      <c r="G295" t="s">
        <v>74</v>
      </c>
      <c r="H295">
        <v>32</v>
      </c>
      <c r="I295" s="4">
        <f>E295/H295</f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1">
        <f>(((L295/60)/60)/24)+DATE(1970,1,1)</f>
        <v>40456.208333333336</v>
      </c>
      <c r="O295" s="11">
        <f>(((M295/60)/60)/24)+DATE(1970,1,1)</f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8">
        <f>(E296/D296)*100</f>
        <v>1339.6666666666667</v>
      </c>
      <c r="G296" t="s">
        <v>20</v>
      </c>
      <c r="H296">
        <v>183</v>
      </c>
      <c r="I296" s="4">
        <f>E296/H296</f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1">
        <f>(((L296/60)/60)/24)+DATE(1970,1,1)</f>
        <v>43399.208333333328</v>
      </c>
      <c r="O296" s="11">
        <f>(((M296/60)/60)/24)+DATE(1970,1,1)</f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8">
        <f>(E297/D297)*100</f>
        <v>35.650077760497666</v>
      </c>
      <c r="G297" t="s">
        <v>14</v>
      </c>
      <c r="H297">
        <v>1910</v>
      </c>
      <c r="I297" s="4">
        <f>E297/H297</f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1">
        <f>(((L297/60)/60)/24)+DATE(1970,1,1)</f>
        <v>41562.208333333336</v>
      </c>
      <c r="O297" s="11">
        <f>(((M297/60)/60)/24)+DATE(1970,1,1)</f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8">
        <f>(E298/D298)*100</f>
        <v>54.950819672131146</v>
      </c>
      <c r="G298" t="s">
        <v>14</v>
      </c>
      <c r="H298">
        <v>38</v>
      </c>
      <c r="I298" s="4">
        <f>E298/H298</f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1">
        <f>(((L298/60)/60)/24)+DATE(1970,1,1)</f>
        <v>43493.25</v>
      </c>
      <c r="O298" s="11">
        <f>(((M298/60)/60)/24)+DATE(1970,1,1)</f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8">
        <f>(E299/D299)*100</f>
        <v>94.236111111111114</v>
      </c>
      <c r="G299" t="s">
        <v>14</v>
      </c>
      <c r="H299">
        <v>104</v>
      </c>
      <c r="I299" s="4">
        <f>E299/H299</f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1">
        <f>(((L299/60)/60)/24)+DATE(1970,1,1)</f>
        <v>41653.25</v>
      </c>
      <c r="O299" s="11">
        <f>(((M299/60)/60)/24)+DATE(1970,1,1)</f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8">
        <f>(E300/D300)*100</f>
        <v>143.91428571428571</v>
      </c>
      <c r="G300" t="s">
        <v>20</v>
      </c>
      <c r="H300">
        <v>72</v>
      </c>
      <c r="I300" s="4">
        <f>E300/H300</f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1">
        <f>(((L300/60)/60)/24)+DATE(1970,1,1)</f>
        <v>42426.25</v>
      </c>
      <c r="O300" s="11">
        <f>(((M300/60)/60)/24)+DATE(1970,1,1)</f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8">
        <f>(E301/D301)*100</f>
        <v>51.421052631578945</v>
      </c>
      <c r="G301" t="s">
        <v>14</v>
      </c>
      <c r="H301">
        <v>49</v>
      </c>
      <c r="I301" s="4">
        <f>E301/H301</f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1">
        <f>(((L301/60)/60)/24)+DATE(1970,1,1)</f>
        <v>42432.25</v>
      </c>
      <c r="O301" s="11">
        <f>(((M301/60)/60)/24)+DATE(1970,1,1)</f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8">
        <f>(E302/D302)*100</f>
        <v>5</v>
      </c>
      <c r="G302" t="s">
        <v>14</v>
      </c>
      <c r="H302">
        <v>1</v>
      </c>
      <c r="I302" s="4">
        <f>E302/H302</f>
        <v>5</v>
      </c>
      <c r="J302" t="s">
        <v>36</v>
      </c>
      <c r="K302" t="s">
        <v>37</v>
      </c>
      <c r="L302">
        <v>1504069200</v>
      </c>
      <c r="M302">
        <v>1504155600</v>
      </c>
      <c r="N302" s="11">
        <f>(((L302/60)/60)/24)+DATE(1970,1,1)</f>
        <v>42977.208333333328</v>
      </c>
      <c r="O302" s="11">
        <f>(((M302/60)/60)/24)+DATE(1970,1,1)</f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8">
        <f>(E303/D303)*100</f>
        <v>1344.6666666666667</v>
      </c>
      <c r="G303" t="s">
        <v>20</v>
      </c>
      <c r="H303">
        <v>295</v>
      </c>
      <c r="I303" s="4">
        <f>E303/H303</f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1">
        <f>(((L303/60)/60)/24)+DATE(1970,1,1)</f>
        <v>42061.25</v>
      </c>
      <c r="O303" s="11">
        <f>(((M303/60)/60)/24)+DATE(1970,1,1)</f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8">
        <f>(E304/D304)*100</f>
        <v>31.844940867279899</v>
      </c>
      <c r="G304" t="s">
        <v>14</v>
      </c>
      <c r="H304">
        <v>245</v>
      </c>
      <c r="I304" s="4">
        <f>E304/H304</f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1">
        <f>(((L304/60)/60)/24)+DATE(1970,1,1)</f>
        <v>43345.208333333328</v>
      </c>
      <c r="O304" s="11">
        <f>(((M304/60)/60)/24)+DATE(1970,1,1)</f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8">
        <f>(E305/D305)*100</f>
        <v>82.617647058823536</v>
      </c>
      <c r="G305" t="s">
        <v>14</v>
      </c>
      <c r="H305">
        <v>32</v>
      </c>
      <c r="I305" s="4">
        <f>E305/H305</f>
        <v>87.78125</v>
      </c>
      <c r="J305" t="s">
        <v>21</v>
      </c>
      <c r="K305" t="s">
        <v>22</v>
      </c>
      <c r="L305">
        <v>1452146400</v>
      </c>
      <c r="M305">
        <v>1452578400</v>
      </c>
      <c r="N305" s="11">
        <f>(((L305/60)/60)/24)+DATE(1970,1,1)</f>
        <v>42376.25</v>
      </c>
      <c r="O305" s="11">
        <f>(((M305/60)/60)/24)+DATE(1970,1,1)</f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8">
        <f>(E306/D306)*100</f>
        <v>546.14285714285722</v>
      </c>
      <c r="G306" t="s">
        <v>20</v>
      </c>
      <c r="H306">
        <v>142</v>
      </c>
      <c r="I306" s="4">
        <f>E306/H306</f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1">
        <f>(((L306/60)/60)/24)+DATE(1970,1,1)</f>
        <v>42589.208333333328</v>
      </c>
      <c r="O306" s="11">
        <f>(((M306/60)/60)/24)+DATE(1970,1,1)</f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8">
        <f>(E307/D307)*100</f>
        <v>286.21428571428572</v>
      </c>
      <c r="G307" t="s">
        <v>20</v>
      </c>
      <c r="H307">
        <v>85</v>
      </c>
      <c r="I307" s="4">
        <f>E307/H307</f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1">
        <f>(((L307/60)/60)/24)+DATE(1970,1,1)</f>
        <v>42448.208333333328</v>
      </c>
      <c r="O307" s="11">
        <f>(((M307/60)/60)/24)+DATE(1970,1,1)</f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8">
        <f>(E308/D308)*100</f>
        <v>7.9076923076923071</v>
      </c>
      <c r="G308" t="s">
        <v>14</v>
      </c>
      <c r="H308">
        <v>7</v>
      </c>
      <c r="I308" s="4">
        <f>E308/H308</f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1">
        <f>(((L308/60)/60)/24)+DATE(1970,1,1)</f>
        <v>42930.208333333328</v>
      </c>
      <c r="O308" s="11">
        <f>(((M308/60)/60)/24)+DATE(1970,1,1)</f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8">
        <f>(E309/D309)*100</f>
        <v>132.13677811550153</v>
      </c>
      <c r="G309" t="s">
        <v>20</v>
      </c>
      <c r="H309">
        <v>659</v>
      </c>
      <c r="I309" s="4">
        <f>E309/H309</f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1">
        <f>(((L309/60)/60)/24)+DATE(1970,1,1)</f>
        <v>41066.208333333336</v>
      </c>
      <c r="O309" s="11">
        <f>(((M309/60)/60)/24)+DATE(1970,1,1)</f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8">
        <f>(E310/D310)*100</f>
        <v>74.077834179357026</v>
      </c>
      <c r="G310" t="s">
        <v>14</v>
      </c>
      <c r="H310">
        <v>803</v>
      </c>
      <c r="I310" s="4">
        <f>E310/H310</f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1">
        <f>(((L310/60)/60)/24)+DATE(1970,1,1)</f>
        <v>40651.208333333336</v>
      </c>
      <c r="O310" s="11">
        <f>(((M310/60)/60)/24)+DATE(1970,1,1)</f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8">
        <f>(E311/D311)*100</f>
        <v>75.292682926829272</v>
      </c>
      <c r="G311" t="s">
        <v>74</v>
      </c>
      <c r="H311">
        <v>75</v>
      </c>
      <c r="I311" s="4">
        <f>E311/H311</f>
        <v>41.16</v>
      </c>
      <c r="J311" t="s">
        <v>21</v>
      </c>
      <c r="K311" t="s">
        <v>22</v>
      </c>
      <c r="L311">
        <v>1316581200</v>
      </c>
      <c r="M311">
        <v>1318309200</v>
      </c>
      <c r="N311" s="11">
        <f>(((L311/60)/60)/24)+DATE(1970,1,1)</f>
        <v>40807.208333333336</v>
      </c>
      <c r="O311" s="11">
        <f>(((M311/60)/60)/24)+DATE(1970,1,1)</f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8">
        <f>(E312/D312)*100</f>
        <v>20.333333333333332</v>
      </c>
      <c r="G312" t="s">
        <v>14</v>
      </c>
      <c r="H312">
        <v>16</v>
      </c>
      <c r="I312" s="4">
        <f>E312/H312</f>
        <v>99.125</v>
      </c>
      <c r="J312" t="s">
        <v>21</v>
      </c>
      <c r="K312" t="s">
        <v>22</v>
      </c>
      <c r="L312">
        <v>1270789200</v>
      </c>
      <c r="M312">
        <v>1272171600</v>
      </c>
      <c r="N312" s="11">
        <f>(((L312/60)/60)/24)+DATE(1970,1,1)</f>
        <v>40277.208333333336</v>
      </c>
      <c r="O312" s="11">
        <f>(((M312/60)/60)/24)+DATE(1970,1,1)</f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8">
        <f>(E313/D313)*100</f>
        <v>203.36507936507937</v>
      </c>
      <c r="G313" t="s">
        <v>20</v>
      </c>
      <c r="H313">
        <v>121</v>
      </c>
      <c r="I313" s="4">
        <f>E313/H313</f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1">
        <f>(((L313/60)/60)/24)+DATE(1970,1,1)</f>
        <v>40590.25</v>
      </c>
      <c r="O313" s="11">
        <f>(((M313/60)/60)/24)+DATE(1970,1,1)</f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8">
        <f>(E314/D314)*100</f>
        <v>310.2284263959391</v>
      </c>
      <c r="G314" t="s">
        <v>20</v>
      </c>
      <c r="H314">
        <v>3742</v>
      </c>
      <c r="I314" s="4">
        <f>E314/H314</f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1">
        <f>(((L314/60)/60)/24)+DATE(1970,1,1)</f>
        <v>41572.208333333336</v>
      </c>
      <c r="O314" s="11">
        <f>(((M314/60)/60)/24)+DATE(1970,1,1)</f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8">
        <f>(E315/D315)*100</f>
        <v>395.31818181818181</v>
      </c>
      <c r="G315" t="s">
        <v>20</v>
      </c>
      <c r="H315">
        <v>223</v>
      </c>
      <c r="I315" s="4">
        <f>E315/H315</f>
        <v>39</v>
      </c>
      <c r="J315" t="s">
        <v>21</v>
      </c>
      <c r="K315" t="s">
        <v>22</v>
      </c>
      <c r="L315">
        <v>1330322400</v>
      </c>
      <c r="M315">
        <v>1330495200</v>
      </c>
      <c r="N315" s="11">
        <f>(((L315/60)/60)/24)+DATE(1970,1,1)</f>
        <v>40966.25</v>
      </c>
      <c r="O315" s="11">
        <f>(((M315/60)/60)/24)+DATE(1970,1,1)</f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8">
        <f>(E316/D316)*100</f>
        <v>294.71428571428572</v>
      </c>
      <c r="G316" t="s">
        <v>20</v>
      </c>
      <c r="H316">
        <v>133</v>
      </c>
      <c r="I316" s="4">
        <f>E316/H316</f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1">
        <f>(((L316/60)/60)/24)+DATE(1970,1,1)</f>
        <v>43536.208333333328</v>
      </c>
      <c r="O316" s="11">
        <f>(((M316/60)/60)/24)+DATE(1970,1,1)</f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8">
        <f>(E317/D317)*100</f>
        <v>33.89473684210526</v>
      </c>
      <c r="G317" t="s">
        <v>14</v>
      </c>
      <c r="H317">
        <v>31</v>
      </c>
      <c r="I317" s="4">
        <f>E317/H317</f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1">
        <f>(((L317/60)/60)/24)+DATE(1970,1,1)</f>
        <v>41783.208333333336</v>
      </c>
      <c r="O317" s="11">
        <f>(((M317/60)/60)/24)+DATE(1970,1,1)</f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8">
        <f>(E318/D318)*100</f>
        <v>66.677083333333329</v>
      </c>
      <c r="G318" t="s">
        <v>14</v>
      </c>
      <c r="H318">
        <v>108</v>
      </c>
      <c r="I318" s="4">
        <f>E318/H318</f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1">
        <f>(((L318/60)/60)/24)+DATE(1970,1,1)</f>
        <v>43788.25</v>
      </c>
      <c r="O318" s="11">
        <f>(((M318/60)/60)/24)+DATE(1970,1,1)</f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8">
        <f>(E319/D319)*100</f>
        <v>19.227272727272727</v>
      </c>
      <c r="G319" t="s">
        <v>14</v>
      </c>
      <c r="H319">
        <v>30</v>
      </c>
      <c r="I319" s="4">
        <f>E319/H319</f>
        <v>42.3</v>
      </c>
      <c r="J319" t="s">
        <v>21</v>
      </c>
      <c r="K319" t="s">
        <v>22</v>
      </c>
      <c r="L319">
        <v>1494738000</v>
      </c>
      <c r="M319">
        <v>1495861200</v>
      </c>
      <c r="N319" s="11">
        <f>(((L319/60)/60)/24)+DATE(1970,1,1)</f>
        <v>42869.208333333328</v>
      </c>
      <c r="O319" s="11">
        <f>(((M319/60)/60)/24)+DATE(1970,1,1)</f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8">
        <f>(E320/D320)*100</f>
        <v>15.842105263157894</v>
      </c>
      <c r="G320" t="s">
        <v>14</v>
      </c>
      <c r="H320">
        <v>17</v>
      </c>
      <c r="I320" s="4">
        <f>E320/H320</f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1">
        <f>(((L320/60)/60)/24)+DATE(1970,1,1)</f>
        <v>41684.25</v>
      </c>
      <c r="O320" s="11">
        <f>(((M320/60)/60)/24)+DATE(1970,1,1)</f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8">
        <f>(E321/D321)*100</f>
        <v>38.702380952380956</v>
      </c>
      <c r="G321" t="s">
        <v>74</v>
      </c>
      <c r="H321">
        <v>64</v>
      </c>
      <c r="I321" s="4">
        <f>E321/H321</f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1">
        <f>(((L321/60)/60)/24)+DATE(1970,1,1)</f>
        <v>40402.208333333336</v>
      </c>
      <c r="O321" s="11">
        <f>(((M321/60)/60)/24)+DATE(1970,1,1)</f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8">
        <f>(E322/D322)*100</f>
        <v>9.5876777251184837</v>
      </c>
      <c r="G322" t="s">
        <v>14</v>
      </c>
      <c r="H322">
        <v>80</v>
      </c>
      <c r="I322" s="4">
        <f>E322/H322</f>
        <v>101.15</v>
      </c>
      <c r="J322" t="s">
        <v>21</v>
      </c>
      <c r="K322" t="s">
        <v>22</v>
      </c>
      <c r="L322">
        <v>1305003600</v>
      </c>
      <c r="M322">
        <v>1305781200</v>
      </c>
      <c r="N322" s="11">
        <f>(((L322/60)/60)/24)+DATE(1970,1,1)</f>
        <v>40673.208333333336</v>
      </c>
      <c r="O322" s="11">
        <f>(((M322/60)/60)/24)+DATE(1970,1,1)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8">
        <f>(E323/D323)*100</f>
        <v>94.144366197183089</v>
      </c>
      <c r="G323" t="s">
        <v>14</v>
      </c>
      <c r="H323">
        <v>2468</v>
      </c>
      <c r="I323" s="4">
        <f>E323/H323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1">
        <f>(((L323/60)/60)/24)+DATE(1970,1,1)</f>
        <v>40634.208333333336</v>
      </c>
      <c r="O323" s="11">
        <f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8">
        <f>(E324/D324)*100</f>
        <v>166.56234096692114</v>
      </c>
      <c r="G324" t="s">
        <v>20</v>
      </c>
      <c r="H324">
        <v>5168</v>
      </c>
      <c r="I324" s="4">
        <f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1">
        <f>(((L324/60)/60)/24)+DATE(1970,1,1)</f>
        <v>40507.25</v>
      </c>
      <c r="O324" s="11">
        <f>(((M324/60)/60)/24)+DATE(1970,1,1)</f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8">
        <f>(E325/D325)*100</f>
        <v>24.134831460674157</v>
      </c>
      <c r="G325" t="s">
        <v>14</v>
      </c>
      <c r="H325">
        <v>26</v>
      </c>
      <c r="I325" s="4">
        <f>E325/H325</f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1">
        <f>(((L325/60)/60)/24)+DATE(1970,1,1)</f>
        <v>41725.208333333336</v>
      </c>
      <c r="O325" s="11">
        <f>(((M325/60)/60)/24)+DATE(1970,1,1)</f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8">
        <f>(E326/D326)*100</f>
        <v>164.05633802816902</v>
      </c>
      <c r="G326" t="s">
        <v>20</v>
      </c>
      <c r="H326">
        <v>307</v>
      </c>
      <c r="I326" s="4">
        <f>E326/H326</f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1">
        <f>(((L326/60)/60)/24)+DATE(1970,1,1)</f>
        <v>42176.208333333328</v>
      </c>
      <c r="O326" s="11">
        <f>(((M326/60)/60)/24)+DATE(1970,1,1)</f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8">
        <f>(E327/D327)*100</f>
        <v>90.723076923076931</v>
      </c>
      <c r="G327" t="s">
        <v>14</v>
      </c>
      <c r="H327">
        <v>73</v>
      </c>
      <c r="I327" s="4">
        <f>E327/H327</f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1">
        <f>(((L327/60)/60)/24)+DATE(1970,1,1)</f>
        <v>43267.208333333328</v>
      </c>
      <c r="O327" s="11">
        <f>(((M327/60)/60)/24)+DATE(1970,1,1)</f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8">
        <f>(E328/D328)*100</f>
        <v>46.194444444444443</v>
      </c>
      <c r="G328" t="s">
        <v>14</v>
      </c>
      <c r="H328">
        <v>128</v>
      </c>
      <c r="I328" s="4">
        <f>E328/H328</f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1">
        <f>(((L328/60)/60)/24)+DATE(1970,1,1)</f>
        <v>42364.25</v>
      </c>
      <c r="O328" s="11">
        <f>(((M328/60)/60)/24)+DATE(1970,1,1)</f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8">
        <f>(E329/D329)*100</f>
        <v>38.53846153846154</v>
      </c>
      <c r="G329" t="s">
        <v>14</v>
      </c>
      <c r="H329">
        <v>33</v>
      </c>
      <c r="I329" s="4">
        <f>E329/H329</f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1">
        <f>(((L329/60)/60)/24)+DATE(1970,1,1)</f>
        <v>43705.208333333328</v>
      </c>
      <c r="O329" s="11">
        <f>(((M329/60)/60)/24)+DATE(1970,1,1)</f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8">
        <f>(E330/D330)*100</f>
        <v>133.56231003039514</v>
      </c>
      <c r="G330" t="s">
        <v>20</v>
      </c>
      <c r="H330">
        <v>2441</v>
      </c>
      <c r="I330" s="4">
        <f>E330/H330</f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1">
        <f>(((L330/60)/60)/24)+DATE(1970,1,1)</f>
        <v>43434.25</v>
      </c>
      <c r="O330" s="11">
        <f>(((M330/60)/60)/24)+DATE(1970,1,1)</f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8">
        <f>(E331/D331)*100</f>
        <v>22.896588486140725</v>
      </c>
      <c r="G331" t="s">
        <v>47</v>
      </c>
      <c r="H331">
        <v>211</v>
      </c>
      <c r="I331" s="4">
        <f>E331/H331</f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1">
        <f>(((L331/60)/60)/24)+DATE(1970,1,1)</f>
        <v>42716.25</v>
      </c>
      <c r="O331" s="11">
        <f>(((M331/60)/60)/24)+DATE(1970,1,1)</f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8">
        <f>(E332/D332)*100</f>
        <v>184.95548961424333</v>
      </c>
      <c r="G332" t="s">
        <v>20</v>
      </c>
      <c r="H332">
        <v>1385</v>
      </c>
      <c r="I332" s="4">
        <f>E332/H332</f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1">
        <f>(((L332/60)/60)/24)+DATE(1970,1,1)</f>
        <v>43077.25</v>
      </c>
      <c r="O332" s="11">
        <f>(((M332/60)/60)/24)+DATE(1970,1,1)</f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8">
        <f>(E333/D333)*100</f>
        <v>443.72727272727275</v>
      </c>
      <c r="G333" t="s">
        <v>20</v>
      </c>
      <c r="H333">
        <v>190</v>
      </c>
      <c r="I333" s="4">
        <f>E333/H333</f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1">
        <f>(((L333/60)/60)/24)+DATE(1970,1,1)</f>
        <v>40896.25</v>
      </c>
      <c r="O333" s="11">
        <f>(((M333/60)/60)/24)+DATE(1970,1,1)</f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8">
        <f>(E334/D334)*100</f>
        <v>199.9806763285024</v>
      </c>
      <c r="G334" t="s">
        <v>20</v>
      </c>
      <c r="H334">
        <v>470</v>
      </c>
      <c r="I334" s="4">
        <f>E334/H334</f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1">
        <f>(((L334/60)/60)/24)+DATE(1970,1,1)</f>
        <v>41361.208333333336</v>
      </c>
      <c r="O334" s="11">
        <f>(((M334/60)/60)/24)+DATE(1970,1,1)</f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8">
        <f>(E335/D335)*100</f>
        <v>123.95833333333333</v>
      </c>
      <c r="G335" t="s">
        <v>20</v>
      </c>
      <c r="H335">
        <v>253</v>
      </c>
      <c r="I335" s="4">
        <f>E335/H335</f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1">
        <f>(((L335/60)/60)/24)+DATE(1970,1,1)</f>
        <v>43424.25</v>
      </c>
      <c r="O335" s="11">
        <f>(((M335/60)/60)/24)+DATE(1970,1,1)</f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8">
        <f>(E336/D336)*100</f>
        <v>186.61329305135951</v>
      </c>
      <c r="G336" t="s">
        <v>20</v>
      </c>
      <c r="H336">
        <v>1113</v>
      </c>
      <c r="I336" s="4">
        <f>E336/H336</f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1">
        <f>(((L336/60)/60)/24)+DATE(1970,1,1)</f>
        <v>43110.25</v>
      </c>
      <c r="O336" s="11">
        <f>(((M336/60)/60)/24)+DATE(1970,1,1)</f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8">
        <f>(E337/D337)*100</f>
        <v>114.28538550057536</v>
      </c>
      <c r="G337" t="s">
        <v>20</v>
      </c>
      <c r="H337">
        <v>2283</v>
      </c>
      <c r="I337" s="4">
        <f>E337/H337</f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1">
        <f>(((L337/60)/60)/24)+DATE(1970,1,1)</f>
        <v>43784.25</v>
      </c>
      <c r="O337" s="11">
        <f>(((M337/60)/60)/24)+DATE(1970,1,1)</f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8">
        <f>(E338/D338)*100</f>
        <v>97.032531824611041</v>
      </c>
      <c r="G338" t="s">
        <v>14</v>
      </c>
      <c r="H338">
        <v>1072</v>
      </c>
      <c r="I338" s="4">
        <f>E338/H338</f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1">
        <f>(((L338/60)/60)/24)+DATE(1970,1,1)</f>
        <v>40527.25</v>
      </c>
      <c r="O338" s="11">
        <f>(((M338/60)/60)/24)+DATE(1970,1,1)</f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8">
        <f>(E339/D339)*100</f>
        <v>122.81904761904762</v>
      </c>
      <c r="G339" t="s">
        <v>20</v>
      </c>
      <c r="H339">
        <v>1095</v>
      </c>
      <c r="I339" s="4">
        <f>E339/H339</f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1">
        <f>(((L339/60)/60)/24)+DATE(1970,1,1)</f>
        <v>43780.25</v>
      </c>
      <c r="O339" s="11">
        <f>(((M339/60)/60)/24)+DATE(1970,1,1)</f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8">
        <f>(E340/D340)*100</f>
        <v>179.14326647564468</v>
      </c>
      <c r="G340" t="s">
        <v>20</v>
      </c>
      <c r="H340">
        <v>1690</v>
      </c>
      <c r="I340" s="4">
        <f>E340/H340</f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1">
        <f>(((L340/60)/60)/24)+DATE(1970,1,1)</f>
        <v>40821.208333333336</v>
      </c>
      <c r="O340" s="11">
        <f>(((M340/60)/60)/24)+DATE(1970,1,1)</f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8">
        <f>(E341/D341)*100</f>
        <v>79.951577402787962</v>
      </c>
      <c r="G341" t="s">
        <v>74</v>
      </c>
      <c r="H341">
        <v>1297</v>
      </c>
      <c r="I341" s="4">
        <f>E341/H341</f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1">
        <f>(((L341/60)/60)/24)+DATE(1970,1,1)</f>
        <v>42949.208333333328</v>
      </c>
      <c r="O341" s="11">
        <f>(((M341/60)/60)/24)+DATE(1970,1,1)</f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8">
        <f>(E342/D342)*100</f>
        <v>94.242587601078171</v>
      </c>
      <c r="G342" t="s">
        <v>14</v>
      </c>
      <c r="H342">
        <v>393</v>
      </c>
      <c r="I342" s="4">
        <f>E342/H342</f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1">
        <f>(((L342/60)/60)/24)+DATE(1970,1,1)</f>
        <v>40889.25</v>
      </c>
      <c r="O342" s="11">
        <f>(((M342/60)/60)/24)+DATE(1970,1,1)</f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8">
        <f>(E343/D343)*100</f>
        <v>84.669291338582681</v>
      </c>
      <c r="G343" t="s">
        <v>14</v>
      </c>
      <c r="H343">
        <v>1257</v>
      </c>
      <c r="I343" s="4">
        <f>E343/H343</f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1">
        <f>(((L343/60)/60)/24)+DATE(1970,1,1)</f>
        <v>42244.208333333328</v>
      </c>
      <c r="O343" s="11">
        <f>(((M343/60)/60)/24)+DATE(1970,1,1)</f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8">
        <f>(E344/D344)*100</f>
        <v>66.521920668058456</v>
      </c>
      <c r="G344" t="s">
        <v>14</v>
      </c>
      <c r="H344">
        <v>328</v>
      </c>
      <c r="I344" s="4">
        <f>E344/H344</f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1">
        <f>(((L344/60)/60)/24)+DATE(1970,1,1)</f>
        <v>41475.208333333336</v>
      </c>
      <c r="O344" s="11">
        <f>(((M344/60)/60)/24)+DATE(1970,1,1)</f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8">
        <f>(E345/D345)*100</f>
        <v>53.922222222222224</v>
      </c>
      <c r="G345" t="s">
        <v>14</v>
      </c>
      <c r="H345">
        <v>147</v>
      </c>
      <c r="I345" s="4">
        <f>E345/H345</f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1">
        <f>(((L345/60)/60)/24)+DATE(1970,1,1)</f>
        <v>41597.25</v>
      </c>
      <c r="O345" s="11">
        <f>(((M345/60)/60)/24)+DATE(1970,1,1)</f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8">
        <f>(E346/D346)*100</f>
        <v>41.983299595141702</v>
      </c>
      <c r="G346" t="s">
        <v>14</v>
      </c>
      <c r="H346">
        <v>830</v>
      </c>
      <c r="I346" s="4">
        <f>E346/H346</f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1">
        <f>(((L346/60)/60)/24)+DATE(1970,1,1)</f>
        <v>43122.25</v>
      </c>
      <c r="O346" s="11">
        <f>(((M346/60)/60)/24)+DATE(1970,1,1)</f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8">
        <f>(E347/D347)*100</f>
        <v>14.69479695431472</v>
      </c>
      <c r="G347" t="s">
        <v>14</v>
      </c>
      <c r="H347">
        <v>331</v>
      </c>
      <c r="I347" s="4">
        <f>E347/H347</f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1">
        <f>(((L347/60)/60)/24)+DATE(1970,1,1)</f>
        <v>42194.208333333328</v>
      </c>
      <c r="O347" s="11">
        <f>(((M347/60)/60)/24)+DATE(1970,1,1)</f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8">
        <f>(E348/D348)*100</f>
        <v>34.475000000000001</v>
      </c>
      <c r="G348" t="s">
        <v>14</v>
      </c>
      <c r="H348">
        <v>25</v>
      </c>
      <c r="I348" s="4">
        <f>E348/H348</f>
        <v>110.32</v>
      </c>
      <c r="J348" t="s">
        <v>21</v>
      </c>
      <c r="K348" t="s">
        <v>22</v>
      </c>
      <c r="L348">
        <v>1503550800</v>
      </c>
      <c r="M348">
        <v>1508302800</v>
      </c>
      <c r="N348" s="11">
        <f>(((L348/60)/60)/24)+DATE(1970,1,1)</f>
        <v>42971.208333333328</v>
      </c>
      <c r="O348" s="11">
        <f>(((M348/60)/60)/24)+DATE(1970,1,1)</f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8">
        <f>(E349/D349)*100</f>
        <v>1400.7777777777778</v>
      </c>
      <c r="G349" t="s">
        <v>20</v>
      </c>
      <c r="H349">
        <v>191</v>
      </c>
      <c r="I349" s="4">
        <f>E349/H349</f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1">
        <f>(((L349/60)/60)/24)+DATE(1970,1,1)</f>
        <v>42046.25</v>
      </c>
      <c r="O349" s="11">
        <f>(((M349/60)/60)/24)+DATE(1970,1,1)</f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8">
        <f>(E350/D350)*100</f>
        <v>71.770351758793964</v>
      </c>
      <c r="G350" t="s">
        <v>14</v>
      </c>
      <c r="H350">
        <v>3483</v>
      </c>
      <c r="I350" s="4">
        <f>E350/H350</f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1">
        <f>(((L350/60)/60)/24)+DATE(1970,1,1)</f>
        <v>42782.25</v>
      </c>
      <c r="O350" s="11">
        <f>(((M350/60)/60)/24)+DATE(1970,1,1)</f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8">
        <f>(E351/D351)*100</f>
        <v>53.074115044247783</v>
      </c>
      <c r="G351" t="s">
        <v>14</v>
      </c>
      <c r="H351">
        <v>923</v>
      </c>
      <c r="I351" s="4">
        <f>E351/H351</f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1">
        <f>(((L351/60)/60)/24)+DATE(1970,1,1)</f>
        <v>42930.208333333328</v>
      </c>
      <c r="O351" s="11">
        <f>(((M351/60)/60)/24)+DATE(1970,1,1)</f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8">
        <f>(E352/D352)*100</f>
        <v>5</v>
      </c>
      <c r="G352" t="s">
        <v>14</v>
      </c>
      <c r="H352">
        <v>1</v>
      </c>
      <c r="I352" s="4">
        <f>E352/H352</f>
        <v>5</v>
      </c>
      <c r="J352" t="s">
        <v>21</v>
      </c>
      <c r="K352" t="s">
        <v>22</v>
      </c>
      <c r="L352">
        <v>1432098000</v>
      </c>
      <c r="M352">
        <v>1433653200</v>
      </c>
      <c r="N352" s="11">
        <f>(((L352/60)/60)/24)+DATE(1970,1,1)</f>
        <v>42144.208333333328</v>
      </c>
      <c r="O352" s="11">
        <f>(((M352/60)/60)/24)+DATE(1970,1,1)</f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8">
        <f>(E353/D353)*100</f>
        <v>127.70715249662618</v>
      </c>
      <c r="G353" t="s">
        <v>20</v>
      </c>
      <c r="H353">
        <v>2013</v>
      </c>
      <c r="I353" s="4">
        <f>E353/H353</f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1">
        <f>(((L353/60)/60)/24)+DATE(1970,1,1)</f>
        <v>42240.208333333328</v>
      </c>
      <c r="O353" s="11">
        <f>(((M353/60)/60)/24)+DATE(1970,1,1)</f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8">
        <f>(E354/D354)*100</f>
        <v>34.892857142857139</v>
      </c>
      <c r="G354" t="s">
        <v>14</v>
      </c>
      <c r="H354">
        <v>33</v>
      </c>
      <c r="I354" s="4">
        <f>E354/H354</f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1">
        <f>(((L354/60)/60)/24)+DATE(1970,1,1)</f>
        <v>42315.25</v>
      </c>
      <c r="O354" s="11">
        <f>(((M354/60)/60)/24)+DATE(1970,1,1)</f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8">
        <f>(E355/D355)*100</f>
        <v>410.59821428571428</v>
      </c>
      <c r="G355" t="s">
        <v>20</v>
      </c>
      <c r="H355">
        <v>1703</v>
      </c>
      <c r="I355" s="4">
        <f>E355/H355</f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1">
        <f>(((L355/60)/60)/24)+DATE(1970,1,1)</f>
        <v>43651.208333333328</v>
      </c>
      <c r="O355" s="11">
        <f>(((M355/60)/60)/24)+DATE(1970,1,1)</f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8">
        <f>(E356/D356)*100</f>
        <v>123.73770491803278</v>
      </c>
      <c r="G356" t="s">
        <v>20</v>
      </c>
      <c r="H356">
        <v>80</v>
      </c>
      <c r="I356" s="4">
        <f>E356/H356</f>
        <v>94.35</v>
      </c>
      <c r="J356" t="s">
        <v>36</v>
      </c>
      <c r="K356" t="s">
        <v>37</v>
      </c>
      <c r="L356">
        <v>1378184400</v>
      </c>
      <c r="M356">
        <v>1378789200</v>
      </c>
      <c r="N356" s="11">
        <f>(((L356/60)/60)/24)+DATE(1970,1,1)</f>
        <v>41520.208333333336</v>
      </c>
      <c r="O356" s="11">
        <f>(((M356/60)/60)/24)+DATE(1970,1,1)</f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8">
        <f>(E357/D357)*100</f>
        <v>58.973684210526315</v>
      </c>
      <c r="G357" t="s">
        <v>47</v>
      </c>
      <c r="H357">
        <v>86</v>
      </c>
      <c r="I357" s="4">
        <f>E357/H357</f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1">
        <f>(((L357/60)/60)/24)+DATE(1970,1,1)</f>
        <v>42757.25</v>
      </c>
      <c r="O357" s="11">
        <f>(((M357/60)/60)/24)+DATE(1970,1,1)</f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8">
        <f>(E358/D358)*100</f>
        <v>36.892473118279568</v>
      </c>
      <c r="G358" t="s">
        <v>14</v>
      </c>
      <c r="H358">
        <v>40</v>
      </c>
      <c r="I358" s="4">
        <f>E358/H358</f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1">
        <f>(((L358/60)/60)/24)+DATE(1970,1,1)</f>
        <v>40922.25</v>
      </c>
      <c r="O358" s="11">
        <f>(((M358/60)/60)/24)+DATE(1970,1,1)</f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8">
        <f>(E359/D359)*100</f>
        <v>184.91304347826087</v>
      </c>
      <c r="G359" t="s">
        <v>20</v>
      </c>
      <c r="H359">
        <v>41</v>
      </c>
      <c r="I359" s="4">
        <f>E359/H359</f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1">
        <f>(((L359/60)/60)/24)+DATE(1970,1,1)</f>
        <v>42250.208333333328</v>
      </c>
      <c r="O359" s="11">
        <f>(((M359/60)/60)/24)+DATE(1970,1,1)</f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8">
        <f>(E360/D360)*100</f>
        <v>11.814432989690722</v>
      </c>
      <c r="G360" t="s">
        <v>14</v>
      </c>
      <c r="H360">
        <v>23</v>
      </c>
      <c r="I360" s="4">
        <f>E360/H360</f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1">
        <f>(((L360/60)/60)/24)+DATE(1970,1,1)</f>
        <v>43322.208333333328</v>
      </c>
      <c r="O360" s="11">
        <f>(((M360/60)/60)/24)+DATE(1970,1,1)</f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8">
        <f>(E361/D361)*100</f>
        <v>298.7</v>
      </c>
      <c r="G361" t="s">
        <v>20</v>
      </c>
      <c r="H361">
        <v>187</v>
      </c>
      <c r="I361" s="4">
        <f>E361/H361</f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1">
        <f>(((L361/60)/60)/24)+DATE(1970,1,1)</f>
        <v>40782.208333333336</v>
      </c>
      <c r="O361" s="11">
        <f>(((M361/60)/60)/24)+DATE(1970,1,1)</f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8">
        <f>(E362/D362)*100</f>
        <v>226.35175879396985</v>
      </c>
      <c r="G362" t="s">
        <v>20</v>
      </c>
      <c r="H362">
        <v>2875</v>
      </c>
      <c r="I362" s="4">
        <f>E362/H362</f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1">
        <f>(((L362/60)/60)/24)+DATE(1970,1,1)</f>
        <v>40544.25</v>
      </c>
      <c r="O362" s="11">
        <f>(((M362/60)/60)/24)+DATE(1970,1,1)</f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8">
        <f>(E363/D363)*100</f>
        <v>173.56363636363636</v>
      </c>
      <c r="G363" t="s">
        <v>20</v>
      </c>
      <c r="H363">
        <v>88</v>
      </c>
      <c r="I363" s="4">
        <f>E363/H363</f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1">
        <f>(((L363/60)/60)/24)+DATE(1970,1,1)</f>
        <v>43015.208333333328</v>
      </c>
      <c r="O363" s="11">
        <f>(((M363/60)/60)/24)+DATE(1970,1,1)</f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8">
        <f>(E364/D364)*100</f>
        <v>371.75675675675677</v>
      </c>
      <c r="G364" t="s">
        <v>20</v>
      </c>
      <c r="H364">
        <v>191</v>
      </c>
      <c r="I364" s="4">
        <f>E364/H364</f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1">
        <f>(((L364/60)/60)/24)+DATE(1970,1,1)</f>
        <v>40570.25</v>
      </c>
      <c r="O364" s="11">
        <f>(((M364/60)/60)/24)+DATE(1970,1,1)</f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8">
        <f>(E365/D365)*100</f>
        <v>160.19230769230771</v>
      </c>
      <c r="G365" t="s">
        <v>20</v>
      </c>
      <c r="H365">
        <v>139</v>
      </c>
      <c r="I365" s="4">
        <f>E365/H365</f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1">
        <f>(((L365/60)/60)/24)+DATE(1970,1,1)</f>
        <v>40904.25</v>
      </c>
      <c r="O365" s="11">
        <f>(((M365/60)/60)/24)+DATE(1970,1,1)</f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8">
        <f>(E366/D366)*100</f>
        <v>1616.3333333333335</v>
      </c>
      <c r="G366" t="s">
        <v>20</v>
      </c>
      <c r="H366">
        <v>186</v>
      </c>
      <c r="I366" s="4">
        <f>E366/H366</f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1">
        <f>(((L366/60)/60)/24)+DATE(1970,1,1)</f>
        <v>43164.25</v>
      </c>
      <c r="O366" s="11">
        <f>(((M366/60)/60)/24)+DATE(1970,1,1)</f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8">
        <f>(E367/D367)*100</f>
        <v>733.4375</v>
      </c>
      <c r="G367" t="s">
        <v>20</v>
      </c>
      <c r="H367">
        <v>112</v>
      </c>
      <c r="I367" s="4">
        <f>E367/H367</f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1">
        <f>(((L367/60)/60)/24)+DATE(1970,1,1)</f>
        <v>42733.25</v>
      </c>
      <c r="O367" s="11">
        <f>(((M367/60)/60)/24)+DATE(1970,1,1)</f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8">
        <f>(E368/D368)*100</f>
        <v>592.11111111111109</v>
      </c>
      <c r="G368" t="s">
        <v>20</v>
      </c>
      <c r="H368">
        <v>101</v>
      </c>
      <c r="I368" s="4">
        <f>E368/H368</f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1">
        <f>(((L368/60)/60)/24)+DATE(1970,1,1)</f>
        <v>40546.25</v>
      </c>
      <c r="O368" s="11">
        <f>(((M368/60)/60)/24)+DATE(1970,1,1)</f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8">
        <f>(E369/D369)*100</f>
        <v>18.888888888888889</v>
      </c>
      <c r="G369" t="s">
        <v>14</v>
      </c>
      <c r="H369">
        <v>75</v>
      </c>
      <c r="I369" s="4">
        <f>E369/H369</f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1">
        <f>(((L369/60)/60)/24)+DATE(1970,1,1)</f>
        <v>41930.208333333336</v>
      </c>
      <c r="O369" s="11">
        <f>(((M369/60)/60)/24)+DATE(1970,1,1)</f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8">
        <f>(E370/D370)*100</f>
        <v>276.80769230769232</v>
      </c>
      <c r="G370" t="s">
        <v>20</v>
      </c>
      <c r="H370">
        <v>206</v>
      </c>
      <c r="I370" s="4">
        <f>E370/H370</f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1">
        <f>(((L370/60)/60)/24)+DATE(1970,1,1)</f>
        <v>40464.208333333336</v>
      </c>
      <c r="O370" s="11">
        <f>(((M370/60)/60)/24)+DATE(1970,1,1)</f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8">
        <f>(E371/D371)*100</f>
        <v>273.01851851851848</v>
      </c>
      <c r="G371" t="s">
        <v>20</v>
      </c>
      <c r="H371">
        <v>154</v>
      </c>
      <c r="I371" s="4">
        <f>E371/H371</f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1">
        <f>(((L371/60)/60)/24)+DATE(1970,1,1)</f>
        <v>41308.25</v>
      </c>
      <c r="O371" s="11">
        <f>(((M371/60)/60)/24)+DATE(1970,1,1)</f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8">
        <f>(E372/D372)*100</f>
        <v>159.36331255565449</v>
      </c>
      <c r="G372" t="s">
        <v>20</v>
      </c>
      <c r="H372">
        <v>5966</v>
      </c>
      <c r="I372" s="4">
        <f>E372/H372</f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1">
        <f>(((L372/60)/60)/24)+DATE(1970,1,1)</f>
        <v>43570.208333333328</v>
      </c>
      <c r="O372" s="11">
        <f>(((M372/60)/60)/24)+DATE(1970,1,1)</f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8">
        <f>(E373/D373)*100</f>
        <v>67.869978858350947</v>
      </c>
      <c r="G373" t="s">
        <v>14</v>
      </c>
      <c r="H373">
        <v>2176</v>
      </c>
      <c r="I373" s="4">
        <f>E373/H373</f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1">
        <f>(((L373/60)/60)/24)+DATE(1970,1,1)</f>
        <v>42043.25</v>
      </c>
      <c r="O373" s="11">
        <f>(((M373/60)/60)/24)+DATE(1970,1,1)</f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8">
        <f>(E374/D374)*100</f>
        <v>1591.5555555555554</v>
      </c>
      <c r="G374" t="s">
        <v>20</v>
      </c>
      <c r="H374">
        <v>169</v>
      </c>
      <c r="I374" s="4">
        <f>E374/H374</f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1">
        <f>(((L374/60)/60)/24)+DATE(1970,1,1)</f>
        <v>42012.25</v>
      </c>
      <c r="O374" s="11">
        <f>(((M374/60)/60)/24)+DATE(1970,1,1)</f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8">
        <f>(E375/D375)*100</f>
        <v>730.18222222222221</v>
      </c>
      <c r="G375" t="s">
        <v>20</v>
      </c>
      <c r="H375">
        <v>2106</v>
      </c>
      <c r="I375" s="4">
        <f>E375/H375</f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1">
        <f>(((L375/60)/60)/24)+DATE(1970,1,1)</f>
        <v>42964.208333333328</v>
      </c>
      <c r="O375" s="11">
        <f>(((M375/60)/60)/24)+DATE(1970,1,1)</f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8">
        <f>(E376/D376)*100</f>
        <v>13.185782556750297</v>
      </c>
      <c r="G376" t="s">
        <v>14</v>
      </c>
      <c r="H376">
        <v>441</v>
      </c>
      <c r="I376" s="4">
        <f>E376/H376</f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1">
        <f>(((L376/60)/60)/24)+DATE(1970,1,1)</f>
        <v>43476.25</v>
      </c>
      <c r="O376" s="11">
        <f>(((M376/60)/60)/24)+DATE(1970,1,1)</f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8">
        <f>(E377/D377)*100</f>
        <v>54.777777777777779</v>
      </c>
      <c r="G377" t="s">
        <v>14</v>
      </c>
      <c r="H377">
        <v>25</v>
      </c>
      <c r="I377" s="4">
        <f>E377/H377</f>
        <v>59.16</v>
      </c>
      <c r="J377" t="s">
        <v>21</v>
      </c>
      <c r="K377" t="s">
        <v>22</v>
      </c>
      <c r="L377">
        <v>1444971600</v>
      </c>
      <c r="M377">
        <v>1449900000</v>
      </c>
      <c r="N377" s="11">
        <f>(((L377/60)/60)/24)+DATE(1970,1,1)</f>
        <v>42293.208333333328</v>
      </c>
      <c r="O377" s="11">
        <f>(((M377/60)/60)/24)+DATE(1970,1,1)</f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8">
        <f>(E378/D378)*100</f>
        <v>361.02941176470591</v>
      </c>
      <c r="G378" t="s">
        <v>20</v>
      </c>
      <c r="H378">
        <v>131</v>
      </c>
      <c r="I378" s="4">
        <f>E378/H378</f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1">
        <f>(((L378/60)/60)/24)+DATE(1970,1,1)</f>
        <v>41826.208333333336</v>
      </c>
      <c r="O378" s="11">
        <f>(((M378/60)/60)/24)+DATE(1970,1,1)</f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8">
        <f>(E379/D379)*100</f>
        <v>10.257545271629779</v>
      </c>
      <c r="G379" t="s">
        <v>14</v>
      </c>
      <c r="H379">
        <v>127</v>
      </c>
      <c r="I379" s="4">
        <f>E379/H379</f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1">
        <f>(((L379/60)/60)/24)+DATE(1970,1,1)</f>
        <v>43760.208333333328</v>
      </c>
      <c r="O379" s="11">
        <f>(((M379/60)/60)/24)+DATE(1970,1,1)</f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8">
        <f>(E380/D380)*100</f>
        <v>13.962962962962964</v>
      </c>
      <c r="G380" t="s">
        <v>14</v>
      </c>
      <c r="H380">
        <v>355</v>
      </c>
      <c r="I380" s="4">
        <f>E380/H380</f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1">
        <f>(((L380/60)/60)/24)+DATE(1970,1,1)</f>
        <v>43241.208333333328</v>
      </c>
      <c r="O380" s="11">
        <f>(((M380/60)/60)/24)+DATE(1970,1,1)</f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8">
        <f>(E381/D381)*100</f>
        <v>40.444444444444443</v>
      </c>
      <c r="G381" t="s">
        <v>14</v>
      </c>
      <c r="H381">
        <v>44</v>
      </c>
      <c r="I381" s="4">
        <f>E381/H381</f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1">
        <f>(((L381/60)/60)/24)+DATE(1970,1,1)</f>
        <v>40843.208333333336</v>
      </c>
      <c r="O381" s="11">
        <f>(((M381/60)/60)/24)+DATE(1970,1,1)</f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8">
        <f>(E382/D382)*100</f>
        <v>160.32</v>
      </c>
      <c r="G382" t="s">
        <v>20</v>
      </c>
      <c r="H382">
        <v>84</v>
      </c>
      <c r="I382" s="4">
        <f>E382/H382</f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1">
        <f>(((L382/60)/60)/24)+DATE(1970,1,1)</f>
        <v>41448.208333333336</v>
      </c>
      <c r="O382" s="11">
        <f>(((M382/60)/60)/24)+DATE(1970,1,1)</f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8">
        <f>(E383/D383)*100</f>
        <v>183.9433962264151</v>
      </c>
      <c r="G383" t="s">
        <v>20</v>
      </c>
      <c r="H383">
        <v>155</v>
      </c>
      <c r="I383" s="4">
        <f>E383/H383</f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1">
        <f>(((L383/60)/60)/24)+DATE(1970,1,1)</f>
        <v>42163.208333333328</v>
      </c>
      <c r="O383" s="11">
        <f>(((M383/60)/60)/24)+DATE(1970,1,1)</f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8">
        <f>(E384/D384)*100</f>
        <v>63.769230769230766</v>
      </c>
      <c r="G384" t="s">
        <v>14</v>
      </c>
      <c r="H384">
        <v>67</v>
      </c>
      <c r="I384" s="4">
        <f>E384/H384</f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1">
        <f>(((L384/60)/60)/24)+DATE(1970,1,1)</f>
        <v>43024.208333333328</v>
      </c>
      <c r="O384" s="11">
        <f>(((M384/60)/60)/24)+DATE(1970,1,1)</f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8">
        <f>(E385/D385)*100</f>
        <v>225.38095238095238</v>
      </c>
      <c r="G385" t="s">
        <v>20</v>
      </c>
      <c r="H385">
        <v>189</v>
      </c>
      <c r="I385" s="4">
        <f>E385/H385</f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1">
        <f>(((L385/60)/60)/24)+DATE(1970,1,1)</f>
        <v>43509.25</v>
      </c>
      <c r="O385" s="11">
        <f>(((M385/60)/60)/24)+DATE(1970,1,1)</f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8">
        <f>(E386/D386)*100</f>
        <v>172.00961538461539</v>
      </c>
      <c r="G386" t="s">
        <v>20</v>
      </c>
      <c r="H386">
        <v>4799</v>
      </c>
      <c r="I386" s="4">
        <f>E386/H386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1">
        <f>(((L386/60)/60)/24)+DATE(1970,1,1)</f>
        <v>42776.25</v>
      </c>
      <c r="O386" s="11">
        <f>(((M386/60)/60)/24)+DATE(1970,1,1)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8">
        <f>(E387/D387)*100</f>
        <v>146.16709511568124</v>
      </c>
      <c r="G387" t="s">
        <v>20</v>
      </c>
      <c r="H387">
        <v>1137</v>
      </c>
      <c r="I387" s="4">
        <f>E387/H387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1">
        <f>(((L387/60)/60)/24)+DATE(1970,1,1)</f>
        <v>43553.208333333328</v>
      </c>
      <c r="O387" s="11">
        <f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8">
        <f>(E388/D388)*100</f>
        <v>76.42361623616236</v>
      </c>
      <c r="G388" t="s">
        <v>14</v>
      </c>
      <c r="H388">
        <v>1068</v>
      </c>
      <c r="I388" s="4">
        <f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1">
        <f>(((L388/60)/60)/24)+DATE(1970,1,1)</f>
        <v>40355.208333333336</v>
      </c>
      <c r="O388" s="11">
        <f>(((M388/60)/60)/24)+DATE(1970,1,1)</f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8">
        <f>(E389/D389)*100</f>
        <v>39.261467889908261</v>
      </c>
      <c r="G389" t="s">
        <v>14</v>
      </c>
      <c r="H389">
        <v>424</v>
      </c>
      <c r="I389" s="4">
        <f>E389/H389</f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1">
        <f>(((L389/60)/60)/24)+DATE(1970,1,1)</f>
        <v>41072.208333333336</v>
      </c>
      <c r="O389" s="11">
        <f>(((M389/60)/60)/24)+DATE(1970,1,1)</f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8">
        <f>(E390/D390)*100</f>
        <v>11.270034843205574</v>
      </c>
      <c r="G390" t="s">
        <v>74</v>
      </c>
      <c r="H390">
        <v>145</v>
      </c>
      <c r="I390" s="4">
        <f>E390/H390</f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1">
        <f>(((L390/60)/60)/24)+DATE(1970,1,1)</f>
        <v>40912.25</v>
      </c>
      <c r="O390" s="11">
        <f>(((M390/60)/60)/24)+DATE(1970,1,1)</f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8">
        <f>(E391/D391)*100</f>
        <v>122.11084337349398</v>
      </c>
      <c r="G391" t="s">
        <v>20</v>
      </c>
      <c r="H391">
        <v>1152</v>
      </c>
      <c r="I391" s="4">
        <f>E391/H391</f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1">
        <f>(((L391/60)/60)/24)+DATE(1970,1,1)</f>
        <v>40479.208333333336</v>
      </c>
      <c r="O391" s="11">
        <f>(((M391/60)/60)/24)+DATE(1970,1,1)</f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8">
        <f>(E392/D392)*100</f>
        <v>186.54166666666669</v>
      </c>
      <c r="G392" t="s">
        <v>20</v>
      </c>
      <c r="H392">
        <v>50</v>
      </c>
      <c r="I392" s="4">
        <f>E392/H392</f>
        <v>89.54</v>
      </c>
      <c r="J392" t="s">
        <v>21</v>
      </c>
      <c r="K392" t="s">
        <v>22</v>
      </c>
      <c r="L392">
        <v>1379048400</v>
      </c>
      <c r="M392">
        <v>1380344400</v>
      </c>
      <c r="N392" s="11">
        <f>(((L392/60)/60)/24)+DATE(1970,1,1)</f>
        <v>41530.208333333336</v>
      </c>
      <c r="O392" s="11">
        <f>(((M392/60)/60)/24)+DATE(1970,1,1)</f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8">
        <f>(E393/D393)*100</f>
        <v>7.2731788079470201</v>
      </c>
      <c r="G393" t="s">
        <v>14</v>
      </c>
      <c r="H393">
        <v>151</v>
      </c>
      <c r="I393" s="4">
        <f>E393/H393</f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1">
        <f>(((L393/60)/60)/24)+DATE(1970,1,1)</f>
        <v>41653.25</v>
      </c>
      <c r="O393" s="11">
        <f>(((M393/60)/60)/24)+DATE(1970,1,1)</f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8">
        <f>(E394/D394)*100</f>
        <v>65.642371234207957</v>
      </c>
      <c r="G394" t="s">
        <v>14</v>
      </c>
      <c r="H394">
        <v>1608</v>
      </c>
      <c r="I394" s="4">
        <f>E394/H394</f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1">
        <f>(((L394/60)/60)/24)+DATE(1970,1,1)</f>
        <v>40549.25</v>
      </c>
      <c r="O394" s="11">
        <f>(((M394/60)/60)/24)+DATE(1970,1,1)</f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8">
        <f>(E395/D395)*100</f>
        <v>228.96178343949046</v>
      </c>
      <c r="G395" t="s">
        <v>20</v>
      </c>
      <c r="H395">
        <v>3059</v>
      </c>
      <c r="I395" s="4">
        <f>E395/H395</f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1">
        <f>(((L395/60)/60)/24)+DATE(1970,1,1)</f>
        <v>42933.208333333328</v>
      </c>
      <c r="O395" s="11">
        <f>(((M395/60)/60)/24)+DATE(1970,1,1)</f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8">
        <f>(E396/D396)*100</f>
        <v>469.37499999999994</v>
      </c>
      <c r="G396" t="s">
        <v>20</v>
      </c>
      <c r="H396">
        <v>34</v>
      </c>
      <c r="I396" s="4">
        <f>E396/H396</f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1">
        <f>(((L396/60)/60)/24)+DATE(1970,1,1)</f>
        <v>41484.208333333336</v>
      </c>
      <c r="O396" s="11">
        <f>(((M396/60)/60)/24)+DATE(1970,1,1)</f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8">
        <f>(E397/D397)*100</f>
        <v>130.11267605633802</v>
      </c>
      <c r="G397" t="s">
        <v>20</v>
      </c>
      <c r="H397">
        <v>220</v>
      </c>
      <c r="I397" s="4">
        <f>E397/H397</f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1">
        <f>(((L397/60)/60)/24)+DATE(1970,1,1)</f>
        <v>40885.25</v>
      </c>
      <c r="O397" s="11">
        <f>(((M397/60)/60)/24)+DATE(1970,1,1)</f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8">
        <f>(E398/D398)*100</f>
        <v>167.05422993492408</v>
      </c>
      <c r="G398" t="s">
        <v>20</v>
      </c>
      <c r="H398">
        <v>1604</v>
      </c>
      <c r="I398" s="4">
        <f>E398/H398</f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1">
        <f>(((L398/60)/60)/24)+DATE(1970,1,1)</f>
        <v>43378.208333333328</v>
      </c>
      <c r="O398" s="11">
        <f>(((M398/60)/60)/24)+DATE(1970,1,1)</f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8">
        <f>(E399/D399)*100</f>
        <v>173.8641975308642</v>
      </c>
      <c r="G399" t="s">
        <v>20</v>
      </c>
      <c r="H399">
        <v>454</v>
      </c>
      <c r="I399" s="4">
        <f>E399/H399</f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1">
        <f>(((L399/60)/60)/24)+DATE(1970,1,1)</f>
        <v>41417.208333333336</v>
      </c>
      <c r="O399" s="11">
        <f>(((M399/60)/60)/24)+DATE(1970,1,1)</f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8">
        <f>(E400/D400)*100</f>
        <v>717.76470588235293</v>
      </c>
      <c r="G400" t="s">
        <v>20</v>
      </c>
      <c r="H400">
        <v>123</v>
      </c>
      <c r="I400" s="4">
        <f>E400/H400</f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1">
        <f>(((L400/60)/60)/24)+DATE(1970,1,1)</f>
        <v>43228.208333333328</v>
      </c>
      <c r="O400" s="11">
        <f>(((M400/60)/60)/24)+DATE(1970,1,1)</f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8">
        <f>(E401/D401)*100</f>
        <v>63.850976361767728</v>
      </c>
      <c r="G401" t="s">
        <v>14</v>
      </c>
      <c r="H401">
        <v>941</v>
      </c>
      <c r="I401" s="4">
        <f>E401/H401</f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1">
        <f>(((L401/60)/60)/24)+DATE(1970,1,1)</f>
        <v>40576.25</v>
      </c>
      <c r="O401" s="11">
        <f>(((M401/60)/60)/24)+DATE(1970,1,1)</f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8">
        <f>(E402/D402)*100</f>
        <v>2</v>
      </c>
      <c r="G402" t="s">
        <v>14</v>
      </c>
      <c r="H402">
        <v>1</v>
      </c>
      <c r="I402" s="4">
        <f>E402/H402</f>
        <v>2</v>
      </c>
      <c r="J402" t="s">
        <v>21</v>
      </c>
      <c r="K402" t="s">
        <v>22</v>
      </c>
      <c r="L402">
        <v>1376629200</v>
      </c>
      <c r="M402">
        <v>1378530000</v>
      </c>
      <c r="N402" s="11">
        <f>(((L402/60)/60)/24)+DATE(1970,1,1)</f>
        <v>41502.208333333336</v>
      </c>
      <c r="O402" s="11">
        <f>(((M402/60)/60)/24)+DATE(1970,1,1)</f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8">
        <f>(E403/D403)*100</f>
        <v>1530.2222222222222</v>
      </c>
      <c r="G403" t="s">
        <v>20</v>
      </c>
      <c r="H403">
        <v>299</v>
      </c>
      <c r="I403" s="4">
        <f>E403/H403</f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1">
        <f>(((L403/60)/60)/24)+DATE(1970,1,1)</f>
        <v>43765.208333333328</v>
      </c>
      <c r="O403" s="11">
        <f>(((M403/60)/60)/24)+DATE(1970,1,1)</f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8">
        <f>(E404/D404)*100</f>
        <v>40.356164383561641</v>
      </c>
      <c r="G404" t="s">
        <v>14</v>
      </c>
      <c r="H404">
        <v>40</v>
      </c>
      <c r="I404" s="4">
        <f>E404/H404</f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1">
        <f>(((L404/60)/60)/24)+DATE(1970,1,1)</f>
        <v>40914.25</v>
      </c>
      <c r="O404" s="11">
        <f>(((M404/60)/60)/24)+DATE(1970,1,1)</f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8">
        <f>(E405/D405)*100</f>
        <v>86.220633299284984</v>
      </c>
      <c r="G405" t="s">
        <v>14</v>
      </c>
      <c r="H405">
        <v>3015</v>
      </c>
      <c r="I405" s="4">
        <f>E405/H405</f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1">
        <f>(((L405/60)/60)/24)+DATE(1970,1,1)</f>
        <v>40310.208333333336</v>
      </c>
      <c r="O405" s="11">
        <f>(((M405/60)/60)/24)+DATE(1970,1,1)</f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8">
        <f>(E406/D406)*100</f>
        <v>315.58486707566465</v>
      </c>
      <c r="G406" t="s">
        <v>20</v>
      </c>
      <c r="H406">
        <v>2237</v>
      </c>
      <c r="I406" s="4">
        <f>E406/H406</f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1">
        <f>(((L406/60)/60)/24)+DATE(1970,1,1)</f>
        <v>43053.25</v>
      </c>
      <c r="O406" s="11">
        <f>(((M406/60)/60)/24)+DATE(1970,1,1)</f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8">
        <f>(E407/D407)*100</f>
        <v>89.618243243243242</v>
      </c>
      <c r="G407" t="s">
        <v>14</v>
      </c>
      <c r="H407">
        <v>435</v>
      </c>
      <c r="I407" s="4">
        <f>E407/H407</f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1">
        <f>(((L407/60)/60)/24)+DATE(1970,1,1)</f>
        <v>43255.208333333328</v>
      </c>
      <c r="O407" s="11">
        <f>(((M407/60)/60)/24)+DATE(1970,1,1)</f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8">
        <f>(E408/D408)*100</f>
        <v>182.14503816793894</v>
      </c>
      <c r="G408" t="s">
        <v>20</v>
      </c>
      <c r="H408">
        <v>645</v>
      </c>
      <c r="I408" s="4">
        <f>E408/H408</f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1">
        <f>(((L408/60)/60)/24)+DATE(1970,1,1)</f>
        <v>41304.25</v>
      </c>
      <c r="O408" s="11">
        <f>(((M408/60)/60)/24)+DATE(1970,1,1)</f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8">
        <f>(E409/D409)*100</f>
        <v>355.88235294117646</v>
      </c>
      <c r="G409" t="s">
        <v>20</v>
      </c>
      <c r="H409">
        <v>484</v>
      </c>
      <c r="I409" s="4">
        <f>E409/H409</f>
        <v>25</v>
      </c>
      <c r="J409" t="s">
        <v>36</v>
      </c>
      <c r="K409" t="s">
        <v>37</v>
      </c>
      <c r="L409">
        <v>1570942800</v>
      </c>
      <c r="M409">
        <v>1571547600</v>
      </c>
      <c r="N409" s="11">
        <f>(((L409/60)/60)/24)+DATE(1970,1,1)</f>
        <v>43751.208333333328</v>
      </c>
      <c r="O409" s="11">
        <f>(((M409/60)/60)/24)+DATE(1970,1,1)</f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8">
        <f>(E410/D410)*100</f>
        <v>131.83695652173913</v>
      </c>
      <c r="G410" t="s">
        <v>20</v>
      </c>
      <c r="H410">
        <v>154</v>
      </c>
      <c r="I410" s="4">
        <f>E410/H410</f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1">
        <f>(((L410/60)/60)/24)+DATE(1970,1,1)</f>
        <v>42541.208333333328</v>
      </c>
      <c r="O410" s="11">
        <f>(((M410/60)/60)/24)+DATE(1970,1,1)</f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8">
        <f>(E411/D411)*100</f>
        <v>46.315634218289084</v>
      </c>
      <c r="G411" t="s">
        <v>14</v>
      </c>
      <c r="H411">
        <v>714</v>
      </c>
      <c r="I411" s="4">
        <f>E411/H411</f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1">
        <f>(((L411/60)/60)/24)+DATE(1970,1,1)</f>
        <v>42843.208333333328</v>
      </c>
      <c r="O411" s="11">
        <f>(((M411/60)/60)/24)+DATE(1970,1,1)</f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8">
        <f>(E412/D412)*100</f>
        <v>36.132726089785294</v>
      </c>
      <c r="G412" t="s">
        <v>47</v>
      </c>
      <c r="H412">
        <v>1111</v>
      </c>
      <c r="I412" s="4">
        <f>E412/H412</f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1">
        <f>(((L412/60)/60)/24)+DATE(1970,1,1)</f>
        <v>42122.208333333328</v>
      </c>
      <c r="O412" s="11">
        <f>(((M412/60)/60)/24)+DATE(1970,1,1)</f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8">
        <f>(E413/D413)*100</f>
        <v>104.62820512820512</v>
      </c>
      <c r="G413" t="s">
        <v>20</v>
      </c>
      <c r="H413">
        <v>82</v>
      </c>
      <c r="I413" s="4">
        <f>E413/H413</f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1">
        <f>(((L413/60)/60)/24)+DATE(1970,1,1)</f>
        <v>42884.208333333328</v>
      </c>
      <c r="O413" s="11">
        <f>(((M413/60)/60)/24)+DATE(1970,1,1)</f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8">
        <f>(E414/D414)*100</f>
        <v>668.85714285714289</v>
      </c>
      <c r="G414" t="s">
        <v>20</v>
      </c>
      <c r="H414">
        <v>134</v>
      </c>
      <c r="I414" s="4">
        <f>E414/H414</f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1">
        <f>(((L414/60)/60)/24)+DATE(1970,1,1)</f>
        <v>41642.25</v>
      </c>
      <c r="O414" s="11">
        <f>(((M414/60)/60)/24)+DATE(1970,1,1)</f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8">
        <f>(E415/D415)*100</f>
        <v>62.072823218997364</v>
      </c>
      <c r="G415" t="s">
        <v>47</v>
      </c>
      <c r="H415">
        <v>1089</v>
      </c>
      <c r="I415" s="4">
        <f>E415/H415</f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1">
        <f>(((L415/60)/60)/24)+DATE(1970,1,1)</f>
        <v>43431.25</v>
      </c>
      <c r="O415" s="11">
        <f>(((M415/60)/60)/24)+DATE(1970,1,1)</f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8">
        <f>(E416/D416)*100</f>
        <v>84.699787460148784</v>
      </c>
      <c r="G416" t="s">
        <v>14</v>
      </c>
      <c r="H416">
        <v>5497</v>
      </c>
      <c r="I416" s="4">
        <f>E416/H416</f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1">
        <f>(((L416/60)/60)/24)+DATE(1970,1,1)</f>
        <v>40288.208333333336</v>
      </c>
      <c r="O416" s="11">
        <f>(((M416/60)/60)/24)+DATE(1970,1,1)</f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8">
        <f>(E417/D417)*100</f>
        <v>11.059030837004405</v>
      </c>
      <c r="G417" t="s">
        <v>14</v>
      </c>
      <c r="H417">
        <v>418</v>
      </c>
      <c r="I417" s="4">
        <f>E417/H417</f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1">
        <f>(((L417/60)/60)/24)+DATE(1970,1,1)</f>
        <v>40921.25</v>
      </c>
      <c r="O417" s="11">
        <f>(((M417/60)/60)/24)+DATE(1970,1,1)</f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8">
        <f>(E418/D418)*100</f>
        <v>43.838781575037146</v>
      </c>
      <c r="G418" t="s">
        <v>14</v>
      </c>
      <c r="H418">
        <v>1439</v>
      </c>
      <c r="I418" s="4">
        <f>E418/H418</f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1">
        <f>(((L418/60)/60)/24)+DATE(1970,1,1)</f>
        <v>40560.25</v>
      </c>
      <c r="O418" s="11">
        <f>(((M418/60)/60)/24)+DATE(1970,1,1)</f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8">
        <f>(E419/D419)*100</f>
        <v>55.470588235294116</v>
      </c>
      <c r="G419" t="s">
        <v>14</v>
      </c>
      <c r="H419">
        <v>15</v>
      </c>
      <c r="I419" s="4">
        <f>E419/H419</f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1">
        <f>(((L419/60)/60)/24)+DATE(1970,1,1)</f>
        <v>43407.208333333328</v>
      </c>
      <c r="O419" s="11">
        <f>(((M419/60)/60)/24)+DATE(1970,1,1)</f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8">
        <f>(E420/D420)*100</f>
        <v>57.399511301160658</v>
      </c>
      <c r="G420" t="s">
        <v>14</v>
      </c>
      <c r="H420">
        <v>1999</v>
      </c>
      <c r="I420" s="4">
        <f>E420/H420</f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1">
        <f>(((L420/60)/60)/24)+DATE(1970,1,1)</f>
        <v>41035.208333333336</v>
      </c>
      <c r="O420" s="11">
        <f>(((M420/60)/60)/24)+DATE(1970,1,1)</f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8">
        <f>(E421/D421)*100</f>
        <v>123.43497363796135</v>
      </c>
      <c r="G421" t="s">
        <v>20</v>
      </c>
      <c r="H421">
        <v>5203</v>
      </c>
      <c r="I421" s="4">
        <f>E421/H421</f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1">
        <f>(((L421/60)/60)/24)+DATE(1970,1,1)</f>
        <v>40899.25</v>
      </c>
      <c r="O421" s="11">
        <f>(((M421/60)/60)/24)+DATE(1970,1,1)</f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8">
        <f>(E422/D422)*100</f>
        <v>128.46</v>
      </c>
      <c r="G422" t="s">
        <v>20</v>
      </c>
      <c r="H422">
        <v>94</v>
      </c>
      <c r="I422" s="4">
        <f>E422/H422</f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1">
        <f>(((L422/60)/60)/24)+DATE(1970,1,1)</f>
        <v>42911.208333333328</v>
      </c>
      <c r="O422" s="11">
        <f>(((M422/60)/60)/24)+DATE(1970,1,1)</f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8">
        <f>(E423/D423)*100</f>
        <v>63.989361702127653</v>
      </c>
      <c r="G423" t="s">
        <v>14</v>
      </c>
      <c r="H423">
        <v>118</v>
      </c>
      <c r="I423" s="4">
        <f>E423/H423</f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1">
        <f>(((L423/60)/60)/24)+DATE(1970,1,1)</f>
        <v>42915.208333333328</v>
      </c>
      <c r="O423" s="11">
        <f>(((M423/60)/60)/24)+DATE(1970,1,1)</f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8">
        <f>(E424/D424)*100</f>
        <v>127.29885057471265</v>
      </c>
      <c r="G424" t="s">
        <v>20</v>
      </c>
      <c r="H424">
        <v>205</v>
      </c>
      <c r="I424" s="4">
        <f>E424/H424</f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1">
        <f>(((L424/60)/60)/24)+DATE(1970,1,1)</f>
        <v>40285.208333333336</v>
      </c>
      <c r="O424" s="11">
        <f>(((M424/60)/60)/24)+DATE(1970,1,1)</f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8">
        <f>(E425/D425)*100</f>
        <v>10.638024357239512</v>
      </c>
      <c r="G425" t="s">
        <v>14</v>
      </c>
      <c r="H425">
        <v>162</v>
      </c>
      <c r="I425" s="4">
        <f>E425/H425</f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1">
        <f>(((L425/60)/60)/24)+DATE(1970,1,1)</f>
        <v>40808.208333333336</v>
      </c>
      <c r="O425" s="11">
        <f>(((M425/60)/60)/24)+DATE(1970,1,1)</f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8">
        <f>(E426/D426)*100</f>
        <v>40.470588235294116</v>
      </c>
      <c r="G426" t="s">
        <v>14</v>
      </c>
      <c r="H426">
        <v>83</v>
      </c>
      <c r="I426" s="4">
        <f>E426/H426</f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1">
        <f>(((L426/60)/60)/24)+DATE(1970,1,1)</f>
        <v>43208.208333333328</v>
      </c>
      <c r="O426" s="11">
        <f>(((M426/60)/60)/24)+DATE(1970,1,1)</f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8">
        <f>(E427/D427)*100</f>
        <v>287.66666666666663</v>
      </c>
      <c r="G427" t="s">
        <v>20</v>
      </c>
      <c r="H427">
        <v>92</v>
      </c>
      <c r="I427" s="4">
        <f>E427/H427</f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1">
        <f>(((L427/60)/60)/24)+DATE(1970,1,1)</f>
        <v>42213.208333333328</v>
      </c>
      <c r="O427" s="11">
        <f>(((M427/60)/60)/24)+DATE(1970,1,1)</f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8">
        <f>(E428/D428)*100</f>
        <v>572.94444444444446</v>
      </c>
      <c r="G428" t="s">
        <v>20</v>
      </c>
      <c r="H428">
        <v>219</v>
      </c>
      <c r="I428" s="4">
        <f>E428/H428</f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1">
        <f>(((L428/60)/60)/24)+DATE(1970,1,1)</f>
        <v>41332.25</v>
      </c>
      <c r="O428" s="11">
        <f>(((M428/60)/60)/24)+DATE(1970,1,1)</f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8">
        <f>(E429/D429)*100</f>
        <v>112.90429799426933</v>
      </c>
      <c r="G429" t="s">
        <v>20</v>
      </c>
      <c r="H429">
        <v>2526</v>
      </c>
      <c r="I429" s="4">
        <f>E429/H429</f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1">
        <f>(((L429/60)/60)/24)+DATE(1970,1,1)</f>
        <v>41895.208333333336</v>
      </c>
      <c r="O429" s="11">
        <f>(((M429/60)/60)/24)+DATE(1970,1,1)</f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8">
        <f>(E430/D430)*100</f>
        <v>46.387573964497044</v>
      </c>
      <c r="G430" t="s">
        <v>14</v>
      </c>
      <c r="H430">
        <v>747</v>
      </c>
      <c r="I430" s="4">
        <f>E430/H430</f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1">
        <f>(((L430/60)/60)/24)+DATE(1970,1,1)</f>
        <v>40585.25</v>
      </c>
      <c r="O430" s="11">
        <f>(((M430/60)/60)/24)+DATE(1970,1,1)</f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8">
        <f>(E431/D431)*100</f>
        <v>90.675916230366497</v>
      </c>
      <c r="G431" t="s">
        <v>74</v>
      </c>
      <c r="H431">
        <v>2138</v>
      </c>
      <c r="I431" s="4">
        <f>E431/H431</f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1">
        <f>(((L431/60)/60)/24)+DATE(1970,1,1)</f>
        <v>41680.25</v>
      </c>
      <c r="O431" s="11">
        <f>(((M431/60)/60)/24)+DATE(1970,1,1)</f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8">
        <f>(E432/D432)*100</f>
        <v>67.740740740740748</v>
      </c>
      <c r="G432" t="s">
        <v>14</v>
      </c>
      <c r="H432">
        <v>84</v>
      </c>
      <c r="I432" s="4">
        <f>E432/H432</f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1">
        <f>(((L432/60)/60)/24)+DATE(1970,1,1)</f>
        <v>43737.208333333328</v>
      </c>
      <c r="O432" s="11">
        <f>(((M432/60)/60)/24)+DATE(1970,1,1)</f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8">
        <f>(E433/D433)*100</f>
        <v>192.49019607843135</v>
      </c>
      <c r="G433" t="s">
        <v>20</v>
      </c>
      <c r="H433">
        <v>94</v>
      </c>
      <c r="I433" s="4">
        <f>E433/H433</f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1">
        <f>(((L433/60)/60)/24)+DATE(1970,1,1)</f>
        <v>43273.208333333328</v>
      </c>
      <c r="O433" s="11">
        <f>(((M433/60)/60)/24)+DATE(1970,1,1)</f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8">
        <f>(E434/D434)*100</f>
        <v>82.714285714285722</v>
      </c>
      <c r="G434" t="s">
        <v>14</v>
      </c>
      <c r="H434">
        <v>91</v>
      </c>
      <c r="I434" s="4">
        <f>E434/H434</f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1">
        <f>(((L434/60)/60)/24)+DATE(1970,1,1)</f>
        <v>41761.208333333336</v>
      </c>
      <c r="O434" s="11">
        <f>(((M434/60)/60)/24)+DATE(1970,1,1)</f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8">
        <f>(E435/D435)*100</f>
        <v>54.163920922570021</v>
      </c>
      <c r="G435" t="s">
        <v>14</v>
      </c>
      <c r="H435">
        <v>792</v>
      </c>
      <c r="I435" s="4">
        <f>E435/H435</f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1">
        <f>(((L435/60)/60)/24)+DATE(1970,1,1)</f>
        <v>41603.25</v>
      </c>
      <c r="O435" s="11">
        <f>(((M435/60)/60)/24)+DATE(1970,1,1)</f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8">
        <f>(E436/D436)*100</f>
        <v>16.722222222222221</v>
      </c>
      <c r="G436" t="s">
        <v>74</v>
      </c>
      <c r="H436">
        <v>10</v>
      </c>
      <c r="I436" s="4">
        <f>E436/H436</f>
        <v>90.3</v>
      </c>
      <c r="J436" t="s">
        <v>15</v>
      </c>
      <c r="K436" t="s">
        <v>16</v>
      </c>
      <c r="L436">
        <v>1480572000</v>
      </c>
      <c r="M436">
        <v>1481781600</v>
      </c>
      <c r="N436" s="11">
        <f>(((L436/60)/60)/24)+DATE(1970,1,1)</f>
        <v>42705.25</v>
      </c>
      <c r="O436" s="11">
        <f>(((M436/60)/60)/24)+DATE(1970,1,1)</f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8">
        <f>(E437/D437)*100</f>
        <v>116.87664041994749</v>
      </c>
      <c r="G437" t="s">
        <v>20</v>
      </c>
      <c r="H437">
        <v>1713</v>
      </c>
      <c r="I437" s="4">
        <f>E437/H437</f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1">
        <f>(((L437/60)/60)/24)+DATE(1970,1,1)</f>
        <v>41988.25</v>
      </c>
      <c r="O437" s="11">
        <f>(((M437/60)/60)/24)+DATE(1970,1,1)</f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8">
        <f>(E438/D438)*100</f>
        <v>1052.1538461538462</v>
      </c>
      <c r="G438" t="s">
        <v>20</v>
      </c>
      <c r="H438">
        <v>249</v>
      </c>
      <c r="I438" s="4">
        <f>E438/H438</f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1">
        <f>(((L438/60)/60)/24)+DATE(1970,1,1)</f>
        <v>43575.208333333328</v>
      </c>
      <c r="O438" s="11">
        <f>(((M438/60)/60)/24)+DATE(1970,1,1)</f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8">
        <f>(E439/D439)*100</f>
        <v>123.07407407407408</v>
      </c>
      <c r="G439" t="s">
        <v>20</v>
      </c>
      <c r="H439">
        <v>192</v>
      </c>
      <c r="I439" s="4">
        <f>E439/H439</f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1">
        <f>(((L439/60)/60)/24)+DATE(1970,1,1)</f>
        <v>42260.208333333328</v>
      </c>
      <c r="O439" s="11">
        <f>(((M439/60)/60)/24)+DATE(1970,1,1)</f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8">
        <f>(E440/D440)*100</f>
        <v>178.63855421686748</v>
      </c>
      <c r="G440" t="s">
        <v>20</v>
      </c>
      <c r="H440">
        <v>247</v>
      </c>
      <c r="I440" s="4">
        <f>E440/H440</f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1">
        <f>(((L440/60)/60)/24)+DATE(1970,1,1)</f>
        <v>41337.25</v>
      </c>
      <c r="O440" s="11">
        <f>(((M440/60)/60)/24)+DATE(1970,1,1)</f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8">
        <f>(E441/D441)*100</f>
        <v>355.28169014084506</v>
      </c>
      <c r="G441" t="s">
        <v>20</v>
      </c>
      <c r="H441">
        <v>2293</v>
      </c>
      <c r="I441" s="4">
        <f>E441/H441</f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1">
        <f>(((L441/60)/60)/24)+DATE(1970,1,1)</f>
        <v>42680.208333333328</v>
      </c>
      <c r="O441" s="11">
        <f>(((M441/60)/60)/24)+DATE(1970,1,1)</f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8">
        <f>(E442/D442)*100</f>
        <v>161.90634146341463</v>
      </c>
      <c r="G442" t="s">
        <v>20</v>
      </c>
      <c r="H442">
        <v>3131</v>
      </c>
      <c r="I442" s="4">
        <f>E442/H442</f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1">
        <f>(((L442/60)/60)/24)+DATE(1970,1,1)</f>
        <v>42916.208333333328</v>
      </c>
      <c r="O442" s="11">
        <f>(((M442/60)/60)/24)+DATE(1970,1,1)</f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8">
        <f>(E443/D443)*100</f>
        <v>24.914285714285715</v>
      </c>
      <c r="G443" t="s">
        <v>14</v>
      </c>
      <c r="H443">
        <v>32</v>
      </c>
      <c r="I443" s="4">
        <f>E443/H443</f>
        <v>54.5</v>
      </c>
      <c r="J443" t="s">
        <v>21</v>
      </c>
      <c r="K443" t="s">
        <v>22</v>
      </c>
      <c r="L443">
        <v>1335416400</v>
      </c>
      <c r="M443">
        <v>1337835600</v>
      </c>
      <c r="N443" s="11">
        <f>(((L443/60)/60)/24)+DATE(1970,1,1)</f>
        <v>41025.208333333336</v>
      </c>
      <c r="O443" s="11">
        <f>(((M443/60)/60)/24)+DATE(1970,1,1)</f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8">
        <f>(E444/D444)*100</f>
        <v>198.72222222222223</v>
      </c>
      <c r="G444" t="s">
        <v>20</v>
      </c>
      <c r="H444">
        <v>143</v>
      </c>
      <c r="I444" s="4">
        <f>E444/H444</f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1">
        <f>(((L444/60)/60)/24)+DATE(1970,1,1)</f>
        <v>42980.208333333328</v>
      </c>
      <c r="O444" s="11">
        <f>(((M444/60)/60)/24)+DATE(1970,1,1)</f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8">
        <f>(E445/D445)*100</f>
        <v>34.752688172043008</v>
      </c>
      <c r="G445" t="s">
        <v>74</v>
      </c>
      <c r="H445">
        <v>90</v>
      </c>
      <c r="I445" s="4">
        <f>E445/H445</f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1">
        <f>(((L445/60)/60)/24)+DATE(1970,1,1)</f>
        <v>40451.208333333336</v>
      </c>
      <c r="O445" s="11">
        <f>(((M445/60)/60)/24)+DATE(1970,1,1)</f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8">
        <f>(E446/D446)*100</f>
        <v>176.41935483870967</v>
      </c>
      <c r="G446" t="s">
        <v>20</v>
      </c>
      <c r="H446">
        <v>296</v>
      </c>
      <c r="I446" s="4">
        <f>E446/H446</f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1">
        <f>(((L446/60)/60)/24)+DATE(1970,1,1)</f>
        <v>40748.208333333336</v>
      </c>
      <c r="O446" s="11">
        <f>(((M446/60)/60)/24)+DATE(1970,1,1)</f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8">
        <f>(E447/D447)*100</f>
        <v>511.38095238095235</v>
      </c>
      <c r="G447" t="s">
        <v>20</v>
      </c>
      <c r="H447">
        <v>170</v>
      </c>
      <c r="I447" s="4">
        <f>E447/H447</f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1">
        <f>(((L447/60)/60)/24)+DATE(1970,1,1)</f>
        <v>40515.25</v>
      </c>
      <c r="O447" s="11">
        <f>(((M447/60)/60)/24)+DATE(1970,1,1)</f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8">
        <f>(E448/D448)*100</f>
        <v>82.044117647058826</v>
      </c>
      <c r="G448" t="s">
        <v>14</v>
      </c>
      <c r="H448">
        <v>186</v>
      </c>
      <c r="I448" s="4">
        <f>E448/H448</f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1">
        <f>(((L448/60)/60)/24)+DATE(1970,1,1)</f>
        <v>41261.25</v>
      </c>
      <c r="O448" s="11">
        <f>(((M448/60)/60)/24)+DATE(1970,1,1)</f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8">
        <f>(E449/D449)*100</f>
        <v>24.326030927835053</v>
      </c>
      <c r="G449" t="s">
        <v>74</v>
      </c>
      <c r="H449">
        <v>439</v>
      </c>
      <c r="I449" s="4">
        <f>E449/H449</f>
        <v>86</v>
      </c>
      <c r="J449" t="s">
        <v>40</v>
      </c>
      <c r="K449" t="s">
        <v>41</v>
      </c>
      <c r="L449">
        <v>1513663200</v>
      </c>
      <c r="M449">
        <v>1515045600</v>
      </c>
      <c r="N449" s="11">
        <f>(((L449/60)/60)/24)+DATE(1970,1,1)</f>
        <v>43088.25</v>
      </c>
      <c r="O449" s="11">
        <f>(((M449/60)/60)/24)+DATE(1970,1,1)</f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8">
        <f>(E450/D450)*100</f>
        <v>50.482758620689658</v>
      </c>
      <c r="G450" t="s">
        <v>14</v>
      </c>
      <c r="H450">
        <v>605</v>
      </c>
      <c r="I450" s="4">
        <f>E450/H450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1">
        <f>(((L450/60)/60)/24)+DATE(1970,1,1)</f>
        <v>41378.208333333336</v>
      </c>
      <c r="O450" s="11">
        <f>(((M450/60)/60)/24)+DATE(1970,1,1)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8">
        <f>(E451/D451)*100</f>
        <v>967</v>
      </c>
      <c r="G451" t="s">
        <v>20</v>
      </c>
      <c r="H451">
        <v>86</v>
      </c>
      <c r="I451" s="4">
        <f>E451/H451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1">
        <f>(((L451/60)/60)/24)+DATE(1970,1,1)</f>
        <v>43530.25</v>
      </c>
      <c r="O451" s="11">
        <f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8">
        <f>(E452/D452)*100</f>
        <v>4</v>
      </c>
      <c r="G452" t="s">
        <v>14</v>
      </c>
      <c r="H452">
        <v>1</v>
      </c>
      <c r="I452" s="4">
        <f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11">
        <f>(((L452/60)/60)/24)+DATE(1970,1,1)</f>
        <v>43394.208333333328</v>
      </c>
      <c r="O452" s="11">
        <f>(((M452/60)/60)/24)+DATE(1970,1,1)</f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8">
        <f>(E453/D453)*100</f>
        <v>122.84501347708894</v>
      </c>
      <c r="G453" t="s">
        <v>20</v>
      </c>
      <c r="H453">
        <v>6286</v>
      </c>
      <c r="I453" s="4">
        <f>E453/H453</f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1">
        <f>(((L453/60)/60)/24)+DATE(1970,1,1)</f>
        <v>42935.208333333328</v>
      </c>
      <c r="O453" s="11">
        <f>(((M453/60)/60)/24)+DATE(1970,1,1)</f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8">
        <f>(E454/D454)*100</f>
        <v>63.4375</v>
      </c>
      <c r="G454" t="s">
        <v>14</v>
      </c>
      <c r="H454">
        <v>31</v>
      </c>
      <c r="I454" s="4">
        <f>E454/H454</f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1">
        <f>(((L454/60)/60)/24)+DATE(1970,1,1)</f>
        <v>40365.208333333336</v>
      </c>
      <c r="O454" s="11">
        <f>(((M454/60)/60)/24)+DATE(1970,1,1)</f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8">
        <f>(E455/D455)*100</f>
        <v>56.331688596491226</v>
      </c>
      <c r="G455" t="s">
        <v>14</v>
      </c>
      <c r="H455">
        <v>1181</v>
      </c>
      <c r="I455" s="4">
        <f>E455/H455</f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1">
        <f>(((L455/60)/60)/24)+DATE(1970,1,1)</f>
        <v>42705.25</v>
      </c>
      <c r="O455" s="11">
        <f>(((M455/60)/60)/24)+DATE(1970,1,1)</f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8">
        <f>(E456/D456)*100</f>
        <v>44.074999999999996</v>
      </c>
      <c r="G456" t="s">
        <v>14</v>
      </c>
      <c r="H456">
        <v>39</v>
      </c>
      <c r="I456" s="4">
        <f>E456/H456</f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1">
        <f>(((L456/60)/60)/24)+DATE(1970,1,1)</f>
        <v>41568.208333333336</v>
      </c>
      <c r="O456" s="11">
        <f>(((M456/60)/60)/24)+DATE(1970,1,1)</f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8">
        <f>(E457/D457)*100</f>
        <v>118.37253218884121</v>
      </c>
      <c r="G457" t="s">
        <v>20</v>
      </c>
      <c r="H457">
        <v>3727</v>
      </c>
      <c r="I457" s="4">
        <f>E457/H457</f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1">
        <f>(((L457/60)/60)/24)+DATE(1970,1,1)</f>
        <v>40809.208333333336</v>
      </c>
      <c r="O457" s="11">
        <f>(((M457/60)/60)/24)+DATE(1970,1,1)</f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8">
        <f>(E458/D458)*100</f>
        <v>104.1243169398907</v>
      </c>
      <c r="G458" t="s">
        <v>20</v>
      </c>
      <c r="H458">
        <v>1605</v>
      </c>
      <c r="I458" s="4">
        <f>E458/H458</f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1">
        <f>(((L458/60)/60)/24)+DATE(1970,1,1)</f>
        <v>43141.25</v>
      </c>
      <c r="O458" s="11">
        <f>(((M458/60)/60)/24)+DATE(1970,1,1)</f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8">
        <f>(E459/D459)*100</f>
        <v>26.640000000000004</v>
      </c>
      <c r="G459" t="s">
        <v>14</v>
      </c>
      <c r="H459">
        <v>46</v>
      </c>
      <c r="I459" s="4">
        <f>E459/H459</f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1">
        <f>(((L459/60)/60)/24)+DATE(1970,1,1)</f>
        <v>42657.208333333328</v>
      </c>
      <c r="O459" s="11">
        <f>(((M459/60)/60)/24)+DATE(1970,1,1)</f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8">
        <f>(E460/D460)*100</f>
        <v>351.20118343195264</v>
      </c>
      <c r="G460" t="s">
        <v>20</v>
      </c>
      <c r="H460">
        <v>2120</v>
      </c>
      <c r="I460" s="4">
        <f>E460/H460</f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1">
        <f>(((L460/60)/60)/24)+DATE(1970,1,1)</f>
        <v>40265.208333333336</v>
      </c>
      <c r="O460" s="11">
        <f>(((M460/60)/60)/24)+DATE(1970,1,1)</f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8">
        <f>(E461/D461)*100</f>
        <v>90.063492063492063</v>
      </c>
      <c r="G461" t="s">
        <v>14</v>
      </c>
      <c r="H461">
        <v>105</v>
      </c>
      <c r="I461" s="4">
        <f>E461/H461</f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1">
        <f>(((L461/60)/60)/24)+DATE(1970,1,1)</f>
        <v>42001.25</v>
      </c>
      <c r="O461" s="11">
        <f>(((M461/60)/60)/24)+DATE(1970,1,1)</f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8">
        <f>(E462/D462)*100</f>
        <v>171.625</v>
      </c>
      <c r="G462" t="s">
        <v>20</v>
      </c>
      <c r="H462">
        <v>50</v>
      </c>
      <c r="I462" s="4">
        <f>E462/H462</f>
        <v>82.38</v>
      </c>
      <c r="J462" t="s">
        <v>21</v>
      </c>
      <c r="K462" t="s">
        <v>22</v>
      </c>
      <c r="L462">
        <v>1281330000</v>
      </c>
      <c r="M462">
        <v>1281589200</v>
      </c>
      <c r="N462" s="11">
        <f>(((L462/60)/60)/24)+DATE(1970,1,1)</f>
        <v>40399.208333333336</v>
      </c>
      <c r="O462" s="11">
        <f>(((M462/60)/60)/24)+DATE(1970,1,1)</f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8">
        <f>(E463/D463)*100</f>
        <v>141.04655870445345</v>
      </c>
      <c r="G463" t="s">
        <v>20</v>
      </c>
      <c r="H463">
        <v>2080</v>
      </c>
      <c r="I463" s="4">
        <f>E463/H463</f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1">
        <f>(((L463/60)/60)/24)+DATE(1970,1,1)</f>
        <v>41757.208333333336</v>
      </c>
      <c r="O463" s="11">
        <f>(((M463/60)/60)/24)+DATE(1970,1,1)</f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8">
        <f>(E464/D464)*100</f>
        <v>30.57944915254237</v>
      </c>
      <c r="G464" t="s">
        <v>14</v>
      </c>
      <c r="H464">
        <v>535</v>
      </c>
      <c r="I464" s="4">
        <f>E464/H464</f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1">
        <f>(((L464/60)/60)/24)+DATE(1970,1,1)</f>
        <v>41304.25</v>
      </c>
      <c r="O464" s="11">
        <f>(((M464/60)/60)/24)+DATE(1970,1,1)</f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8">
        <f>(E465/D465)*100</f>
        <v>108.16455696202532</v>
      </c>
      <c r="G465" t="s">
        <v>20</v>
      </c>
      <c r="H465">
        <v>2105</v>
      </c>
      <c r="I465" s="4">
        <f>E465/H465</f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1">
        <f>(((L465/60)/60)/24)+DATE(1970,1,1)</f>
        <v>41639.25</v>
      </c>
      <c r="O465" s="11">
        <f>(((M465/60)/60)/24)+DATE(1970,1,1)</f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8">
        <f>(E466/D466)*100</f>
        <v>133.45505617977528</v>
      </c>
      <c r="G466" t="s">
        <v>20</v>
      </c>
      <c r="H466">
        <v>2436</v>
      </c>
      <c r="I466" s="4">
        <f>E466/H466</f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1">
        <f>(((L466/60)/60)/24)+DATE(1970,1,1)</f>
        <v>43142.25</v>
      </c>
      <c r="O466" s="11">
        <f>(((M466/60)/60)/24)+DATE(1970,1,1)</f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8">
        <f>(E467/D467)*100</f>
        <v>187.85106382978722</v>
      </c>
      <c r="G467" t="s">
        <v>20</v>
      </c>
      <c r="H467">
        <v>80</v>
      </c>
      <c r="I467" s="4">
        <f>E467/H467</f>
        <v>110.3625</v>
      </c>
      <c r="J467" t="s">
        <v>21</v>
      </c>
      <c r="K467" t="s">
        <v>22</v>
      </c>
      <c r="L467">
        <v>1517032800</v>
      </c>
      <c r="M467">
        <v>1517810400</v>
      </c>
      <c r="N467" s="11">
        <f>(((L467/60)/60)/24)+DATE(1970,1,1)</f>
        <v>43127.25</v>
      </c>
      <c r="O467" s="11">
        <f>(((M467/60)/60)/24)+DATE(1970,1,1)</f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8">
        <f>(E468/D468)*100</f>
        <v>332</v>
      </c>
      <c r="G468" t="s">
        <v>20</v>
      </c>
      <c r="H468">
        <v>42</v>
      </c>
      <c r="I468" s="4">
        <f>E468/H468</f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1">
        <f>(((L468/60)/60)/24)+DATE(1970,1,1)</f>
        <v>41409.208333333336</v>
      </c>
      <c r="O468" s="11">
        <f>(((M468/60)/60)/24)+DATE(1970,1,1)</f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8">
        <f>(E469/D469)*100</f>
        <v>575.21428571428578</v>
      </c>
      <c r="G469" t="s">
        <v>20</v>
      </c>
      <c r="H469">
        <v>139</v>
      </c>
      <c r="I469" s="4">
        <f>E469/H469</f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1">
        <f>(((L469/60)/60)/24)+DATE(1970,1,1)</f>
        <v>42331.25</v>
      </c>
      <c r="O469" s="11">
        <f>(((M469/60)/60)/24)+DATE(1970,1,1)</f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8">
        <f>(E470/D470)*100</f>
        <v>40.5</v>
      </c>
      <c r="G470" t="s">
        <v>14</v>
      </c>
      <c r="H470">
        <v>16</v>
      </c>
      <c r="I470" s="4">
        <f>E470/H470</f>
        <v>101.25</v>
      </c>
      <c r="J470" t="s">
        <v>21</v>
      </c>
      <c r="K470" t="s">
        <v>22</v>
      </c>
      <c r="L470">
        <v>1555218000</v>
      </c>
      <c r="M470">
        <v>1556600400</v>
      </c>
      <c r="N470" s="11">
        <f>(((L470/60)/60)/24)+DATE(1970,1,1)</f>
        <v>43569.208333333328</v>
      </c>
      <c r="O470" s="11">
        <f>(((M470/60)/60)/24)+DATE(1970,1,1)</f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8">
        <f>(E471/D471)*100</f>
        <v>184.42857142857144</v>
      </c>
      <c r="G471" t="s">
        <v>20</v>
      </c>
      <c r="H471">
        <v>159</v>
      </c>
      <c r="I471" s="4">
        <f>E471/H471</f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1">
        <f>(((L471/60)/60)/24)+DATE(1970,1,1)</f>
        <v>42142.208333333328</v>
      </c>
      <c r="O471" s="11">
        <f>(((M471/60)/60)/24)+DATE(1970,1,1)</f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8">
        <f>(E472/D472)*100</f>
        <v>285.80555555555554</v>
      </c>
      <c r="G472" t="s">
        <v>20</v>
      </c>
      <c r="H472">
        <v>381</v>
      </c>
      <c r="I472" s="4">
        <f>E472/H472</f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1">
        <f>(((L472/60)/60)/24)+DATE(1970,1,1)</f>
        <v>42716.25</v>
      </c>
      <c r="O472" s="11">
        <f>(((M472/60)/60)/24)+DATE(1970,1,1)</f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8">
        <f>(E473/D473)*100</f>
        <v>319</v>
      </c>
      <c r="G473" t="s">
        <v>20</v>
      </c>
      <c r="H473">
        <v>194</v>
      </c>
      <c r="I473" s="4">
        <f>E473/H473</f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1">
        <f>(((L473/60)/60)/24)+DATE(1970,1,1)</f>
        <v>41031.208333333336</v>
      </c>
      <c r="O473" s="11">
        <f>(((M473/60)/60)/24)+DATE(1970,1,1)</f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8">
        <f>(E474/D474)*100</f>
        <v>39.234070221066318</v>
      </c>
      <c r="G474" t="s">
        <v>14</v>
      </c>
      <c r="H474">
        <v>575</v>
      </c>
      <c r="I474" s="4">
        <f>E474/H474</f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1">
        <f>(((L474/60)/60)/24)+DATE(1970,1,1)</f>
        <v>43535.208333333328</v>
      </c>
      <c r="O474" s="11">
        <f>(((M474/60)/60)/24)+DATE(1970,1,1)</f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8">
        <f>(E475/D475)*100</f>
        <v>178.14000000000001</v>
      </c>
      <c r="G475" t="s">
        <v>20</v>
      </c>
      <c r="H475">
        <v>106</v>
      </c>
      <c r="I475" s="4">
        <f>E475/H475</f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1">
        <f>(((L475/60)/60)/24)+DATE(1970,1,1)</f>
        <v>43277.208333333328</v>
      </c>
      <c r="O475" s="11">
        <f>(((M475/60)/60)/24)+DATE(1970,1,1)</f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8">
        <f>(E476/D476)*100</f>
        <v>365.15</v>
      </c>
      <c r="G476" t="s">
        <v>20</v>
      </c>
      <c r="H476">
        <v>142</v>
      </c>
      <c r="I476" s="4">
        <f>E476/H476</f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1">
        <f>(((L476/60)/60)/24)+DATE(1970,1,1)</f>
        <v>41989.25</v>
      </c>
      <c r="O476" s="11">
        <f>(((M476/60)/60)/24)+DATE(1970,1,1)</f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8">
        <f>(E477/D477)*100</f>
        <v>113.94594594594594</v>
      </c>
      <c r="G477" t="s">
        <v>20</v>
      </c>
      <c r="H477">
        <v>211</v>
      </c>
      <c r="I477" s="4">
        <f>E477/H477</f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1">
        <f>(((L477/60)/60)/24)+DATE(1970,1,1)</f>
        <v>41450.208333333336</v>
      </c>
      <c r="O477" s="11">
        <f>(((M477/60)/60)/24)+DATE(1970,1,1)</f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8">
        <f>(E478/D478)*100</f>
        <v>29.828720626631856</v>
      </c>
      <c r="G478" t="s">
        <v>14</v>
      </c>
      <c r="H478">
        <v>1120</v>
      </c>
      <c r="I478" s="4">
        <f>E478/H478</f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1">
        <f>(((L478/60)/60)/24)+DATE(1970,1,1)</f>
        <v>43322.208333333328</v>
      </c>
      <c r="O478" s="11">
        <f>(((M478/60)/60)/24)+DATE(1970,1,1)</f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8">
        <f>(E479/D479)*100</f>
        <v>54.270588235294113</v>
      </c>
      <c r="G479" t="s">
        <v>14</v>
      </c>
      <c r="H479">
        <v>113</v>
      </c>
      <c r="I479" s="4">
        <f>E479/H479</f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1">
        <f>(((L479/60)/60)/24)+DATE(1970,1,1)</f>
        <v>40720.208333333336</v>
      </c>
      <c r="O479" s="11">
        <f>(((M479/60)/60)/24)+DATE(1970,1,1)</f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8">
        <f>(E480/D480)*100</f>
        <v>236.34156976744185</v>
      </c>
      <c r="G480" t="s">
        <v>20</v>
      </c>
      <c r="H480">
        <v>2756</v>
      </c>
      <c r="I480" s="4">
        <f>E480/H480</f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1">
        <f>(((L480/60)/60)/24)+DATE(1970,1,1)</f>
        <v>42072.208333333328</v>
      </c>
      <c r="O480" s="11">
        <f>(((M480/60)/60)/24)+DATE(1970,1,1)</f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8">
        <f>(E481/D481)*100</f>
        <v>512.91666666666663</v>
      </c>
      <c r="G481" t="s">
        <v>20</v>
      </c>
      <c r="H481">
        <v>173</v>
      </c>
      <c r="I481" s="4">
        <f>E481/H481</f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1">
        <f>(((L481/60)/60)/24)+DATE(1970,1,1)</f>
        <v>42945.208333333328</v>
      </c>
      <c r="O481" s="11">
        <f>(((M481/60)/60)/24)+DATE(1970,1,1)</f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8">
        <f>(E482/D482)*100</f>
        <v>100.65116279069768</v>
      </c>
      <c r="G482" t="s">
        <v>20</v>
      </c>
      <c r="H482">
        <v>87</v>
      </c>
      <c r="I482" s="4">
        <f>E482/H482</f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1">
        <f>(((L482/60)/60)/24)+DATE(1970,1,1)</f>
        <v>40248.25</v>
      </c>
      <c r="O482" s="11">
        <f>(((M482/60)/60)/24)+DATE(1970,1,1)</f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8">
        <f>(E483/D483)*100</f>
        <v>81.348423194303152</v>
      </c>
      <c r="G483" t="s">
        <v>14</v>
      </c>
      <c r="H483">
        <v>1538</v>
      </c>
      <c r="I483" s="4">
        <f>E483/H483</f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1">
        <f>(((L483/60)/60)/24)+DATE(1970,1,1)</f>
        <v>41913.208333333336</v>
      </c>
      <c r="O483" s="11">
        <f>(((M483/60)/60)/24)+DATE(1970,1,1)</f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8">
        <f>(E484/D484)*100</f>
        <v>16.404761904761905</v>
      </c>
      <c r="G484" t="s">
        <v>14</v>
      </c>
      <c r="H484">
        <v>9</v>
      </c>
      <c r="I484" s="4">
        <f>E484/H484</f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1">
        <f>(((L484/60)/60)/24)+DATE(1970,1,1)</f>
        <v>40963.25</v>
      </c>
      <c r="O484" s="11">
        <f>(((M484/60)/60)/24)+DATE(1970,1,1)</f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8">
        <f>(E485/D485)*100</f>
        <v>52.774617067833695</v>
      </c>
      <c r="G485" t="s">
        <v>14</v>
      </c>
      <c r="H485">
        <v>554</v>
      </c>
      <c r="I485" s="4">
        <f>E485/H485</f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1">
        <f>(((L485/60)/60)/24)+DATE(1970,1,1)</f>
        <v>43811.25</v>
      </c>
      <c r="O485" s="11">
        <f>(((M485/60)/60)/24)+DATE(1970,1,1)</f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8">
        <f>(E486/D486)*100</f>
        <v>260.20608108108109</v>
      </c>
      <c r="G486" t="s">
        <v>20</v>
      </c>
      <c r="H486">
        <v>1572</v>
      </c>
      <c r="I486" s="4">
        <f>E486/H486</f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1">
        <f>(((L486/60)/60)/24)+DATE(1970,1,1)</f>
        <v>41855.208333333336</v>
      </c>
      <c r="O486" s="11">
        <f>(((M486/60)/60)/24)+DATE(1970,1,1)</f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8">
        <f>(E487/D487)*100</f>
        <v>30.73289183222958</v>
      </c>
      <c r="G487" t="s">
        <v>14</v>
      </c>
      <c r="H487">
        <v>648</v>
      </c>
      <c r="I487" s="4">
        <f>E487/H487</f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1">
        <f>(((L487/60)/60)/24)+DATE(1970,1,1)</f>
        <v>43626.208333333328</v>
      </c>
      <c r="O487" s="11">
        <f>(((M487/60)/60)/24)+DATE(1970,1,1)</f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8">
        <f>(E488/D488)*100</f>
        <v>13.5</v>
      </c>
      <c r="G488" t="s">
        <v>14</v>
      </c>
      <c r="H488">
        <v>21</v>
      </c>
      <c r="I488" s="4">
        <f>E488/H488</f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1">
        <f>(((L488/60)/60)/24)+DATE(1970,1,1)</f>
        <v>43168.25</v>
      </c>
      <c r="O488" s="11">
        <f>(((M488/60)/60)/24)+DATE(1970,1,1)</f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8">
        <f>(E489/D489)*100</f>
        <v>178.62556663644605</v>
      </c>
      <c r="G489" t="s">
        <v>20</v>
      </c>
      <c r="H489">
        <v>2346</v>
      </c>
      <c r="I489" s="4">
        <f>E489/H489</f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1">
        <f>(((L489/60)/60)/24)+DATE(1970,1,1)</f>
        <v>42845.208333333328</v>
      </c>
      <c r="O489" s="11">
        <f>(((M489/60)/60)/24)+DATE(1970,1,1)</f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8">
        <f>(E490/D490)*100</f>
        <v>220.0566037735849</v>
      </c>
      <c r="G490" t="s">
        <v>20</v>
      </c>
      <c r="H490">
        <v>115</v>
      </c>
      <c r="I490" s="4">
        <f>E490/H490</f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1">
        <f>(((L490/60)/60)/24)+DATE(1970,1,1)</f>
        <v>42403.25</v>
      </c>
      <c r="O490" s="11">
        <f>(((M490/60)/60)/24)+DATE(1970,1,1)</f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8">
        <f>(E491/D491)*100</f>
        <v>101.5108695652174</v>
      </c>
      <c r="G491" t="s">
        <v>20</v>
      </c>
      <c r="H491">
        <v>85</v>
      </c>
      <c r="I491" s="4">
        <f>E491/H491</f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1">
        <f>(((L491/60)/60)/24)+DATE(1970,1,1)</f>
        <v>40406.208333333336</v>
      </c>
      <c r="O491" s="11">
        <f>(((M491/60)/60)/24)+DATE(1970,1,1)</f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8">
        <f>(E492/D492)*100</f>
        <v>191.5</v>
      </c>
      <c r="G492" t="s">
        <v>20</v>
      </c>
      <c r="H492">
        <v>144</v>
      </c>
      <c r="I492" s="4">
        <f>E492/H492</f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1">
        <f>(((L492/60)/60)/24)+DATE(1970,1,1)</f>
        <v>43786.25</v>
      </c>
      <c r="O492" s="11">
        <f>(((M492/60)/60)/24)+DATE(1970,1,1)</f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8">
        <f>(E493/D493)*100</f>
        <v>305.34683098591546</v>
      </c>
      <c r="G493" t="s">
        <v>20</v>
      </c>
      <c r="H493">
        <v>2443</v>
      </c>
      <c r="I493" s="4">
        <f>E493/H493</f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1">
        <f>(((L493/60)/60)/24)+DATE(1970,1,1)</f>
        <v>41456.208333333336</v>
      </c>
      <c r="O493" s="11">
        <f>(((M493/60)/60)/24)+DATE(1970,1,1)</f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8">
        <f>(E494/D494)*100</f>
        <v>23.995287958115181</v>
      </c>
      <c r="G494" t="s">
        <v>74</v>
      </c>
      <c r="H494">
        <v>595</v>
      </c>
      <c r="I494" s="4">
        <f>E494/H494</f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1">
        <f>(((L494/60)/60)/24)+DATE(1970,1,1)</f>
        <v>40336.208333333336</v>
      </c>
      <c r="O494" s="11">
        <f>(((M494/60)/60)/24)+DATE(1970,1,1)</f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8">
        <f>(E495/D495)*100</f>
        <v>723.77777777777771</v>
      </c>
      <c r="G495" t="s">
        <v>20</v>
      </c>
      <c r="H495">
        <v>64</v>
      </c>
      <c r="I495" s="4">
        <f>E495/H495</f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1">
        <f>(((L495/60)/60)/24)+DATE(1970,1,1)</f>
        <v>43645.208333333328</v>
      </c>
      <c r="O495" s="11">
        <f>(((M495/60)/60)/24)+DATE(1970,1,1)</f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8">
        <f>(E496/D496)*100</f>
        <v>547.36</v>
      </c>
      <c r="G496" t="s">
        <v>20</v>
      </c>
      <c r="H496">
        <v>268</v>
      </c>
      <c r="I496" s="4">
        <f>E496/H496</f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1">
        <f>(((L496/60)/60)/24)+DATE(1970,1,1)</f>
        <v>40990.208333333336</v>
      </c>
      <c r="O496" s="11">
        <f>(((M496/60)/60)/24)+DATE(1970,1,1)</f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8">
        <f>(E497/D497)*100</f>
        <v>414.49999999999994</v>
      </c>
      <c r="G497" t="s">
        <v>20</v>
      </c>
      <c r="H497">
        <v>195</v>
      </c>
      <c r="I497" s="4">
        <f>E497/H497</f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1">
        <f>(((L497/60)/60)/24)+DATE(1970,1,1)</f>
        <v>41800.208333333336</v>
      </c>
      <c r="O497" s="11">
        <f>(((M497/60)/60)/24)+DATE(1970,1,1)</f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8">
        <f>(E498/D498)*100</f>
        <v>0.90696409140369971</v>
      </c>
      <c r="G498" t="s">
        <v>14</v>
      </c>
      <c r="H498">
        <v>54</v>
      </c>
      <c r="I498" s="4">
        <f>E498/H498</f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1">
        <f>(((L498/60)/60)/24)+DATE(1970,1,1)</f>
        <v>42876.208333333328</v>
      </c>
      <c r="O498" s="11">
        <f>(((M498/60)/60)/24)+DATE(1970,1,1)</f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8">
        <f>(E499/D499)*100</f>
        <v>34.173469387755098</v>
      </c>
      <c r="G499" t="s">
        <v>14</v>
      </c>
      <c r="H499">
        <v>120</v>
      </c>
      <c r="I499" s="4">
        <f>E499/H499</f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1">
        <f>(((L499/60)/60)/24)+DATE(1970,1,1)</f>
        <v>42724.25</v>
      </c>
      <c r="O499" s="11">
        <f>(((M499/60)/60)/24)+DATE(1970,1,1)</f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8">
        <f>(E500/D500)*100</f>
        <v>23.948810754912099</v>
      </c>
      <c r="G500" t="s">
        <v>14</v>
      </c>
      <c r="H500">
        <v>579</v>
      </c>
      <c r="I500" s="4">
        <f>E500/H500</f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1">
        <f>(((L500/60)/60)/24)+DATE(1970,1,1)</f>
        <v>42005.25</v>
      </c>
      <c r="O500" s="11">
        <f>(((M500/60)/60)/24)+DATE(1970,1,1)</f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8">
        <f>(E501/D501)*100</f>
        <v>48.072649572649574</v>
      </c>
      <c r="G501" t="s">
        <v>14</v>
      </c>
      <c r="H501">
        <v>2072</v>
      </c>
      <c r="I501" s="4">
        <f>E501/H501</f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1">
        <f>(((L501/60)/60)/24)+DATE(1970,1,1)</f>
        <v>42444.208333333328</v>
      </c>
      <c r="O501" s="11">
        <f>(((M501/60)/60)/24)+DATE(1970,1,1)</f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8">
        <f>(E502/D502)*100</f>
        <v>0</v>
      </c>
      <c r="G502" t="s">
        <v>14</v>
      </c>
      <c r="H502">
        <v>0</v>
      </c>
      <c r="I502" s="4" t="e">
        <f>E502/H502</f>
        <v>#DIV/0!</v>
      </c>
      <c r="J502" t="s">
        <v>21</v>
      </c>
      <c r="K502" t="s">
        <v>22</v>
      </c>
      <c r="L502">
        <v>1367384400</v>
      </c>
      <c r="M502">
        <v>1369803600</v>
      </c>
      <c r="N502" s="11">
        <f>(((L502/60)/60)/24)+DATE(1970,1,1)</f>
        <v>41395.208333333336</v>
      </c>
      <c r="O502" s="11">
        <f>(((M502/60)/60)/24)+DATE(1970,1,1)</f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8">
        <f>(E503/D503)*100</f>
        <v>70.145182291666657</v>
      </c>
      <c r="G503" t="s">
        <v>14</v>
      </c>
      <c r="H503">
        <v>1796</v>
      </c>
      <c r="I503" s="4">
        <f>E503/H503</f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1">
        <f>(((L503/60)/60)/24)+DATE(1970,1,1)</f>
        <v>41345.208333333336</v>
      </c>
      <c r="O503" s="11">
        <f>(((M503/60)/60)/24)+DATE(1970,1,1)</f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8">
        <f>(E504/D504)*100</f>
        <v>529.92307692307691</v>
      </c>
      <c r="G504" t="s">
        <v>20</v>
      </c>
      <c r="H504">
        <v>186</v>
      </c>
      <c r="I504" s="4">
        <f>E504/H504</f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1">
        <f>(((L504/60)/60)/24)+DATE(1970,1,1)</f>
        <v>41117.208333333336</v>
      </c>
      <c r="O504" s="11">
        <f>(((M504/60)/60)/24)+DATE(1970,1,1)</f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8">
        <f>(E505/D505)*100</f>
        <v>180.32549019607845</v>
      </c>
      <c r="G505" t="s">
        <v>20</v>
      </c>
      <c r="H505">
        <v>460</v>
      </c>
      <c r="I505" s="4">
        <f>E505/H505</f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1">
        <f>(((L505/60)/60)/24)+DATE(1970,1,1)</f>
        <v>42186.208333333328</v>
      </c>
      <c r="O505" s="11">
        <f>(((M505/60)/60)/24)+DATE(1970,1,1)</f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8">
        <f>(E506/D506)*100</f>
        <v>92.320000000000007</v>
      </c>
      <c r="G506" t="s">
        <v>14</v>
      </c>
      <c r="H506">
        <v>62</v>
      </c>
      <c r="I506" s="4">
        <f>E506/H506</f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1">
        <f>(((L506/60)/60)/24)+DATE(1970,1,1)</f>
        <v>42142.208333333328</v>
      </c>
      <c r="O506" s="11">
        <f>(((M506/60)/60)/24)+DATE(1970,1,1)</f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8">
        <f>(E507/D507)*100</f>
        <v>13.901001112347053</v>
      </c>
      <c r="G507" t="s">
        <v>14</v>
      </c>
      <c r="H507">
        <v>347</v>
      </c>
      <c r="I507" s="4">
        <f>E507/H507</f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1">
        <f>(((L507/60)/60)/24)+DATE(1970,1,1)</f>
        <v>41341.25</v>
      </c>
      <c r="O507" s="11">
        <f>(((M507/60)/60)/24)+DATE(1970,1,1)</f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8">
        <f>(E508/D508)*100</f>
        <v>927.07777777777767</v>
      </c>
      <c r="G508" t="s">
        <v>20</v>
      </c>
      <c r="H508">
        <v>2528</v>
      </c>
      <c r="I508" s="4">
        <f>E508/H508</f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1">
        <f>(((L508/60)/60)/24)+DATE(1970,1,1)</f>
        <v>43062.25</v>
      </c>
      <c r="O508" s="11">
        <f>(((M508/60)/60)/24)+DATE(1970,1,1)</f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8">
        <f>(E509/D509)*100</f>
        <v>39.857142857142861</v>
      </c>
      <c r="G509" t="s">
        <v>14</v>
      </c>
      <c r="H509">
        <v>19</v>
      </c>
      <c r="I509" s="4">
        <f>E509/H509</f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1">
        <f>(((L509/60)/60)/24)+DATE(1970,1,1)</f>
        <v>41373.208333333336</v>
      </c>
      <c r="O509" s="11">
        <f>(((M509/60)/60)/24)+DATE(1970,1,1)</f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8">
        <f>(E510/D510)*100</f>
        <v>112.22929936305732</v>
      </c>
      <c r="G510" t="s">
        <v>20</v>
      </c>
      <c r="H510">
        <v>3657</v>
      </c>
      <c r="I510" s="4">
        <f>E510/H510</f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1">
        <f>(((L510/60)/60)/24)+DATE(1970,1,1)</f>
        <v>43310.208333333328</v>
      </c>
      <c r="O510" s="11">
        <f>(((M510/60)/60)/24)+DATE(1970,1,1)</f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8">
        <f>(E511/D511)*100</f>
        <v>70.925816023738875</v>
      </c>
      <c r="G511" t="s">
        <v>14</v>
      </c>
      <c r="H511">
        <v>1258</v>
      </c>
      <c r="I511" s="4">
        <f>E511/H511</f>
        <v>95</v>
      </c>
      <c r="J511" t="s">
        <v>21</v>
      </c>
      <c r="K511" t="s">
        <v>22</v>
      </c>
      <c r="L511">
        <v>1336194000</v>
      </c>
      <c r="M511">
        <v>1337058000</v>
      </c>
      <c r="N511" s="11">
        <f>(((L511/60)/60)/24)+DATE(1970,1,1)</f>
        <v>41034.208333333336</v>
      </c>
      <c r="O511" s="11">
        <f>(((M511/60)/60)/24)+DATE(1970,1,1)</f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8">
        <f>(E512/D512)*100</f>
        <v>119.08974358974358</v>
      </c>
      <c r="G512" t="s">
        <v>20</v>
      </c>
      <c r="H512">
        <v>131</v>
      </c>
      <c r="I512" s="4">
        <f>E512/H512</f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1">
        <f>(((L512/60)/60)/24)+DATE(1970,1,1)</f>
        <v>43251.208333333328</v>
      </c>
      <c r="O512" s="11">
        <f>(((M512/60)/60)/24)+DATE(1970,1,1)</f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8">
        <f>(E513/D513)*100</f>
        <v>24.017591339648174</v>
      </c>
      <c r="G513" t="s">
        <v>14</v>
      </c>
      <c r="H513">
        <v>362</v>
      </c>
      <c r="I513" s="4">
        <f>E513/H513</f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1">
        <f>(((L513/60)/60)/24)+DATE(1970,1,1)</f>
        <v>43671.208333333328</v>
      </c>
      <c r="O513" s="11">
        <f>(((M513/60)/60)/24)+DATE(1970,1,1)</f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8">
        <f>(E514/D514)*100</f>
        <v>139.31868131868131</v>
      </c>
      <c r="G514" t="s">
        <v>20</v>
      </c>
      <c r="H514">
        <v>239</v>
      </c>
      <c r="I514" s="4">
        <f>E514/H514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1">
        <f>(((L514/60)/60)/24)+DATE(1970,1,1)</f>
        <v>41825.208333333336</v>
      </c>
      <c r="O514" s="11">
        <f>(((M514/60)/60)/24)+DATE(1970,1,1)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8">
        <f>(E515/D515)*100</f>
        <v>39.277108433734945</v>
      </c>
      <c r="G515" t="s">
        <v>74</v>
      </c>
      <c r="H515">
        <v>35</v>
      </c>
      <c r="I515" s="4">
        <f>E515/H515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1">
        <f>(((L515/60)/60)/24)+DATE(1970,1,1)</f>
        <v>40430.208333333336</v>
      </c>
      <c r="O515" s="11">
        <f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8">
        <f>(E516/D516)*100</f>
        <v>22.439077144917089</v>
      </c>
      <c r="G516" t="s">
        <v>74</v>
      </c>
      <c r="H516">
        <v>528</v>
      </c>
      <c r="I516" s="4">
        <f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1">
        <f>(((L516/60)/60)/24)+DATE(1970,1,1)</f>
        <v>41614.25</v>
      </c>
      <c r="O516" s="11">
        <f>(((M516/60)/60)/24)+DATE(1970,1,1)</f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8">
        <f>(E517/D517)*100</f>
        <v>55.779069767441861</v>
      </c>
      <c r="G517" t="s">
        <v>14</v>
      </c>
      <c r="H517">
        <v>133</v>
      </c>
      <c r="I517" s="4">
        <f>E517/H517</f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1">
        <f>(((L517/60)/60)/24)+DATE(1970,1,1)</f>
        <v>40900.25</v>
      </c>
      <c r="O517" s="11">
        <f>(((M517/60)/60)/24)+DATE(1970,1,1)</f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8">
        <f>(E518/D518)*100</f>
        <v>42.523125996810208</v>
      </c>
      <c r="G518" t="s">
        <v>14</v>
      </c>
      <c r="H518">
        <v>846</v>
      </c>
      <c r="I518" s="4">
        <f>E518/H518</f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1">
        <f>(((L518/60)/60)/24)+DATE(1970,1,1)</f>
        <v>40396.208333333336</v>
      </c>
      <c r="O518" s="11">
        <f>(((M518/60)/60)/24)+DATE(1970,1,1)</f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8">
        <f>(E519/D519)*100</f>
        <v>112.00000000000001</v>
      </c>
      <c r="G519" t="s">
        <v>20</v>
      </c>
      <c r="H519">
        <v>78</v>
      </c>
      <c r="I519" s="4">
        <f>E519/H519</f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1">
        <f>(((L519/60)/60)/24)+DATE(1970,1,1)</f>
        <v>42860.208333333328</v>
      </c>
      <c r="O519" s="11">
        <f>(((M519/60)/60)/24)+DATE(1970,1,1)</f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8">
        <f>(E520/D520)*100</f>
        <v>7.0681818181818183</v>
      </c>
      <c r="G520" t="s">
        <v>14</v>
      </c>
      <c r="H520">
        <v>10</v>
      </c>
      <c r="I520" s="4">
        <f>E520/H520</f>
        <v>62.2</v>
      </c>
      <c r="J520" t="s">
        <v>21</v>
      </c>
      <c r="K520" t="s">
        <v>22</v>
      </c>
      <c r="L520">
        <v>1519365600</v>
      </c>
      <c r="M520">
        <v>1519538400</v>
      </c>
      <c r="N520" s="11">
        <f>(((L520/60)/60)/24)+DATE(1970,1,1)</f>
        <v>43154.25</v>
      </c>
      <c r="O520" s="11">
        <f>(((M520/60)/60)/24)+DATE(1970,1,1)</f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8">
        <f>(E521/D521)*100</f>
        <v>101.74563871693867</v>
      </c>
      <c r="G521" t="s">
        <v>20</v>
      </c>
      <c r="H521">
        <v>1773</v>
      </c>
      <c r="I521" s="4">
        <f>E521/H521</f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1">
        <f>(((L521/60)/60)/24)+DATE(1970,1,1)</f>
        <v>42012.25</v>
      </c>
      <c r="O521" s="11">
        <f>(((M521/60)/60)/24)+DATE(1970,1,1)</f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8">
        <f>(E522/D522)*100</f>
        <v>425.75</v>
      </c>
      <c r="G522" t="s">
        <v>20</v>
      </c>
      <c r="H522">
        <v>32</v>
      </c>
      <c r="I522" s="4">
        <f>E522/H522</f>
        <v>106.4375</v>
      </c>
      <c r="J522" t="s">
        <v>21</v>
      </c>
      <c r="K522" t="s">
        <v>22</v>
      </c>
      <c r="L522">
        <v>1555650000</v>
      </c>
      <c r="M522">
        <v>1555909200</v>
      </c>
      <c r="N522" s="11">
        <f>(((L522/60)/60)/24)+DATE(1970,1,1)</f>
        <v>43574.208333333328</v>
      </c>
      <c r="O522" s="11">
        <f>(((M522/60)/60)/24)+DATE(1970,1,1)</f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8">
        <f>(E523/D523)*100</f>
        <v>145.53947368421052</v>
      </c>
      <c r="G523" t="s">
        <v>20</v>
      </c>
      <c r="H523">
        <v>369</v>
      </c>
      <c r="I523" s="4">
        <f>E523/H523</f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1">
        <f>(((L523/60)/60)/24)+DATE(1970,1,1)</f>
        <v>42605.208333333328</v>
      </c>
      <c r="O523" s="11">
        <f>(((M523/60)/60)/24)+DATE(1970,1,1)</f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8">
        <f>(E524/D524)*100</f>
        <v>32.453465346534657</v>
      </c>
      <c r="G524" t="s">
        <v>14</v>
      </c>
      <c r="H524">
        <v>191</v>
      </c>
      <c r="I524" s="4">
        <f>E524/H524</f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1">
        <f>(((L524/60)/60)/24)+DATE(1970,1,1)</f>
        <v>41093.208333333336</v>
      </c>
      <c r="O524" s="11">
        <f>(((M524/60)/60)/24)+DATE(1970,1,1)</f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8">
        <f>(E525/D525)*100</f>
        <v>700.33333333333326</v>
      </c>
      <c r="G525" t="s">
        <v>20</v>
      </c>
      <c r="H525">
        <v>89</v>
      </c>
      <c r="I525" s="4">
        <f>E525/H525</f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1">
        <f>(((L525/60)/60)/24)+DATE(1970,1,1)</f>
        <v>40241.25</v>
      </c>
      <c r="O525" s="11">
        <f>(((M525/60)/60)/24)+DATE(1970,1,1)</f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8">
        <f>(E526/D526)*100</f>
        <v>83.904860392967933</v>
      </c>
      <c r="G526" t="s">
        <v>14</v>
      </c>
      <c r="H526">
        <v>1979</v>
      </c>
      <c r="I526" s="4">
        <f>E526/H526</f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1">
        <f>(((L526/60)/60)/24)+DATE(1970,1,1)</f>
        <v>40294.208333333336</v>
      </c>
      <c r="O526" s="11">
        <f>(((M526/60)/60)/24)+DATE(1970,1,1)</f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8">
        <f>(E527/D527)*100</f>
        <v>84.19047619047619</v>
      </c>
      <c r="G527" t="s">
        <v>14</v>
      </c>
      <c r="H527">
        <v>63</v>
      </c>
      <c r="I527" s="4">
        <f>E527/H527</f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1">
        <f>(((L527/60)/60)/24)+DATE(1970,1,1)</f>
        <v>40505.25</v>
      </c>
      <c r="O527" s="11">
        <f>(((M527/60)/60)/24)+DATE(1970,1,1)</f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8">
        <f>(E528/D528)*100</f>
        <v>155.95180722891567</v>
      </c>
      <c r="G528" t="s">
        <v>20</v>
      </c>
      <c r="H528">
        <v>147</v>
      </c>
      <c r="I528" s="4">
        <f>E528/H528</f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1">
        <f>(((L528/60)/60)/24)+DATE(1970,1,1)</f>
        <v>42364.25</v>
      </c>
      <c r="O528" s="11">
        <f>(((M528/60)/60)/24)+DATE(1970,1,1)</f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8">
        <f>(E529/D529)*100</f>
        <v>99.619450317124731</v>
      </c>
      <c r="G529" t="s">
        <v>14</v>
      </c>
      <c r="H529">
        <v>6080</v>
      </c>
      <c r="I529" s="4">
        <f>E529/H529</f>
        <v>31</v>
      </c>
      <c r="J529" t="s">
        <v>15</v>
      </c>
      <c r="K529" t="s">
        <v>16</v>
      </c>
      <c r="L529">
        <v>1454652000</v>
      </c>
      <c r="M529">
        <v>1457762400</v>
      </c>
      <c r="N529" s="11">
        <f>(((L529/60)/60)/24)+DATE(1970,1,1)</f>
        <v>42405.25</v>
      </c>
      <c r="O529" s="11">
        <f>(((M529/60)/60)/24)+DATE(1970,1,1)</f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8">
        <f>(E530/D530)*100</f>
        <v>80.300000000000011</v>
      </c>
      <c r="G530" t="s">
        <v>14</v>
      </c>
      <c r="H530">
        <v>80</v>
      </c>
      <c r="I530" s="4">
        <f>E530/H530</f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1">
        <f>(((L530/60)/60)/24)+DATE(1970,1,1)</f>
        <v>41601.25</v>
      </c>
      <c r="O530" s="11">
        <f>(((M530/60)/60)/24)+DATE(1970,1,1)</f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8">
        <f>(E531/D531)*100</f>
        <v>11.254901960784313</v>
      </c>
      <c r="G531" t="s">
        <v>14</v>
      </c>
      <c r="H531">
        <v>9</v>
      </c>
      <c r="I531" s="4">
        <f>E531/H531</f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1">
        <f>(((L531/60)/60)/24)+DATE(1970,1,1)</f>
        <v>41769.208333333336</v>
      </c>
      <c r="O531" s="11">
        <f>(((M531/60)/60)/24)+DATE(1970,1,1)</f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8">
        <f>(E532/D532)*100</f>
        <v>91.740952380952379</v>
      </c>
      <c r="G532" t="s">
        <v>14</v>
      </c>
      <c r="H532">
        <v>1784</v>
      </c>
      <c r="I532" s="4">
        <f>E532/H532</f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1">
        <f>(((L532/60)/60)/24)+DATE(1970,1,1)</f>
        <v>40421.208333333336</v>
      </c>
      <c r="O532" s="11">
        <f>(((M532/60)/60)/24)+DATE(1970,1,1)</f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8">
        <f>(E533/D533)*100</f>
        <v>95.521156936261391</v>
      </c>
      <c r="G533" t="s">
        <v>47</v>
      </c>
      <c r="H533">
        <v>3640</v>
      </c>
      <c r="I533" s="4">
        <f>E533/H533</f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1">
        <f>(((L533/60)/60)/24)+DATE(1970,1,1)</f>
        <v>41589.25</v>
      </c>
      <c r="O533" s="11">
        <f>(((M533/60)/60)/24)+DATE(1970,1,1)</f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8">
        <f>(E534/D534)*100</f>
        <v>502.87499999999994</v>
      </c>
      <c r="G534" t="s">
        <v>20</v>
      </c>
      <c r="H534">
        <v>126</v>
      </c>
      <c r="I534" s="4">
        <f>E534/H534</f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1">
        <f>(((L534/60)/60)/24)+DATE(1970,1,1)</f>
        <v>43125.25</v>
      </c>
      <c r="O534" s="11">
        <f>(((M534/60)/60)/24)+DATE(1970,1,1)</f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8">
        <f>(E535/D535)*100</f>
        <v>159.24394463667818</v>
      </c>
      <c r="G535" t="s">
        <v>20</v>
      </c>
      <c r="H535">
        <v>2218</v>
      </c>
      <c r="I535" s="4">
        <f>E535/H535</f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1">
        <f>(((L535/60)/60)/24)+DATE(1970,1,1)</f>
        <v>41479.208333333336</v>
      </c>
      <c r="O535" s="11">
        <f>(((M535/60)/60)/24)+DATE(1970,1,1)</f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8">
        <f>(E536/D536)*100</f>
        <v>15.022446689113355</v>
      </c>
      <c r="G536" t="s">
        <v>14</v>
      </c>
      <c r="H536">
        <v>243</v>
      </c>
      <c r="I536" s="4">
        <f>E536/H536</f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1">
        <f>(((L536/60)/60)/24)+DATE(1970,1,1)</f>
        <v>43329.208333333328</v>
      </c>
      <c r="O536" s="11">
        <f>(((M536/60)/60)/24)+DATE(1970,1,1)</f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8">
        <f>(E537/D537)*100</f>
        <v>482.03846153846149</v>
      </c>
      <c r="G537" t="s">
        <v>20</v>
      </c>
      <c r="H537">
        <v>202</v>
      </c>
      <c r="I537" s="4">
        <f>E537/H537</f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1">
        <f>(((L537/60)/60)/24)+DATE(1970,1,1)</f>
        <v>43259.208333333328</v>
      </c>
      <c r="O537" s="11">
        <f>(((M537/60)/60)/24)+DATE(1970,1,1)</f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8">
        <f>(E538/D538)*100</f>
        <v>149.96938775510205</v>
      </c>
      <c r="G538" t="s">
        <v>20</v>
      </c>
      <c r="H538">
        <v>140</v>
      </c>
      <c r="I538" s="4">
        <f>E538/H538</f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1">
        <f>(((L538/60)/60)/24)+DATE(1970,1,1)</f>
        <v>40414.208333333336</v>
      </c>
      <c r="O538" s="11">
        <f>(((M538/60)/60)/24)+DATE(1970,1,1)</f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8">
        <f>(E539/D539)*100</f>
        <v>117.22156398104266</v>
      </c>
      <c r="G539" t="s">
        <v>20</v>
      </c>
      <c r="H539">
        <v>1052</v>
      </c>
      <c r="I539" s="4">
        <f>E539/H539</f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1">
        <f>(((L539/60)/60)/24)+DATE(1970,1,1)</f>
        <v>43342.208333333328</v>
      </c>
      <c r="O539" s="11">
        <f>(((M539/60)/60)/24)+DATE(1970,1,1)</f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8">
        <f>(E540/D540)*100</f>
        <v>37.695968274950431</v>
      </c>
      <c r="G540" t="s">
        <v>14</v>
      </c>
      <c r="H540">
        <v>1296</v>
      </c>
      <c r="I540" s="4">
        <f>E540/H540</f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1">
        <f>(((L540/60)/60)/24)+DATE(1970,1,1)</f>
        <v>41539.208333333336</v>
      </c>
      <c r="O540" s="11">
        <f>(((M540/60)/60)/24)+DATE(1970,1,1)</f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8">
        <f>(E541/D541)*100</f>
        <v>72.653061224489804</v>
      </c>
      <c r="G541" t="s">
        <v>14</v>
      </c>
      <c r="H541">
        <v>77</v>
      </c>
      <c r="I541" s="4">
        <f>E541/H541</f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1">
        <f>(((L541/60)/60)/24)+DATE(1970,1,1)</f>
        <v>43647.208333333328</v>
      </c>
      <c r="O541" s="11">
        <f>(((M541/60)/60)/24)+DATE(1970,1,1)</f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8">
        <f>(E542/D542)*100</f>
        <v>265.98113207547169</v>
      </c>
      <c r="G542" t="s">
        <v>20</v>
      </c>
      <c r="H542">
        <v>247</v>
      </c>
      <c r="I542" s="4">
        <f>E542/H542</f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1">
        <f>(((L542/60)/60)/24)+DATE(1970,1,1)</f>
        <v>43225.208333333328</v>
      </c>
      <c r="O542" s="11">
        <f>(((M542/60)/60)/24)+DATE(1970,1,1)</f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8">
        <f>(E543/D543)*100</f>
        <v>24.205617977528089</v>
      </c>
      <c r="G543" t="s">
        <v>14</v>
      </c>
      <c r="H543">
        <v>395</v>
      </c>
      <c r="I543" s="4">
        <f>E543/H543</f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1">
        <f>(((L543/60)/60)/24)+DATE(1970,1,1)</f>
        <v>42165.208333333328</v>
      </c>
      <c r="O543" s="11">
        <f>(((M543/60)/60)/24)+DATE(1970,1,1)</f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8">
        <f>(E544/D544)*100</f>
        <v>2.5064935064935066</v>
      </c>
      <c r="G544" t="s">
        <v>14</v>
      </c>
      <c r="H544">
        <v>49</v>
      </c>
      <c r="I544" s="4">
        <f>E544/H544</f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1">
        <f>(((L544/60)/60)/24)+DATE(1970,1,1)</f>
        <v>42391.25</v>
      </c>
      <c r="O544" s="11">
        <f>(((M544/60)/60)/24)+DATE(1970,1,1)</f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8">
        <f>(E545/D545)*100</f>
        <v>16.329799764428738</v>
      </c>
      <c r="G545" t="s">
        <v>14</v>
      </c>
      <c r="H545">
        <v>180</v>
      </c>
      <c r="I545" s="4">
        <f>E545/H545</f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1">
        <f>(((L545/60)/60)/24)+DATE(1970,1,1)</f>
        <v>41528.208333333336</v>
      </c>
      <c r="O545" s="11">
        <f>(((M545/60)/60)/24)+DATE(1970,1,1)</f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8">
        <f>(E546/D546)*100</f>
        <v>276.5</v>
      </c>
      <c r="G546" t="s">
        <v>20</v>
      </c>
      <c r="H546">
        <v>84</v>
      </c>
      <c r="I546" s="4">
        <f>E546/H546</f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1">
        <f>(((L546/60)/60)/24)+DATE(1970,1,1)</f>
        <v>42377.25</v>
      </c>
      <c r="O546" s="11">
        <f>(((M546/60)/60)/24)+DATE(1970,1,1)</f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8">
        <f>(E547/D547)*100</f>
        <v>88.803571428571431</v>
      </c>
      <c r="G547" t="s">
        <v>14</v>
      </c>
      <c r="H547">
        <v>2690</v>
      </c>
      <c r="I547" s="4">
        <f>E547/H547</f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1">
        <f>(((L547/60)/60)/24)+DATE(1970,1,1)</f>
        <v>43824.25</v>
      </c>
      <c r="O547" s="11">
        <f>(((M547/60)/60)/24)+DATE(1970,1,1)</f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8">
        <f>(E548/D548)*100</f>
        <v>163.57142857142856</v>
      </c>
      <c r="G548" t="s">
        <v>20</v>
      </c>
      <c r="H548">
        <v>88</v>
      </c>
      <c r="I548" s="4">
        <f>E548/H548</f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1">
        <f>(((L548/60)/60)/24)+DATE(1970,1,1)</f>
        <v>43360.208333333328</v>
      </c>
      <c r="O548" s="11">
        <f>(((M548/60)/60)/24)+DATE(1970,1,1)</f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8">
        <f>(E549/D549)*100</f>
        <v>969</v>
      </c>
      <c r="G549" t="s">
        <v>20</v>
      </c>
      <c r="H549">
        <v>156</v>
      </c>
      <c r="I549" s="4">
        <f>E549/H549</f>
        <v>80.75</v>
      </c>
      <c r="J549" t="s">
        <v>21</v>
      </c>
      <c r="K549" t="s">
        <v>22</v>
      </c>
      <c r="L549">
        <v>1422165600</v>
      </c>
      <c r="M549">
        <v>1423202400</v>
      </c>
      <c r="N549" s="11">
        <f>(((L549/60)/60)/24)+DATE(1970,1,1)</f>
        <v>42029.25</v>
      </c>
      <c r="O549" s="11">
        <f>(((M549/60)/60)/24)+DATE(1970,1,1)</f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8">
        <f>(E550/D550)*100</f>
        <v>270.91376701966715</v>
      </c>
      <c r="G550" t="s">
        <v>20</v>
      </c>
      <c r="H550">
        <v>2985</v>
      </c>
      <c r="I550" s="4">
        <f>E550/H550</f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1">
        <f>(((L550/60)/60)/24)+DATE(1970,1,1)</f>
        <v>42461.208333333328</v>
      </c>
      <c r="O550" s="11">
        <f>(((M550/60)/60)/24)+DATE(1970,1,1)</f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8">
        <f>(E551/D551)*100</f>
        <v>284.21355932203392</v>
      </c>
      <c r="G551" t="s">
        <v>20</v>
      </c>
      <c r="H551">
        <v>762</v>
      </c>
      <c r="I551" s="4">
        <f>E551/H551</f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1">
        <f>(((L551/60)/60)/24)+DATE(1970,1,1)</f>
        <v>41422.208333333336</v>
      </c>
      <c r="O551" s="11">
        <f>(((M551/60)/60)/24)+DATE(1970,1,1)</f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8">
        <f>(E552/D552)*100</f>
        <v>4</v>
      </c>
      <c r="G552" t="s">
        <v>74</v>
      </c>
      <c r="H552">
        <v>1</v>
      </c>
      <c r="I552" s="4">
        <f>E552/H552</f>
        <v>4</v>
      </c>
      <c r="J552" t="s">
        <v>98</v>
      </c>
      <c r="K552" t="s">
        <v>99</v>
      </c>
      <c r="L552">
        <v>1330495200</v>
      </c>
      <c r="M552">
        <v>1332306000</v>
      </c>
      <c r="N552" s="11">
        <f>(((L552/60)/60)/24)+DATE(1970,1,1)</f>
        <v>40968.25</v>
      </c>
      <c r="O552" s="11">
        <f>(((M552/60)/60)/24)+DATE(1970,1,1)</f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8">
        <f>(E553/D553)*100</f>
        <v>58.6329816768462</v>
      </c>
      <c r="G553" t="s">
        <v>14</v>
      </c>
      <c r="H553">
        <v>2779</v>
      </c>
      <c r="I553" s="4">
        <f>E553/H553</f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1">
        <f>(((L553/60)/60)/24)+DATE(1970,1,1)</f>
        <v>41993.25</v>
      </c>
      <c r="O553" s="11">
        <f>(((M553/60)/60)/24)+DATE(1970,1,1)</f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8">
        <f>(E554/D554)*100</f>
        <v>98.51111111111112</v>
      </c>
      <c r="G554" t="s">
        <v>14</v>
      </c>
      <c r="H554">
        <v>92</v>
      </c>
      <c r="I554" s="4">
        <f>E554/H554</f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1">
        <f>(((L554/60)/60)/24)+DATE(1970,1,1)</f>
        <v>42700.25</v>
      </c>
      <c r="O554" s="11">
        <f>(((M554/60)/60)/24)+DATE(1970,1,1)</f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8">
        <f>(E555/D555)*100</f>
        <v>43.975381008206334</v>
      </c>
      <c r="G555" t="s">
        <v>14</v>
      </c>
      <c r="H555">
        <v>1028</v>
      </c>
      <c r="I555" s="4">
        <f>E555/H555</f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1">
        <f>(((L555/60)/60)/24)+DATE(1970,1,1)</f>
        <v>40545.25</v>
      </c>
      <c r="O555" s="11">
        <f>(((M555/60)/60)/24)+DATE(1970,1,1)</f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8">
        <f>(E556/D556)*100</f>
        <v>151.66315789473683</v>
      </c>
      <c r="G556" t="s">
        <v>20</v>
      </c>
      <c r="H556">
        <v>554</v>
      </c>
      <c r="I556" s="4">
        <f>E556/H556</f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1">
        <f>(((L556/60)/60)/24)+DATE(1970,1,1)</f>
        <v>42723.25</v>
      </c>
      <c r="O556" s="11">
        <f>(((M556/60)/60)/24)+DATE(1970,1,1)</f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8">
        <f>(E557/D557)*100</f>
        <v>223.63492063492063</v>
      </c>
      <c r="G557" t="s">
        <v>20</v>
      </c>
      <c r="H557">
        <v>135</v>
      </c>
      <c r="I557" s="4">
        <f>E557/H557</f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1">
        <f>(((L557/60)/60)/24)+DATE(1970,1,1)</f>
        <v>41731.208333333336</v>
      </c>
      <c r="O557" s="11">
        <f>(((M557/60)/60)/24)+DATE(1970,1,1)</f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8">
        <f>(E558/D558)*100</f>
        <v>239.75</v>
      </c>
      <c r="G558" t="s">
        <v>20</v>
      </c>
      <c r="H558">
        <v>122</v>
      </c>
      <c r="I558" s="4">
        <f>E558/H558</f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1">
        <f>(((L558/60)/60)/24)+DATE(1970,1,1)</f>
        <v>40792.208333333336</v>
      </c>
      <c r="O558" s="11">
        <f>(((M558/60)/60)/24)+DATE(1970,1,1)</f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8">
        <f>(E559/D559)*100</f>
        <v>199.33333333333334</v>
      </c>
      <c r="G559" t="s">
        <v>20</v>
      </c>
      <c r="H559">
        <v>221</v>
      </c>
      <c r="I559" s="4">
        <f>E559/H559</f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1">
        <f>(((L559/60)/60)/24)+DATE(1970,1,1)</f>
        <v>42279.208333333328</v>
      </c>
      <c r="O559" s="11">
        <f>(((M559/60)/60)/24)+DATE(1970,1,1)</f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8">
        <f>(E560/D560)*100</f>
        <v>137.34482758620689</v>
      </c>
      <c r="G560" t="s">
        <v>20</v>
      </c>
      <c r="H560">
        <v>126</v>
      </c>
      <c r="I560" s="4">
        <f>E560/H560</f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1">
        <f>(((L560/60)/60)/24)+DATE(1970,1,1)</f>
        <v>42424.25</v>
      </c>
      <c r="O560" s="11">
        <f>(((M560/60)/60)/24)+DATE(1970,1,1)</f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8">
        <f>(E561/D561)*100</f>
        <v>100.9696106362773</v>
      </c>
      <c r="G561" t="s">
        <v>20</v>
      </c>
      <c r="H561">
        <v>1022</v>
      </c>
      <c r="I561" s="4">
        <f>E561/H561</f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1">
        <f>(((L561/60)/60)/24)+DATE(1970,1,1)</f>
        <v>42584.208333333328</v>
      </c>
      <c r="O561" s="11">
        <f>(((M561/60)/60)/24)+DATE(1970,1,1)</f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8">
        <f>(E562/D562)*100</f>
        <v>794.16</v>
      </c>
      <c r="G562" t="s">
        <v>20</v>
      </c>
      <c r="H562">
        <v>3177</v>
      </c>
      <c r="I562" s="4">
        <f>E562/H562</f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1">
        <f>(((L562/60)/60)/24)+DATE(1970,1,1)</f>
        <v>40865.25</v>
      </c>
      <c r="O562" s="11">
        <f>(((M562/60)/60)/24)+DATE(1970,1,1)</f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8">
        <f>(E563/D563)*100</f>
        <v>369.7</v>
      </c>
      <c r="G563" t="s">
        <v>20</v>
      </c>
      <c r="H563">
        <v>198</v>
      </c>
      <c r="I563" s="4">
        <f>E563/H563</f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1">
        <f>(((L563/60)/60)/24)+DATE(1970,1,1)</f>
        <v>40833.208333333336</v>
      </c>
      <c r="O563" s="11">
        <f>(((M563/60)/60)/24)+DATE(1970,1,1)</f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8">
        <f>(E564/D564)*100</f>
        <v>12.818181818181817</v>
      </c>
      <c r="G564" t="s">
        <v>14</v>
      </c>
      <c r="H564">
        <v>26</v>
      </c>
      <c r="I564" s="4">
        <f>E564/H564</f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1">
        <f>(((L564/60)/60)/24)+DATE(1970,1,1)</f>
        <v>43536.208333333328</v>
      </c>
      <c r="O564" s="11">
        <f>(((M564/60)/60)/24)+DATE(1970,1,1)</f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8">
        <f>(E565/D565)*100</f>
        <v>138.02702702702703</v>
      </c>
      <c r="G565" t="s">
        <v>20</v>
      </c>
      <c r="H565">
        <v>85</v>
      </c>
      <c r="I565" s="4">
        <f>E565/H565</f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1">
        <f>(((L565/60)/60)/24)+DATE(1970,1,1)</f>
        <v>43417.25</v>
      </c>
      <c r="O565" s="11">
        <f>(((M565/60)/60)/24)+DATE(1970,1,1)</f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8">
        <f>(E566/D566)*100</f>
        <v>83.813278008298752</v>
      </c>
      <c r="G566" t="s">
        <v>14</v>
      </c>
      <c r="H566">
        <v>1790</v>
      </c>
      <c r="I566" s="4">
        <f>E566/H566</f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1">
        <f>(((L566/60)/60)/24)+DATE(1970,1,1)</f>
        <v>42078.208333333328</v>
      </c>
      <c r="O566" s="11">
        <f>(((M566/60)/60)/24)+DATE(1970,1,1)</f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8">
        <f>(E567/D567)*100</f>
        <v>204.60063224446787</v>
      </c>
      <c r="G567" t="s">
        <v>20</v>
      </c>
      <c r="H567">
        <v>3596</v>
      </c>
      <c r="I567" s="4">
        <f>E567/H567</f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1">
        <f>(((L567/60)/60)/24)+DATE(1970,1,1)</f>
        <v>40862.25</v>
      </c>
      <c r="O567" s="11">
        <f>(((M567/60)/60)/24)+DATE(1970,1,1)</f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8">
        <f>(E568/D568)*100</f>
        <v>44.344086021505376</v>
      </c>
      <c r="G568" t="s">
        <v>14</v>
      </c>
      <c r="H568">
        <v>37</v>
      </c>
      <c r="I568" s="4">
        <f>E568/H568</f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1">
        <f>(((L568/60)/60)/24)+DATE(1970,1,1)</f>
        <v>42424.25</v>
      </c>
      <c r="O568" s="11">
        <f>(((M568/60)/60)/24)+DATE(1970,1,1)</f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8">
        <f>(E569/D569)*100</f>
        <v>218.60294117647058</v>
      </c>
      <c r="G569" t="s">
        <v>20</v>
      </c>
      <c r="H569">
        <v>244</v>
      </c>
      <c r="I569" s="4">
        <f>E569/H569</f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1">
        <f>(((L569/60)/60)/24)+DATE(1970,1,1)</f>
        <v>41830.208333333336</v>
      </c>
      <c r="O569" s="11">
        <f>(((M569/60)/60)/24)+DATE(1970,1,1)</f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8">
        <f>(E570/D570)*100</f>
        <v>186.03314917127071</v>
      </c>
      <c r="G570" t="s">
        <v>20</v>
      </c>
      <c r="H570">
        <v>5180</v>
      </c>
      <c r="I570" s="4">
        <f>E570/H570</f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1">
        <f>(((L570/60)/60)/24)+DATE(1970,1,1)</f>
        <v>40374.208333333336</v>
      </c>
      <c r="O570" s="11">
        <f>(((M570/60)/60)/24)+DATE(1970,1,1)</f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8">
        <f>(E571/D571)*100</f>
        <v>237.33830845771143</v>
      </c>
      <c r="G571" t="s">
        <v>20</v>
      </c>
      <c r="H571">
        <v>589</v>
      </c>
      <c r="I571" s="4">
        <f>E571/H571</f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1">
        <f>(((L571/60)/60)/24)+DATE(1970,1,1)</f>
        <v>40554.25</v>
      </c>
      <c r="O571" s="11">
        <f>(((M571/60)/60)/24)+DATE(1970,1,1)</f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8">
        <f>(E572/D572)*100</f>
        <v>305.65384615384613</v>
      </c>
      <c r="G572" t="s">
        <v>20</v>
      </c>
      <c r="H572">
        <v>2725</v>
      </c>
      <c r="I572" s="4">
        <f>E572/H572</f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1">
        <f>(((L572/60)/60)/24)+DATE(1970,1,1)</f>
        <v>41993.25</v>
      </c>
      <c r="O572" s="11">
        <f>(((M572/60)/60)/24)+DATE(1970,1,1)</f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8">
        <f>(E573/D573)*100</f>
        <v>94.142857142857139</v>
      </c>
      <c r="G573" t="s">
        <v>14</v>
      </c>
      <c r="H573">
        <v>35</v>
      </c>
      <c r="I573" s="4">
        <f>E573/H573</f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1">
        <f>(((L573/60)/60)/24)+DATE(1970,1,1)</f>
        <v>42174.208333333328</v>
      </c>
      <c r="O573" s="11">
        <f>(((M573/60)/60)/24)+DATE(1970,1,1)</f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8">
        <f>(E574/D574)*100</f>
        <v>54.400000000000006</v>
      </c>
      <c r="G574" t="s">
        <v>74</v>
      </c>
      <c r="H574">
        <v>94</v>
      </c>
      <c r="I574" s="4">
        <f>E574/H574</f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1">
        <f>(((L574/60)/60)/24)+DATE(1970,1,1)</f>
        <v>42275.208333333328</v>
      </c>
      <c r="O574" s="11">
        <f>(((M574/60)/60)/24)+DATE(1970,1,1)</f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8">
        <f>(E575/D575)*100</f>
        <v>111.88059701492537</v>
      </c>
      <c r="G575" t="s">
        <v>20</v>
      </c>
      <c r="H575">
        <v>300</v>
      </c>
      <c r="I575" s="4">
        <f>E575/H575</f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1">
        <f>(((L575/60)/60)/24)+DATE(1970,1,1)</f>
        <v>41761.208333333336</v>
      </c>
      <c r="O575" s="11">
        <f>(((M575/60)/60)/24)+DATE(1970,1,1)</f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8">
        <f>(E576/D576)*100</f>
        <v>369.14814814814815</v>
      </c>
      <c r="G576" t="s">
        <v>20</v>
      </c>
      <c r="H576">
        <v>144</v>
      </c>
      <c r="I576" s="4">
        <f>E576/H576</f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1">
        <f>(((L576/60)/60)/24)+DATE(1970,1,1)</f>
        <v>43806.25</v>
      </c>
      <c r="O576" s="11">
        <f>(((M576/60)/60)/24)+DATE(1970,1,1)</f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8">
        <f>(E577/D577)*100</f>
        <v>62.930372148859547</v>
      </c>
      <c r="G577" t="s">
        <v>14</v>
      </c>
      <c r="H577">
        <v>558</v>
      </c>
      <c r="I577" s="4">
        <f>E577/H577</f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1">
        <f>(((L577/60)/60)/24)+DATE(1970,1,1)</f>
        <v>41779.208333333336</v>
      </c>
      <c r="O577" s="11">
        <f>(((M577/60)/60)/24)+DATE(1970,1,1)</f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8">
        <f>(E578/D578)*100</f>
        <v>64.927835051546396</v>
      </c>
      <c r="G578" t="s">
        <v>14</v>
      </c>
      <c r="H578">
        <v>64</v>
      </c>
      <c r="I578" s="4">
        <f>E578/H578</f>
        <v>98.40625</v>
      </c>
      <c r="J578" t="s">
        <v>21</v>
      </c>
      <c r="K578" t="s">
        <v>22</v>
      </c>
      <c r="L578">
        <v>1509512400</v>
      </c>
      <c r="M578">
        <v>1510984800</v>
      </c>
      <c r="N578" s="11">
        <f>(((L578/60)/60)/24)+DATE(1970,1,1)</f>
        <v>43040.208333333328</v>
      </c>
      <c r="O578" s="11">
        <f>(((M578/60)/60)/24)+DATE(1970,1,1)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8">
        <f>(E579/D579)*100</f>
        <v>18.853658536585368</v>
      </c>
      <c r="G579" t="s">
        <v>74</v>
      </c>
      <c r="H579">
        <v>37</v>
      </c>
      <c r="I579" s="4">
        <f>E579/H579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1">
        <f>(((L579/60)/60)/24)+DATE(1970,1,1)</f>
        <v>40613.25</v>
      </c>
      <c r="O579" s="11">
        <f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8">
        <f>(E580/D580)*100</f>
        <v>16.754404145077721</v>
      </c>
      <c r="G580" t="s">
        <v>14</v>
      </c>
      <c r="H580">
        <v>245</v>
      </c>
      <c r="I580" s="4">
        <f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1">
        <f>(((L580/60)/60)/24)+DATE(1970,1,1)</f>
        <v>40878.25</v>
      </c>
      <c r="O580" s="11">
        <f>(((M580/60)/60)/24)+DATE(1970,1,1)</f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8">
        <f>(E581/D581)*100</f>
        <v>101.11290322580646</v>
      </c>
      <c r="G581" t="s">
        <v>20</v>
      </c>
      <c r="H581">
        <v>87</v>
      </c>
      <c r="I581" s="4">
        <f>E581/H581</f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1">
        <f>(((L581/60)/60)/24)+DATE(1970,1,1)</f>
        <v>40762.208333333336</v>
      </c>
      <c r="O581" s="11">
        <f>(((M581/60)/60)/24)+DATE(1970,1,1)</f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8">
        <f>(E582/D582)*100</f>
        <v>341.5022831050228</v>
      </c>
      <c r="G582" t="s">
        <v>20</v>
      </c>
      <c r="H582">
        <v>3116</v>
      </c>
      <c r="I582" s="4">
        <f>E582/H582</f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1">
        <f>(((L582/60)/60)/24)+DATE(1970,1,1)</f>
        <v>41696.25</v>
      </c>
      <c r="O582" s="11">
        <f>(((M582/60)/60)/24)+DATE(1970,1,1)</f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8">
        <f>(E583/D583)*100</f>
        <v>64.016666666666666</v>
      </c>
      <c r="G583" t="s">
        <v>14</v>
      </c>
      <c r="H583">
        <v>71</v>
      </c>
      <c r="I583" s="4">
        <f>E583/H583</f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1">
        <f>(((L583/60)/60)/24)+DATE(1970,1,1)</f>
        <v>40662.208333333336</v>
      </c>
      <c r="O583" s="11">
        <f>(((M583/60)/60)/24)+DATE(1970,1,1)</f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8">
        <f>(E584/D584)*100</f>
        <v>52.080459770114942</v>
      </c>
      <c r="G584" t="s">
        <v>14</v>
      </c>
      <c r="H584">
        <v>42</v>
      </c>
      <c r="I584" s="4">
        <f>E584/H584</f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1">
        <f>(((L584/60)/60)/24)+DATE(1970,1,1)</f>
        <v>42165.208333333328</v>
      </c>
      <c r="O584" s="11">
        <f>(((M584/60)/60)/24)+DATE(1970,1,1)</f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8">
        <f>(E585/D585)*100</f>
        <v>322.40211640211641</v>
      </c>
      <c r="G585" t="s">
        <v>20</v>
      </c>
      <c r="H585">
        <v>909</v>
      </c>
      <c r="I585" s="4">
        <f>E585/H585</f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1">
        <f>(((L585/60)/60)/24)+DATE(1970,1,1)</f>
        <v>40959.25</v>
      </c>
      <c r="O585" s="11">
        <f>(((M585/60)/60)/24)+DATE(1970,1,1)</f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8">
        <f>(E586/D586)*100</f>
        <v>119.50810185185186</v>
      </c>
      <c r="G586" t="s">
        <v>20</v>
      </c>
      <c r="H586">
        <v>1613</v>
      </c>
      <c r="I586" s="4">
        <f>E586/H586</f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1">
        <f>(((L586/60)/60)/24)+DATE(1970,1,1)</f>
        <v>41024.208333333336</v>
      </c>
      <c r="O586" s="11">
        <f>(((M586/60)/60)/24)+DATE(1970,1,1)</f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8">
        <f>(E587/D587)*100</f>
        <v>146.79775280898878</v>
      </c>
      <c r="G587" t="s">
        <v>20</v>
      </c>
      <c r="H587">
        <v>136</v>
      </c>
      <c r="I587" s="4">
        <f>E587/H587</f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1">
        <f>(((L587/60)/60)/24)+DATE(1970,1,1)</f>
        <v>40255.208333333336</v>
      </c>
      <c r="O587" s="11">
        <f>(((M587/60)/60)/24)+DATE(1970,1,1)</f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8">
        <f>(E588/D588)*100</f>
        <v>950.57142857142856</v>
      </c>
      <c r="G588" t="s">
        <v>20</v>
      </c>
      <c r="H588">
        <v>130</v>
      </c>
      <c r="I588" s="4">
        <f>E588/H588</f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1">
        <f>(((L588/60)/60)/24)+DATE(1970,1,1)</f>
        <v>40499.25</v>
      </c>
      <c r="O588" s="11">
        <f>(((M588/60)/60)/24)+DATE(1970,1,1)</f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8">
        <f>(E589/D589)*100</f>
        <v>72.893617021276597</v>
      </c>
      <c r="G589" t="s">
        <v>14</v>
      </c>
      <c r="H589">
        <v>156</v>
      </c>
      <c r="I589" s="4">
        <f>E589/H589</f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1">
        <f>(((L589/60)/60)/24)+DATE(1970,1,1)</f>
        <v>43484.25</v>
      </c>
      <c r="O589" s="11">
        <f>(((M589/60)/60)/24)+DATE(1970,1,1)</f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8">
        <f>(E590/D590)*100</f>
        <v>79.008248730964468</v>
      </c>
      <c r="G590" t="s">
        <v>14</v>
      </c>
      <c r="H590">
        <v>1368</v>
      </c>
      <c r="I590" s="4">
        <f>E590/H590</f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1">
        <f>(((L590/60)/60)/24)+DATE(1970,1,1)</f>
        <v>40262.208333333336</v>
      </c>
      <c r="O590" s="11">
        <f>(((M590/60)/60)/24)+DATE(1970,1,1)</f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8">
        <f>(E591/D591)*100</f>
        <v>64.721518987341781</v>
      </c>
      <c r="G591" t="s">
        <v>14</v>
      </c>
      <c r="H591">
        <v>102</v>
      </c>
      <c r="I591" s="4">
        <f>E591/H591</f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1">
        <f>(((L591/60)/60)/24)+DATE(1970,1,1)</f>
        <v>42190.208333333328</v>
      </c>
      <c r="O591" s="11">
        <f>(((M591/60)/60)/24)+DATE(1970,1,1)</f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8">
        <f>(E592/D592)*100</f>
        <v>82.028169014084511</v>
      </c>
      <c r="G592" t="s">
        <v>14</v>
      </c>
      <c r="H592">
        <v>86</v>
      </c>
      <c r="I592" s="4">
        <f>E592/H592</f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1">
        <f>(((L592/60)/60)/24)+DATE(1970,1,1)</f>
        <v>41994.25</v>
      </c>
      <c r="O592" s="11">
        <f>(((M592/60)/60)/24)+DATE(1970,1,1)</f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8">
        <f>(E593/D593)*100</f>
        <v>1037.6666666666667</v>
      </c>
      <c r="G593" t="s">
        <v>20</v>
      </c>
      <c r="H593">
        <v>102</v>
      </c>
      <c r="I593" s="4">
        <f>E593/H593</f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1">
        <f>(((L593/60)/60)/24)+DATE(1970,1,1)</f>
        <v>40373.208333333336</v>
      </c>
      <c r="O593" s="11">
        <f>(((M593/60)/60)/24)+DATE(1970,1,1)</f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8">
        <f>(E594/D594)*100</f>
        <v>12.910076530612244</v>
      </c>
      <c r="G594" t="s">
        <v>14</v>
      </c>
      <c r="H594">
        <v>253</v>
      </c>
      <c r="I594" s="4">
        <f>E594/H594</f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1">
        <f>(((L594/60)/60)/24)+DATE(1970,1,1)</f>
        <v>41789.208333333336</v>
      </c>
      <c r="O594" s="11">
        <f>(((M594/60)/60)/24)+DATE(1970,1,1)</f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8">
        <f>(E595/D595)*100</f>
        <v>154.84210526315789</v>
      </c>
      <c r="G595" t="s">
        <v>20</v>
      </c>
      <c r="H595">
        <v>4006</v>
      </c>
      <c r="I595" s="4">
        <f>E595/H595</f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1">
        <f>(((L595/60)/60)/24)+DATE(1970,1,1)</f>
        <v>41724.208333333336</v>
      </c>
      <c r="O595" s="11">
        <f>(((M595/60)/60)/24)+DATE(1970,1,1)</f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8">
        <f>(E596/D596)*100</f>
        <v>7.0991735537190088</v>
      </c>
      <c r="G596" t="s">
        <v>14</v>
      </c>
      <c r="H596">
        <v>157</v>
      </c>
      <c r="I596" s="4">
        <f>E596/H596</f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1">
        <f>(((L596/60)/60)/24)+DATE(1970,1,1)</f>
        <v>42548.208333333328</v>
      </c>
      <c r="O596" s="11">
        <f>(((M596/60)/60)/24)+DATE(1970,1,1)</f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8">
        <f>(E597/D597)*100</f>
        <v>208.52773826458036</v>
      </c>
      <c r="G597" t="s">
        <v>20</v>
      </c>
      <c r="H597">
        <v>1629</v>
      </c>
      <c r="I597" s="4">
        <f>E597/H597</f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1">
        <f>(((L597/60)/60)/24)+DATE(1970,1,1)</f>
        <v>40253.208333333336</v>
      </c>
      <c r="O597" s="11">
        <f>(((M597/60)/60)/24)+DATE(1970,1,1)</f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8">
        <f>(E598/D598)*100</f>
        <v>99.683544303797461</v>
      </c>
      <c r="G598" t="s">
        <v>14</v>
      </c>
      <c r="H598">
        <v>183</v>
      </c>
      <c r="I598" s="4">
        <f>E598/H598</f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1">
        <f>(((L598/60)/60)/24)+DATE(1970,1,1)</f>
        <v>42434.25</v>
      </c>
      <c r="O598" s="11">
        <f>(((M598/60)/60)/24)+DATE(1970,1,1)</f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8">
        <f>(E599/D599)*100</f>
        <v>201.59756097560978</v>
      </c>
      <c r="G599" t="s">
        <v>20</v>
      </c>
      <c r="H599">
        <v>2188</v>
      </c>
      <c r="I599" s="4">
        <f>E599/H599</f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1">
        <f>(((L599/60)/60)/24)+DATE(1970,1,1)</f>
        <v>43786.25</v>
      </c>
      <c r="O599" s="11">
        <f>(((M599/60)/60)/24)+DATE(1970,1,1)</f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8">
        <f>(E600/D600)*100</f>
        <v>162.09032258064516</v>
      </c>
      <c r="G600" t="s">
        <v>20</v>
      </c>
      <c r="H600">
        <v>2409</v>
      </c>
      <c r="I600" s="4">
        <f>E600/H600</f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1">
        <f>(((L600/60)/60)/24)+DATE(1970,1,1)</f>
        <v>40344.208333333336</v>
      </c>
      <c r="O600" s="11">
        <f>(((M600/60)/60)/24)+DATE(1970,1,1)</f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8">
        <f>(E601/D601)*100</f>
        <v>3.6436208125445471</v>
      </c>
      <c r="G601" t="s">
        <v>14</v>
      </c>
      <c r="H601">
        <v>82</v>
      </c>
      <c r="I601" s="4">
        <f>E601/H601</f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1">
        <f>(((L601/60)/60)/24)+DATE(1970,1,1)</f>
        <v>42047.25</v>
      </c>
      <c r="O601" s="11">
        <f>(((M601/60)/60)/24)+DATE(1970,1,1)</f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8">
        <f>(E602/D602)*100</f>
        <v>5</v>
      </c>
      <c r="G602" t="s">
        <v>14</v>
      </c>
      <c r="H602">
        <v>1</v>
      </c>
      <c r="I602" s="4">
        <f>E602/H602</f>
        <v>5</v>
      </c>
      <c r="J602" t="s">
        <v>40</v>
      </c>
      <c r="K602" t="s">
        <v>41</v>
      </c>
      <c r="L602">
        <v>1375160400</v>
      </c>
      <c r="M602">
        <v>1376197200</v>
      </c>
      <c r="N602" s="11">
        <f>(((L602/60)/60)/24)+DATE(1970,1,1)</f>
        <v>41485.208333333336</v>
      </c>
      <c r="O602" s="11">
        <f>(((M602/60)/60)/24)+DATE(1970,1,1)</f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8">
        <f>(E603/D603)*100</f>
        <v>206.63492063492063</v>
      </c>
      <c r="G603" t="s">
        <v>20</v>
      </c>
      <c r="H603">
        <v>194</v>
      </c>
      <c r="I603" s="4">
        <f>E603/H603</f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1">
        <f>(((L603/60)/60)/24)+DATE(1970,1,1)</f>
        <v>41789.208333333336</v>
      </c>
      <c r="O603" s="11">
        <f>(((M603/60)/60)/24)+DATE(1970,1,1)</f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8">
        <f>(E604/D604)*100</f>
        <v>128.23628691983123</v>
      </c>
      <c r="G604" t="s">
        <v>20</v>
      </c>
      <c r="H604">
        <v>1140</v>
      </c>
      <c r="I604" s="4">
        <f>E604/H604</f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1">
        <f>(((L604/60)/60)/24)+DATE(1970,1,1)</f>
        <v>42160.208333333328</v>
      </c>
      <c r="O604" s="11">
        <f>(((M604/60)/60)/24)+DATE(1970,1,1)</f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8">
        <f>(E605/D605)*100</f>
        <v>119.66037735849055</v>
      </c>
      <c r="G605" t="s">
        <v>20</v>
      </c>
      <c r="H605">
        <v>102</v>
      </c>
      <c r="I605" s="4">
        <f>E605/H605</f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1">
        <f>(((L605/60)/60)/24)+DATE(1970,1,1)</f>
        <v>43573.208333333328</v>
      </c>
      <c r="O605" s="11">
        <f>(((M605/60)/60)/24)+DATE(1970,1,1)</f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8">
        <f>(E606/D606)*100</f>
        <v>170.73055242390078</v>
      </c>
      <c r="G606" t="s">
        <v>20</v>
      </c>
      <c r="H606">
        <v>2857</v>
      </c>
      <c r="I606" s="4">
        <f>E606/H606</f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1">
        <f>(((L606/60)/60)/24)+DATE(1970,1,1)</f>
        <v>40565.25</v>
      </c>
      <c r="O606" s="11">
        <f>(((M606/60)/60)/24)+DATE(1970,1,1)</f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8">
        <f>(E607/D607)*100</f>
        <v>187.21212121212122</v>
      </c>
      <c r="G607" t="s">
        <v>20</v>
      </c>
      <c r="H607">
        <v>107</v>
      </c>
      <c r="I607" s="4">
        <f>E607/H607</f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1">
        <f>(((L607/60)/60)/24)+DATE(1970,1,1)</f>
        <v>42280.208333333328</v>
      </c>
      <c r="O607" s="11">
        <f>(((M607/60)/60)/24)+DATE(1970,1,1)</f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8">
        <f>(E608/D608)*100</f>
        <v>188.38235294117646</v>
      </c>
      <c r="G608" t="s">
        <v>20</v>
      </c>
      <c r="H608">
        <v>160</v>
      </c>
      <c r="I608" s="4">
        <f>E608/H608</f>
        <v>40.03125</v>
      </c>
      <c r="J608" t="s">
        <v>40</v>
      </c>
      <c r="K608" t="s">
        <v>41</v>
      </c>
      <c r="L608">
        <v>1457330400</v>
      </c>
      <c r="M608">
        <v>1458277200</v>
      </c>
      <c r="N608" s="11">
        <f>(((L608/60)/60)/24)+DATE(1970,1,1)</f>
        <v>42436.25</v>
      </c>
      <c r="O608" s="11">
        <f>(((M608/60)/60)/24)+DATE(1970,1,1)</f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8">
        <f>(E609/D609)*100</f>
        <v>131.29869186046511</v>
      </c>
      <c r="G609" t="s">
        <v>20</v>
      </c>
      <c r="H609">
        <v>2230</v>
      </c>
      <c r="I609" s="4">
        <f>E609/H609</f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1">
        <f>(((L609/60)/60)/24)+DATE(1970,1,1)</f>
        <v>41721.208333333336</v>
      </c>
      <c r="O609" s="11">
        <f>(((M609/60)/60)/24)+DATE(1970,1,1)</f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8">
        <f>(E610/D610)*100</f>
        <v>283.97435897435901</v>
      </c>
      <c r="G610" t="s">
        <v>20</v>
      </c>
      <c r="H610">
        <v>316</v>
      </c>
      <c r="I610" s="4">
        <f>E610/H610</f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1">
        <f>(((L610/60)/60)/24)+DATE(1970,1,1)</f>
        <v>43530.25</v>
      </c>
      <c r="O610" s="11">
        <f>(((M610/60)/60)/24)+DATE(1970,1,1)</f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8">
        <f>(E611/D611)*100</f>
        <v>120.41999999999999</v>
      </c>
      <c r="G611" t="s">
        <v>20</v>
      </c>
      <c r="H611">
        <v>117</v>
      </c>
      <c r="I611" s="4">
        <f>E611/H611</f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1">
        <f>(((L611/60)/60)/24)+DATE(1970,1,1)</f>
        <v>43481.25</v>
      </c>
      <c r="O611" s="11">
        <f>(((M611/60)/60)/24)+DATE(1970,1,1)</f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8">
        <f>(E612/D612)*100</f>
        <v>419.0560747663551</v>
      </c>
      <c r="G612" t="s">
        <v>20</v>
      </c>
      <c r="H612">
        <v>6406</v>
      </c>
      <c r="I612" s="4">
        <f>E612/H612</f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1">
        <f>(((L612/60)/60)/24)+DATE(1970,1,1)</f>
        <v>41259.25</v>
      </c>
      <c r="O612" s="11">
        <f>(((M612/60)/60)/24)+DATE(1970,1,1)</f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8">
        <f>(E613/D613)*100</f>
        <v>13.853658536585368</v>
      </c>
      <c r="G613" t="s">
        <v>74</v>
      </c>
      <c r="H613">
        <v>15</v>
      </c>
      <c r="I613" s="4">
        <f>E613/H613</f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1">
        <f>(((L613/60)/60)/24)+DATE(1970,1,1)</f>
        <v>41480.208333333336</v>
      </c>
      <c r="O613" s="11">
        <f>(((M613/60)/60)/24)+DATE(1970,1,1)</f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8">
        <f>(E614/D614)*100</f>
        <v>139.43548387096774</v>
      </c>
      <c r="G614" t="s">
        <v>20</v>
      </c>
      <c r="H614">
        <v>192</v>
      </c>
      <c r="I614" s="4">
        <f>E614/H614</f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1">
        <f>(((L614/60)/60)/24)+DATE(1970,1,1)</f>
        <v>40474.208333333336</v>
      </c>
      <c r="O614" s="11">
        <f>(((M614/60)/60)/24)+DATE(1970,1,1)</f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8">
        <f>(E615/D615)*100</f>
        <v>174</v>
      </c>
      <c r="G615" t="s">
        <v>20</v>
      </c>
      <c r="H615">
        <v>26</v>
      </c>
      <c r="I615" s="4">
        <f>E615/H615</f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1">
        <f>(((L615/60)/60)/24)+DATE(1970,1,1)</f>
        <v>42973.208333333328</v>
      </c>
      <c r="O615" s="11">
        <f>(((M615/60)/60)/24)+DATE(1970,1,1)</f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8">
        <f>(E616/D616)*100</f>
        <v>155.49056603773585</v>
      </c>
      <c r="G616" t="s">
        <v>20</v>
      </c>
      <c r="H616">
        <v>723</v>
      </c>
      <c r="I616" s="4">
        <f>E616/H616</f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1">
        <f>(((L616/60)/60)/24)+DATE(1970,1,1)</f>
        <v>42746.25</v>
      </c>
      <c r="O616" s="11">
        <f>(((M616/60)/60)/24)+DATE(1970,1,1)</f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8">
        <f>(E617/D617)*100</f>
        <v>170.44705882352943</v>
      </c>
      <c r="G617" t="s">
        <v>20</v>
      </c>
      <c r="H617">
        <v>170</v>
      </c>
      <c r="I617" s="4">
        <f>E617/H617</f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1">
        <f>(((L617/60)/60)/24)+DATE(1970,1,1)</f>
        <v>42489.208333333328</v>
      </c>
      <c r="O617" s="11">
        <f>(((M617/60)/60)/24)+DATE(1970,1,1)</f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8">
        <f>(E618/D618)*100</f>
        <v>189.515625</v>
      </c>
      <c r="G618" t="s">
        <v>20</v>
      </c>
      <c r="H618">
        <v>238</v>
      </c>
      <c r="I618" s="4">
        <f>E618/H618</f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1">
        <f>(((L618/60)/60)/24)+DATE(1970,1,1)</f>
        <v>41537.208333333336</v>
      </c>
      <c r="O618" s="11">
        <f>(((M618/60)/60)/24)+DATE(1970,1,1)</f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8">
        <f>(E619/D619)*100</f>
        <v>249.71428571428572</v>
      </c>
      <c r="G619" t="s">
        <v>20</v>
      </c>
      <c r="H619">
        <v>55</v>
      </c>
      <c r="I619" s="4">
        <f>E619/H619</f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1">
        <f>(((L619/60)/60)/24)+DATE(1970,1,1)</f>
        <v>41794.208333333336</v>
      </c>
      <c r="O619" s="11">
        <f>(((M619/60)/60)/24)+DATE(1970,1,1)</f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8">
        <f>(E620/D620)*100</f>
        <v>48.860523665659613</v>
      </c>
      <c r="G620" t="s">
        <v>14</v>
      </c>
      <c r="H620">
        <v>1198</v>
      </c>
      <c r="I620" s="4">
        <f>E620/H620</f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1">
        <f>(((L620/60)/60)/24)+DATE(1970,1,1)</f>
        <v>41396.208333333336</v>
      </c>
      <c r="O620" s="11">
        <f>(((M620/60)/60)/24)+DATE(1970,1,1)</f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8">
        <f>(E621/D621)*100</f>
        <v>28.461970393057683</v>
      </c>
      <c r="G621" t="s">
        <v>14</v>
      </c>
      <c r="H621">
        <v>648</v>
      </c>
      <c r="I621" s="4">
        <f>E621/H621</f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1">
        <f>(((L621/60)/60)/24)+DATE(1970,1,1)</f>
        <v>40669.208333333336</v>
      </c>
      <c r="O621" s="11">
        <f>(((M621/60)/60)/24)+DATE(1970,1,1)</f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8">
        <f>(E622/D622)*100</f>
        <v>268.02325581395348</v>
      </c>
      <c r="G622" t="s">
        <v>20</v>
      </c>
      <c r="H622">
        <v>128</v>
      </c>
      <c r="I622" s="4">
        <f>E622/H622</f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1">
        <f>(((L622/60)/60)/24)+DATE(1970,1,1)</f>
        <v>42559.208333333328</v>
      </c>
      <c r="O622" s="11">
        <f>(((M622/60)/60)/24)+DATE(1970,1,1)</f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8">
        <f>(E623/D623)*100</f>
        <v>619.80078125</v>
      </c>
      <c r="G623" t="s">
        <v>20</v>
      </c>
      <c r="H623">
        <v>2144</v>
      </c>
      <c r="I623" s="4">
        <f>E623/H623</f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1">
        <f>(((L623/60)/60)/24)+DATE(1970,1,1)</f>
        <v>42626.208333333328</v>
      </c>
      <c r="O623" s="11">
        <f>(((M623/60)/60)/24)+DATE(1970,1,1)</f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8">
        <f>(E624/D624)*100</f>
        <v>3.1301587301587301</v>
      </c>
      <c r="G624" t="s">
        <v>14</v>
      </c>
      <c r="H624">
        <v>64</v>
      </c>
      <c r="I624" s="4">
        <f>E624/H624</f>
        <v>92.4375</v>
      </c>
      <c r="J624" t="s">
        <v>21</v>
      </c>
      <c r="K624" t="s">
        <v>22</v>
      </c>
      <c r="L624">
        <v>1523768400</v>
      </c>
      <c r="M624">
        <v>1526014800</v>
      </c>
      <c r="N624" s="11">
        <f>(((L624/60)/60)/24)+DATE(1970,1,1)</f>
        <v>43205.208333333328</v>
      </c>
      <c r="O624" s="11">
        <f>(((M624/60)/60)/24)+DATE(1970,1,1)</f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8">
        <f>(E625/D625)*100</f>
        <v>159.92152704135739</v>
      </c>
      <c r="G625" t="s">
        <v>20</v>
      </c>
      <c r="H625">
        <v>2693</v>
      </c>
      <c r="I625" s="4">
        <f>E625/H625</f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1">
        <f>(((L625/60)/60)/24)+DATE(1970,1,1)</f>
        <v>42201.208333333328</v>
      </c>
      <c r="O625" s="11">
        <f>(((M625/60)/60)/24)+DATE(1970,1,1)</f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8">
        <f>(E626/D626)*100</f>
        <v>279.39215686274508</v>
      </c>
      <c r="G626" t="s">
        <v>20</v>
      </c>
      <c r="H626">
        <v>432</v>
      </c>
      <c r="I626" s="4">
        <f>E626/H626</f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1">
        <f>(((L626/60)/60)/24)+DATE(1970,1,1)</f>
        <v>42029.25</v>
      </c>
      <c r="O626" s="11">
        <f>(((M626/60)/60)/24)+DATE(1970,1,1)</f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8">
        <f>(E627/D627)*100</f>
        <v>77.373333333333335</v>
      </c>
      <c r="G627" t="s">
        <v>14</v>
      </c>
      <c r="H627">
        <v>62</v>
      </c>
      <c r="I627" s="4">
        <f>E627/H627</f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1">
        <f>(((L627/60)/60)/24)+DATE(1970,1,1)</f>
        <v>43857.25</v>
      </c>
      <c r="O627" s="11">
        <f>(((M627/60)/60)/24)+DATE(1970,1,1)</f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8">
        <f>(E628/D628)*100</f>
        <v>206.32812500000003</v>
      </c>
      <c r="G628" t="s">
        <v>20</v>
      </c>
      <c r="H628">
        <v>189</v>
      </c>
      <c r="I628" s="4">
        <f>E628/H628</f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1">
        <f>(((L628/60)/60)/24)+DATE(1970,1,1)</f>
        <v>40449.208333333336</v>
      </c>
      <c r="O628" s="11">
        <f>(((M628/60)/60)/24)+DATE(1970,1,1)</f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8">
        <f>(E629/D629)*100</f>
        <v>694.25</v>
      </c>
      <c r="G629" t="s">
        <v>20</v>
      </c>
      <c r="H629">
        <v>154</v>
      </c>
      <c r="I629" s="4">
        <f>E629/H629</f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1">
        <f>(((L629/60)/60)/24)+DATE(1970,1,1)</f>
        <v>40345.208333333336</v>
      </c>
      <c r="O629" s="11">
        <f>(((M629/60)/60)/24)+DATE(1970,1,1)</f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8">
        <f>(E630/D630)*100</f>
        <v>151.78947368421052</v>
      </c>
      <c r="G630" t="s">
        <v>20</v>
      </c>
      <c r="H630">
        <v>96</v>
      </c>
      <c r="I630" s="4">
        <f>E630/H630</f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1">
        <f>(((L630/60)/60)/24)+DATE(1970,1,1)</f>
        <v>40455.208333333336</v>
      </c>
      <c r="O630" s="11">
        <f>(((M630/60)/60)/24)+DATE(1970,1,1)</f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8">
        <f>(E631/D631)*100</f>
        <v>64.58207217694995</v>
      </c>
      <c r="G631" t="s">
        <v>14</v>
      </c>
      <c r="H631">
        <v>750</v>
      </c>
      <c r="I631" s="4">
        <f>E631/H631</f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1">
        <f>(((L631/60)/60)/24)+DATE(1970,1,1)</f>
        <v>42557.208333333328</v>
      </c>
      <c r="O631" s="11">
        <f>(((M631/60)/60)/24)+DATE(1970,1,1)</f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8">
        <f>(E632/D632)*100</f>
        <v>62.873684210526314</v>
      </c>
      <c r="G632" t="s">
        <v>74</v>
      </c>
      <c r="H632">
        <v>87</v>
      </c>
      <c r="I632" s="4">
        <f>E632/H632</f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1">
        <f>(((L632/60)/60)/24)+DATE(1970,1,1)</f>
        <v>43586.208333333328</v>
      </c>
      <c r="O632" s="11">
        <f>(((M632/60)/60)/24)+DATE(1970,1,1)</f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8">
        <f>(E633/D633)*100</f>
        <v>310.39864864864865</v>
      </c>
      <c r="G633" t="s">
        <v>20</v>
      </c>
      <c r="H633">
        <v>3063</v>
      </c>
      <c r="I633" s="4">
        <f>E633/H633</f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1">
        <f>(((L633/60)/60)/24)+DATE(1970,1,1)</f>
        <v>43550.208333333328</v>
      </c>
      <c r="O633" s="11">
        <f>(((M633/60)/60)/24)+DATE(1970,1,1)</f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8">
        <f>(E634/D634)*100</f>
        <v>42.859916782246884</v>
      </c>
      <c r="G634" t="s">
        <v>47</v>
      </c>
      <c r="H634">
        <v>278</v>
      </c>
      <c r="I634" s="4">
        <f>E634/H634</f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1">
        <f>(((L634/60)/60)/24)+DATE(1970,1,1)</f>
        <v>41945.208333333336</v>
      </c>
      <c r="O634" s="11">
        <f>(((M634/60)/60)/24)+DATE(1970,1,1)</f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8">
        <f>(E635/D635)*100</f>
        <v>83.119402985074629</v>
      </c>
      <c r="G635" t="s">
        <v>14</v>
      </c>
      <c r="H635">
        <v>105</v>
      </c>
      <c r="I635" s="4">
        <f>E635/H635</f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1">
        <f>(((L635/60)/60)/24)+DATE(1970,1,1)</f>
        <v>42315.25</v>
      </c>
      <c r="O635" s="11">
        <f>(((M635/60)/60)/24)+DATE(1970,1,1)</f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8">
        <f>(E636/D636)*100</f>
        <v>78.531302876480552</v>
      </c>
      <c r="G636" t="s">
        <v>74</v>
      </c>
      <c r="H636">
        <v>1658</v>
      </c>
      <c r="I636" s="4">
        <f>E636/H636</f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1">
        <f>(((L636/60)/60)/24)+DATE(1970,1,1)</f>
        <v>42819.208333333328</v>
      </c>
      <c r="O636" s="11">
        <f>(((M636/60)/60)/24)+DATE(1970,1,1)</f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8">
        <f>(E637/D637)*100</f>
        <v>114.09352517985612</v>
      </c>
      <c r="G637" t="s">
        <v>20</v>
      </c>
      <c r="H637">
        <v>2266</v>
      </c>
      <c r="I637" s="4">
        <f>E637/H637</f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1">
        <f>(((L637/60)/60)/24)+DATE(1970,1,1)</f>
        <v>41314.25</v>
      </c>
      <c r="O637" s="11">
        <f>(((M637/60)/60)/24)+DATE(1970,1,1)</f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8">
        <f>(E638/D638)*100</f>
        <v>64.537683358624179</v>
      </c>
      <c r="G638" t="s">
        <v>14</v>
      </c>
      <c r="H638">
        <v>2604</v>
      </c>
      <c r="I638" s="4">
        <f>E638/H638</f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1">
        <f>(((L638/60)/60)/24)+DATE(1970,1,1)</f>
        <v>40926.25</v>
      </c>
      <c r="O638" s="11">
        <f>(((M638/60)/60)/24)+DATE(1970,1,1)</f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8">
        <f>(E639/D639)*100</f>
        <v>79.411764705882348</v>
      </c>
      <c r="G639" t="s">
        <v>14</v>
      </c>
      <c r="H639">
        <v>65</v>
      </c>
      <c r="I639" s="4">
        <f>E639/H639</f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1">
        <f>(((L639/60)/60)/24)+DATE(1970,1,1)</f>
        <v>42688.25</v>
      </c>
      <c r="O639" s="11">
        <f>(((M639/60)/60)/24)+DATE(1970,1,1)</f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8">
        <f>(E640/D640)*100</f>
        <v>11.419117647058824</v>
      </c>
      <c r="G640" t="s">
        <v>14</v>
      </c>
      <c r="H640">
        <v>94</v>
      </c>
      <c r="I640" s="4">
        <f>E640/H640</f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1">
        <f>(((L640/60)/60)/24)+DATE(1970,1,1)</f>
        <v>40386.208333333336</v>
      </c>
      <c r="O640" s="11">
        <f>(((M640/60)/60)/24)+DATE(1970,1,1)</f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8">
        <f>(E641/D641)*100</f>
        <v>56.186046511627907</v>
      </c>
      <c r="G641" t="s">
        <v>47</v>
      </c>
      <c r="H641">
        <v>45</v>
      </c>
      <c r="I641" s="4">
        <f>E641/H641</f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1">
        <f>(((L641/60)/60)/24)+DATE(1970,1,1)</f>
        <v>43309.208333333328</v>
      </c>
      <c r="O641" s="11">
        <f>(((M641/60)/60)/24)+DATE(1970,1,1)</f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8">
        <f>(E642/D642)*100</f>
        <v>16.501669449081803</v>
      </c>
      <c r="G642" t="s">
        <v>14</v>
      </c>
      <c r="H642">
        <v>257</v>
      </c>
      <c r="I642" s="4">
        <f>E642/H642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1">
        <f>(((L642/60)/60)/24)+DATE(1970,1,1)</f>
        <v>42387.25</v>
      </c>
      <c r="O642" s="11">
        <f>(((M642/60)/60)/24)+DATE(1970,1,1)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8">
        <f>(E643/D643)*100</f>
        <v>119.96808510638297</v>
      </c>
      <c r="G643" t="s">
        <v>20</v>
      </c>
      <c r="H643">
        <v>194</v>
      </c>
      <c r="I643" s="4">
        <f>E643/H643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1">
        <f>(((L643/60)/60)/24)+DATE(1970,1,1)</f>
        <v>42786.25</v>
      </c>
      <c r="O643" s="11">
        <f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8">
        <f>(E644/D644)*100</f>
        <v>145.45652173913044</v>
      </c>
      <c r="G644" t="s">
        <v>20</v>
      </c>
      <c r="H644">
        <v>129</v>
      </c>
      <c r="I644" s="4">
        <f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1">
        <f>(((L644/60)/60)/24)+DATE(1970,1,1)</f>
        <v>43451.25</v>
      </c>
      <c r="O644" s="11">
        <f>(((M644/60)/60)/24)+DATE(1970,1,1)</f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8">
        <f>(E645/D645)*100</f>
        <v>221.38255033557047</v>
      </c>
      <c r="G645" t="s">
        <v>20</v>
      </c>
      <c r="H645">
        <v>375</v>
      </c>
      <c r="I645" s="4">
        <f>E645/H645</f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1">
        <f>(((L645/60)/60)/24)+DATE(1970,1,1)</f>
        <v>42795.25</v>
      </c>
      <c r="O645" s="11">
        <f>(((M645/60)/60)/24)+DATE(1970,1,1)</f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8">
        <f>(E646/D646)*100</f>
        <v>48.396694214876035</v>
      </c>
      <c r="G646" t="s">
        <v>14</v>
      </c>
      <c r="H646">
        <v>2928</v>
      </c>
      <c r="I646" s="4">
        <f>E646/H646</f>
        <v>28</v>
      </c>
      <c r="J646" t="s">
        <v>15</v>
      </c>
      <c r="K646" t="s">
        <v>16</v>
      </c>
      <c r="L646">
        <v>1545112800</v>
      </c>
      <c r="M646">
        <v>1546495200</v>
      </c>
      <c r="N646" s="11">
        <f>(((L646/60)/60)/24)+DATE(1970,1,1)</f>
        <v>43452.25</v>
      </c>
      <c r="O646" s="11">
        <f>(((M646/60)/60)/24)+DATE(1970,1,1)</f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8">
        <f>(E647/D647)*100</f>
        <v>92.911504424778755</v>
      </c>
      <c r="G647" t="s">
        <v>14</v>
      </c>
      <c r="H647">
        <v>4697</v>
      </c>
      <c r="I647" s="4">
        <f>E647/H647</f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1">
        <f>(((L647/60)/60)/24)+DATE(1970,1,1)</f>
        <v>43369.208333333328</v>
      </c>
      <c r="O647" s="11">
        <f>(((M647/60)/60)/24)+DATE(1970,1,1)</f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8">
        <f>(E648/D648)*100</f>
        <v>88.599797365754824</v>
      </c>
      <c r="G648" t="s">
        <v>14</v>
      </c>
      <c r="H648">
        <v>2915</v>
      </c>
      <c r="I648" s="4">
        <f>E648/H648</f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1">
        <f>(((L648/60)/60)/24)+DATE(1970,1,1)</f>
        <v>41346.208333333336</v>
      </c>
      <c r="O648" s="11">
        <f>(((M648/60)/60)/24)+DATE(1970,1,1)</f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8">
        <f>(E649/D649)*100</f>
        <v>41.4</v>
      </c>
      <c r="G649" t="s">
        <v>14</v>
      </c>
      <c r="H649">
        <v>18</v>
      </c>
      <c r="I649" s="4">
        <f>E649/H649</f>
        <v>103.5</v>
      </c>
      <c r="J649" t="s">
        <v>21</v>
      </c>
      <c r="K649" t="s">
        <v>22</v>
      </c>
      <c r="L649">
        <v>1523250000</v>
      </c>
      <c r="M649">
        <v>1525323600</v>
      </c>
      <c r="N649" s="11">
        <f>(((L649/60)/60)/24)+DATE(1970,1,1)</f>
        <v>43199.208333333328</v>
      </c>
      <c r="O649" s="11">
        <f>(((M649/60)/60)/24)+DATE(1970,1,1)</f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8">
        <f>(E650/D650)*100</f>
        <v>63.056795131845846</v>
      </c>
      <c r="G650" t="s">
        <v>74</v>
      </c>
      <c r="H650">
        <v>723</v>
      </c>
      <c r="I650" s="4">
        <f>E650/H650</f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1">
        <f>(((L650/60)/60)/24)+DATE(1970,1,1)</f>
        <v>42922.208333333328</v>
      </c>
      <c r="O650" s="11">
        <f>(((M650/60)/60)/24)+DATE(1970,1,1)</f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8">
        <f>(E651/D651)*100</f>
        <v>48.482333607230892</v>
      </c>
      <c r="G651" t="s">
        <v>14</v>
      </c>
      <c r="H651">
        <v>602</v>
      </c>
      <c r="I651" s="4">
        <f>E651/H651</f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1">
        <f>(((L651/60)/60)/24)+DATE(1970,1,1)</f>
        <v>40471.208333333336</v>
      </c>
      <c r="O651" s="11">
        <f>(((M651/60)/60)/24)+DATE(1970,1,1)</f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8">
        <f>(E652/D652)*100</f>
        <v>2</v>
      </c>
      <c r="G652" t="s">
        <v>14</v>
      </c>
      <c r="H652">
        <v>1</v>
      </c>
      <c r="I652" s="4">
        <f>E652/H652</f>
        <v>2</v>
      </c>
      <c r="J652" t="s">
        <v>21</v>
      </c>
      <c r="K652" t="s">
        <v>22</v>
      </c>
      <c r="L652">
        <v>1404795600</v>
      </c>
      <c r="M652">
        <v>1407128400</v>
      </c>
      <c r="N652" s="11">
        <f>(((L652/60)/60)/24)+DATE(1970,1,1)</f>
        <v>41828.208333333336</v>
      </c>
      <c r="O652" s="11">
        <f>(((M652/60)/60)/24)+DATE(1970,1,1)</f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8">
        <f>(E653/D653)*100</f>
        <v>88.47941026944585</v>
      </c>
      <c r="G653" t="s">
        <v>14</v>
      </c>
      <c r="H653">
        <v>3868</v>
      </c>
      <c r="I653" s="4">
        <f>E653/H653</f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1">
        <f>(((L653/60)/60)/24)+DATE(1970,1,1)</f>
        <v>41692.25</v>
      </c>
      <c r="O653" s="11">
        <f>(((M653/60)/60)/24)+DATE(1970,1,1)</f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8">
        <f>(E654/D654)*100</f>
        <v>126.84</v>
      </c>
      <c r="G654" t="s">
        <v>20</v>
      </c>
      <c r="H654">
        <v>409</v>
      </c>
      <c r="I654" s="4">
        <f>E654/H654</f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1">
        <f>(((L654/60)/60)/24)+DATE(1970,1,1)</f>
        <v>42587.208333333328</v>
      </c>
      <c r="O654" s="11">
        <f>(((M654/60)/60)/24)+DATE(1970,1,1)</f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8">
        <f>(E655/D655)*100</f>
        <v>2338.833333333333</v>
      </c>
      <c r="G655" t="s">
        <v>20</v>
      </c>
      <c r="H655">
        <v>234</v>
      </c>
      <c r="I655" s="4">
        <f>E655/H655</f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1">
        <f>(((L655/60)/60)/24)+DATE(1970,1,1)</f>
        <v>42468.208333333328</v>
      </c>
      <c r="O655" s="11">
        <f>(((M655/60)/60)/24)+DATE(1970,1,1)</f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8">
        <f>(E656/D656)*100</f>
        <v>508.38857142857148</v>
      </c>
      <c r="G656" t="s">
        <v>20</v>
      </c>
      <c r="H656">
        <v>3016</v>
      </c>
      <c r="I656" s="4">
        <f>E656/H656</f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1">
        <f>(((L656/60)/60)/24)+DATE(1970,1,1)</f>
        <v>42240.208333333328</v>
      </c>
      <c r="O656" s="11">
        <f>(((M656/60)/60)/24)+DATE(1970,1,1)</f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8">
        <f>(E657/D657)*100</f>
        <v>191.47826086956522</v>
      </c>
      <c r="G657" t="s">
        <v>20</v>
      </c>
      <c r="H657">
        <v>264</v>
      </c>
      <c r="I657" s="4">
        <f>E657/H657</f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1">
        <f>(((L657/60)/60)/24)+DATE(1970,1,1)</f>
        <v>42796.25</v>
      </c>
      <c r="O657" s="11">
        <f>(((M657/60)/60)/24)+DATE(1970,1,1)</f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8">
        <f>(E658/D658)*100</f>
        <v>42.127533783783782</v>
      </c>
      <c r="G658" t="s">
        <v>14</v>
      </c>
      <c r="H658">
        <v>504</v>
      </c>
      <c r="I658" s="4">
        <f>E658/H658</f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1">
        <f>(((L658/60)/60)/24)+DATE(1970,1,1)</f>
        <v>43097.25</v>
      </c>
      <c r="O658" s="11">
        <f>(((M658/60)/60)/24)+DATE(1970,1,1)</f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8">
        <f>(E659/D659)*100</f>
        <v>8.24</v>
      </c>
      <c r="G659" t="s">
        <v>14</v>
      </c>
      <c r="H659">
        <v>14</v>
      </c>
      <c r="I659" s="4">
        <f>E659/H659</f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1">
        <f>(((L659/60)/60)/24)+DATE(1970,1,1)</f>
        <v>43096.25</v>
      </c>
      <c r="O659" s="11">
        <f>(((M659/60)/60)/24)+DATE(1970,1,1)</f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8">
        <f>(E660/D660)*100</f>
        <v>60.064638783269963</v>
      </c>
      <c r="G660" t="s">
        <v>74</v>
      </c>
      <c r="H660">
        <v>390</v>
      </c>
      <c r="I660" s="4">
        <f>E660/H660</f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1">
        <f>(((L660/60)/60)/24)+DATE(1970,1,1)</f>
        <v>42246.208333333328</v>
      </c>
      <c r="O660" s="11">
        <f>(((M660/60)/60)/24)+DATE(1970,1,1)</f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8">
        <f>(E661/D661)*100</f>
        <v>47.232808616404313</v>
      </c>
      <c r="G661" t="s">
        <v>14</v>
      </c>
      <c r="H661">
        <v>750</v>
      </c>
      <c r="I661" s="4">
        <f>E661/H661</f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1">
        <f>(((L661/60)/60)/24)+DATE(1970,1,1)</f>
        <v>40570.25</v>
      </c>
      <c r="O661" s="11">
        <f>(((M661/60)/60)/24)+DATE(1970,1,1)</f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8">
        <f>(E662/D662)*100</f>
        <v>81.736263736263737</v>
      </c>
      <c r="G662" t="s">
        <v>14</v>
      </c>
      <c r="H662">
        <v>77</v>
      </c>
      <c r="I662" s="4">
        <f>E662/H662</f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1">
        <f>(((L662/60)/60)/24)+DATE(1970,1,1)</f>
        <v>42237.208333333328</v>
      </c>
      <c r="O662" s="11">
        <f>(((M662/60)/60)/24)+DATE(1970,1,1)</f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8">
        <f>(E663/D663)*100</f>
        <v>54.187265917603</v>
      </c>
      <c r="G663" t="s">
        <v>14</v>
      </c>
      <c r="H663">
        <v>752</v>
      </c>
      <c r="I663" s="4">
        <f>E663/H663</f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1">
        <f>(((L663/60)/60)/24)+DATE(1970,1,1)</f>
        <v>40996.208333333336</v>
      </c>
      <c r="O663" s="11">
        <f>(((M663/60)/60)/24)+DATE(1970,1,1)</f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8">
        <f>(E664/D664)*100</f>
        <v>97.868131868131869</v>
      </c>
      <c r="G664" t="s">
        <v>14</v>
      </c>
      <c r="H664">
        <v>131</v>
      </c>
      <c r="I664" s="4">
        <f>E664/H664</f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1">
        <f>(((L664/60)/60)/24)+DATE(1970,1,1)</f>
        <v>43443.25</v>
      </c>
      <c r="O664" s="11">
        <f>(((M664/60)/60)/24)+DATE(1970,1,1)</f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8">
        <f>(E665/D665)*100</f>
        <v>77.239999999999995</v>
      </c>
      <c r="G665" t="s">
        <v>14</v>
      </c>
      <c r="H665">
        <v>87</v>
      </c>
      <c r="I665" s="4">
        <f>E665/H665</f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1">
        <f>(((L665/60)/60)/24)+DATE(1970,1,1)</f>
        <v>40458.208333333336</v>
      </c>
      <c r="O665" s="11">
        <f>(((M665/60)/60)/24)+DATE(1970,1,1)</f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8">
        <f>(E666/D666)*100</f>
        <v>33.464735516372798</v>
      </c>
      <c r="G666" t="s">
        <v>14</v>
      </c>
      <c r="H666">
        <v>1063</v>
      </c>
      <c r="I666" s="4">
        <f>E666/H666</f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1">
        <f>(((L666/60)/60)/24)+DATE(1970,1,1)</f>
        <v>40959.25</v>
      </c>
      <c r="O666" s="11">
        <f>(((M666/60)/60)/24)+DATE(1970,1,1)</f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8">
        <f>(E667/D667)*100</f>
        <v>239.58823529411765</v>
      </c>
      <c r="G667" t="s">
        <v>20</v>
      </c>
      <c r="H667">
        <v>272</v>
      </c>
      <c r="I667" s="4">
        <f>E667/H667</f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1">
        <f>(((L667/60)/60)/24)+DATE(1970,1,1)</f>
        <v>40733.208333333336</v>
      </c>
      <c r="O667" s="11">
        <f>(((M667/60)/60)/24)+DATE(1970,1,1)</f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8">
        <f>(E668/D668)*100</f>
        <v>64.032258064516128</v>
      </c>
      <c r="G668" t="s">
        <v>74</v>
      </c>
      <c r="H668">
        <v>25</v>
      </c>
      <c r="I668" s="4">
        <f>E668/H668</f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1">
        <f>(((L668/60)/60)/24)+DATE(1970,1,1)</f>
        <v>41516.208333333336</v>
      </c>
      <c r="O668" s="11">
        <f>(((M668/60)/60)/24)+DATE(1970,1,1)</f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8">
        <f>(E669/D669)*100</f>
        <v>176.15942028985506</v>
      </c>
      <c r="G669" t="s">
        <v>20</v>
      </c>
      <c r="H669">
        <v>419</v>
      </c>
      <c r="I669" s="4">
        <f>E669/H669</f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1">
        <f>(((L669/60)/60)/24)+DATE(1970,1,1)</f>
        <v>41892.208333333336</v>
      </c>
      <c r="O669" s="11">
        <f>(((M669/60)/60)/24)+DATE(1970,1,1)</f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8">
        <f>(E670/D670)*100</f>
        <v>20.33818181818182</v>
      </c>
      <c r="G670" t="s">
        <v>14</v>
      </c>
      <c r="H670">
        <v>76</v>
      </c>
      <c r="I670" s="4">
        <f>E670/H670</f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1">
        <f>(((L670/60)/60)/24)+DATE(1970,1,1)</f>
        <v>41122.208333333336</v>
      </c>
      <c r="O670" s="11">
        <f>(((M670/60)/60)/24)+DATE(1970,1,1)</f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8">
        <f>(E671/D671)*100</f>
        <v>358.64754098360658</v>
      </c>
      <c r="G671" t="s">
        <v>20</v>
      </c>
      <c r="H671">
        <v>1621</v>
      </c>
      <c r="I671" s="4">
        <f>E671/H671</f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1">
        <f>(((L671/60)/60)/24)+DATE(1970,1,1)</f>
        <v>42912.208333333328</v>
      </c>
      <c r="O671" s="11">
        <f>(((M671/60)/60)/24)+DATE(1970,1,1)</f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8">
        <f>(E672/D672)*100</f>
        <v>468.85802469135803</v>
      </c>
      <c r="G672" t="s">
        <v>20</v>
      </c>
      <c r="H672">
        <v>1101</v>
      </c>
      <c r="I672" s="4">
        <f>E672/H672</f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1">
        <f>(((L672/60)/60)/24)+DATE(1970,1,1)</f>
        <v>42425.25</v>
      </c>
      <c r="O672" s="11">
        <f>(((M672/60)/60)/24)+DATE(1970,1,1)</f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8">
        <f>(E673/D673)*100</f>
        <v>122.05635245901641</v>
      </c>
      <c r="G673" t="s">
        <v>20</v>
      </c>
      <c r="H673">
        <v>1073</v>
      </c>
      <c r="I673" s="4">
        <f>E673/H673</f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1">
        <f>(((L673/60)/60)/24)+DATE(1970,1,1)</f>
        <v>40390.208333333336</v>
      </c>
      <c r="O673" s="11">
        <f>(((M673/60)/60)/24)+DATE(1970,1,1)</f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8">
        <f>(E674/D674)*100</f>
        <v>55.931783729156137</v>
      </c>
      <c r="G674" t="s">
        <v>14</v>
      </c>
      <c r="H674">
        <v>4428</v>
      </c>
      <c r="I674" s="4">
        <f>E674/H674</f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1">
        <f>(((L674/60)/60)/24)+DATE(1970,1,1)</f>
        <v>43180.208333333328</v>
      </c>
      <c r="O674" s="11">
        <f>(((M674/60)/60)/24)+DATE(1970,1,1)</f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8">
        <f>(E675/D675)*100</f>
        <v>43.660714285714285</v>
      </c>
      <c r="G675" t="s">
        <v>14</v>
      </c>
      <c r="H675">
        <v>58</v>
      </c>
      <c r="I675" s="4">
        <f>E675/H675</f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1">
        <f>(((L675/60)/60)/24)+DATE(1970,1,1)</f>
        <v>42475.208333333328</v>
      </c>
      <c r="O675" s="11">
        <f>(((M675/60)/60)/24)+DATE(1970,1,1)</f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8">
        <f>(E676/D676)*100</f>
        <v>33.53837141183363</v>
      </c>
      <c r="G676" t="s">
        <v>74</v>
      </c>
      <c r="H676">
        <v>1218</v>
      </c>
      <c r="I676" s="4">
        <f>E676/H676</f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1">
        <f>(((L676/60)/60)/24)+DATE(1970,1,1)</f>
        <v>40774.208333333336</v>
      </c>
      <c r="O676" s="11">
        <f>(((M676/60)/60)/24)+DATE(1970,1,1)</f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8">
        <f>(E677/D677)*100</f>
        <v>122.97938144329896</v>
      </c>
      <c r="G677" t="s">
        <v>20</v>
      </c>
      <c r="H677">
        <v>331</v>
      </c>
      <c r="I677" s="4">
        <f>E677/H677</f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1">
        <f>(((L677/60)/60)/24)+DATE(1970,1,1)</f>
        <v>43719.208333333328</v>
      </c>
      <c r="O677" s="11">
        <f>(((M677/60)/60)/24)+DATE(1970,1,1)</f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8">
        <f>(E678/D678)*100</f>
        <v>189.74959871589084</v>
      </c>
      <c r="G678" t="s">
        <v>20</v>
      </c>
      <c r="H678">
        <v>1170</v>
      </c>
      <c r="I678" s="4">
        <f>E678/H678</f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1">
        <f>(((L678/60)/60)/24)+DATE(1970,1,1)</f>
        <v>41178.208333333336</v>
      </c>
      <c r="O678" s="11">
        <f>(((M678/60)/60)/24)+DATE(1970,1,1)</f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8">
        <f>(E679/D679)*100</f>
        <v>83.622641509433961</v>
      </c>
      <c r="G679" t="s">
        <v>14</v>
      </c>
      <c r="H679">
        <v>111</v>
      </c>
      <c r="I679" s="4">
        <f>E679/H679</f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1">
        <f>(((L679/60)/60)/24)+DATE(1970,1,1)</f>
        <v>42561.208333333328</v>
      </c>
      <c r="O679" s="11">
        <f>(((M679/60)/60)/24)+DATE(1970,1,1)</f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8">
        <f>(E680/D680)*100</f>
        <v>17.968844221105527</v>
      </c>
      <c r="G680" t="s">
        <v>74</v>
      </c>
      <c r="H680">
        <v>215</v>
      </c>
      <c r="I680" s="4">
        <f>E680/H680</f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1">
        <f>(((L680/60)/60)/24)+DATE(1970,1,1)</f>
        <v>43484.25</v>
      </c>
      <c r="O680" s="11">
        <f>(((M680/60)/60)/24)+DATE(1970,1,1)</f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8">
        <f>(E681/D681)*100</f>
        <v>1036.5</v>
      </c>
      <c r="G681" t="s">
        <v>20</v>
      </c>
      <c r="H681">
        <v>363</v>
      </c>
      <c r="I681" s="4">
        <f>E681/H681</f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1">
        <f>(((L681/60)/60)/24)+DATE(1970,1,1)</f>
        <v>43756.208333333328</v>
      </c>
      <c r="O681" s="11">
        <f>(((M681/60)/60)/24)+DATE(1970,1,1)</f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8">
        <f>(E682/D682)*100</f>
        <v>97.405219780219781</v>
      </c>
      <c r="G682" t="s">
        <v>14</v>
      </c>
      <c r="H682">
        <v>2955</v>
      </c>
      <c r="I682" s="4">
        <f>E682/H682</f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1">
        <f>(((L682/60)/60)/24)+DATE(1970,1,1)</f>
        <v>43813.25</v>
      </c>
      <c r="O682" s="11">
        <f>(((M682/60)/60)/24)+DATE(1970,1,1)</f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8">
        <f>(E683/D683)*100</f>
        <v>86.386203150461711</v>
      </c>
      <c r="G683" t="s">
        <v>14</v>
      </c>
      <c r="H683">
        <v>1657</v>
      </c>
      <c r="I683" s="4">
        <f>E683/H683</f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1">
        <f>(((L683/60)/60)/24)+DATE(1970,1,1)</f>
        <v>40898.25</v>
      </c>
      <c r="O683" s="11">
        <f>(((M683/60)/60)/24)+DATE(1970,1,1)</f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8">
        <f>(E684/D684)*100</f>
        <v>150.16666666666666</v>
      </c>
      <c r="G684" t="s">
        <v>20</v>
      </c>
      <c r="H684">
        <v>103</v>
      </c>
      <c r="I684" s="4">
        <f>E684/H684</f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1">
        <f>(((L684/60)/60)/24)+DATE(1970,1,1)</f>
        <v>41619.25</v>
      </c>
      <c r="O684" s="11">
        <f>(((M684/60)/60)/24)+DATE(1970,1,1)</f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8">
        <f>(E685/D685)*100</f>
        <v>358.43478260869563</v>
      </c>
      <c r="G685" t="s">
        <v>20</v>
      </c>
      <c r="H685">
        <v>147</v>
      </c>
      <c r="I685" s="4">
        <f>E685/H685</f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1">
        <f>(((L685/60)/60)/24)+DATE(1970,1,1)</f>
        <v>43359.208333333328</v>
      </c>
      <c r="O685" s="11">
        <f>(((M685/60)/60)/24)+DATE(1970,1,1)</f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8">
        <f>(E686/D686)*100</f>
        <v>542.85714285714289</v>
      </c>
      <c r="G686" t="s">
        <v>20</v>
      </c>
      <c r="H686">
        <v>110</v>
      </c>
      <c r="I686" s="4">
        <f>E686/H686</f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1">
        <f>(((L686/60)/60)/24)+DATE(1970,1,1)</f>
        <v>40358.208333333336</v>
      </c>
      <c r="O686" s="11">
        <f>(((M686/60)/60)/24)+DATE(1970,1,1)</f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8">
        <f>(E687/D687)*100</f>
        <v>67.500714285714281</v>
      </c>
      <c r="G687" t="s">
        <v>14</v>
      </c>
      <c r="H687">
        <v>926</v>
      </c>
      <c r="I687" s="4">
        <f>E687/H687</f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1">
        <f>(((L687/60)/60)/24)+DATE(1970,1,1)</f>
        <v>42239.208333333328</v>
      </c>
      <c r="O687" s="11">
        <f>(((M687/60)/60)/24)+DATE(1970,1,1)</f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8">
        <f>(E688/D688)*100</f>
        <v>191.74666666666667</v>
      </c>
      <c r="G688" t="s">
        <v>20</v>
      </c>
      <c r="H688">
        <v>134</v>
      </c>
      <c r="I688" s="4">
        <f>E688/H688</f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1">
        <f>(((L688/60)/60)/24)+DATE(1970,1,1)</f>
        <v>43186.208333333328</v>
      </c>
      <c r="O688" s="11">
        <f>(((M688/60)/60)/24)+DATE(1970,1,1)</f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8">
        <f>(E689/D689)*100</f>
        <v>932</v>
      </c>
      <c r="G689" t="s">
        <v>20</v>
      </c>
      <c r="H689">
        <v>269</v>
      </c>
      <c r="I689" s="4">
        <f>E689/H689</f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1">
        <f>(((L689/60)/60)/24)+DATE(1970,1,1)</f>
        <v>42806.25</v>
      </c>
      <c r="O689" s="11">
        <f>(((M689/60)/60)/24)+DATE(1970,1,1)</f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8">
        <f>(E690/D690)*100</f>
        <v>429.27586206896552</v>
      </c>
      <c r="G690" t="s">
        <v>20</v>
      </c>
      <c r="H690">
        <v>175</v>
      </c>
      <c r="I690" s="4">
        <f>E690/H690</f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1">
        <f>(((L690/60)/60)/24)+DATE(1970,1,1)</f>
        <v>43475.25</v>
      </c>
      <c r="O690" s="11">
        <f>(((M690/60)/60)/24)+DATE(1970,1,1)</f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8">
        <f>(E691/D691)*100</f>
        <v>100.65753424657535</v>
      </c>
      <c r="G691" t="s">
        <v>20</v>
      </c>
      <c r="H691">
        <v>69</v>
      </c>
      <c r="I691" s="4">
        <f>E691/H691</f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1">
        <f>(((L691/60)/60)/24)+DATE(1970,1,1)</f>
        <v>41576.208333333336</v>
      </c>
      <c r="O691" s="11">
        <f>(((M691/60)/60)/24)+DATE(1970,1,1)</f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8">
        <f>(E692/D692)*100</f>
        <v>226.61111111111109</v>
      </c>
      <c r="G692" t="s">
        <v>20</v>
      </c>
      <c r="H692">
        <v>190</v>
      </c>
      <c r="I692" s="4">
        <f>E692/H692</f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1">
        <f>(((L692/60)/60)/24)+DATE(1970,1,1)</f>
        <v>40874.25</v>
      </c>
      <c r="O692" s="11">
        <f>(((M692/60)/60)/24)+DATE(1970,1,1)</f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8">
        <f>(E693/D693)*100</f>
        <v>142.38</v>
      </c>
      <c r="G693" t="s">
        <v>20</v>
      </c>
      <c r="H693">
        <v>237</v>
      </c>
      <c r="I693" s="4">
        <f>E693/H693</f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1">
        <f>(((L693/60)/60)/24)+DATE(1970,1,1)</f>
        <v>41185.208333333336</v>
      </c>
      <c r="O693" s="11">
        <f>(((M693/60)/60)/24)+DATE(1970,1,1)</f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8">
        <f>(E694/D694)*100</f>
        <v>90.633333333333326</v>
      </c>
      <c r="G694" t="s">
        <v>14</v>
      </c>
      <c r="H694">
        <v>77</v>
      </c>
      <c r="I694" s="4">
        <f>E694/H694</f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1">
        <f>(((L694/60)/60)/24)+DATE(1970,1,1)</f>
        <v>43655.208333333328</v>
      </c>
      <c r="O694" s="11">
        <f>(((M694/60)/60)/24)+DATE(1970,1,1)</f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8">
        <f>(E695/D695)*100</f>
        <v>63.966740576496676</v>
      </c>
      <c r="G695" t="s">
        <v>14</v>
      </c>
      <c r="H695">
        <v>1748</v>
      </c>
      <c r="I695" s="4">
        <f>E695/H695</f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1">
        <f>(((L695/60)/60)/24)+DATE(1970,1,1)</f>
        <v>43025.208333333328</v>
      </c>
      <c r="O695" s="11">
        <f>(((M695/60)/60)/24)+DATE(1970,1,1)</f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8">
        <f>(E696/D696)*100</f>
        <v>84.131868131868131</v>
      </c>
      <c r="G696" t="s">
        <v>14</v>
      </c>
      <c r="H696">
        <v>79</v>
      </c>
      <c r="I696" s="4">
        <f>E696/H696</f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1">
        <f>(((L696/60)/60)/24)+DATE(1970,1,1)</f>
        <v>43066.25</v>
      </c>
      <c r="O696" s="11">
        <f>(((M696/60)/60)/24)+DATE(1970,1,1)</f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8">
        <f>(E697/D697)*100</f>
        <v>133.93478260869566</v>
      </c>
      <c r="G697" t="s">
        <v>20</v>
      </c>
      <c r="H697">
        <v>196</v>
      </c>
      <c r="I697" s="4">
        <f>E697/H697</f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1">
        <f>(((L697/60)/60)/24)+DATE(1970,1,1)</f>
        <v>42322.25</v>
      </c>
      <c r="O697" s="11">
        <f>(((M697/60)/60)/24)+DATE(1970,1,1)</f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8">
        <f>(E698/D698)*100</f>
        <v>59.042047531992694</v>
      </c>
      <c r="G698" t="s">
        <v>14</v>
      </c>
      <c r="H698">
        <v>889</v>
      </c>
      <c r="I698" s="4">
        <f>E698/H698</f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1">
        <f>(((L698/60)/60)/24)+DATE(1970,1,1)</f>
        <v>42114.208333333328</v>
      </c>
      <c r="O698" s="11">
        <f>(((M698/60)/60)/24)+DATE(1970,1,1)</f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8">
        <f>(E699/D699)*100</f>
        <v>152.80062063615205</v>
      </c>
      <c r="G699" t="s">
        <v>20</v>
      </c>
      <c r="H699">
        <v>7295</v>
      </c>
      <c r="I699" s="4">
        <f>E699/H699</f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1">
        <f>(((L699/60)/60)/24)+DATE(1970,1,1)</f>
        <v>43190.208333333328</v>
      </c>
      <c r="O699" s="11">
        <f>(((M699/60)/60)/24)+DATE(1970,1,1)</f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8">
        <f>(E700/D700)*100</f>
        <v>446.69121140142522</v>
      </c>
      <c r="G700" t="s">
        <v>20</v>
      </c>
      <c r="H700">
        <v>2893</v>
      </c>
      <c r="I700" s="4">
        <f>E700/H700</f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1">
        <f>(((L700/60)/60)/24)+DATE(1970,1,1)</f>
        <v>40871.25</v>
      </c>
      <c r="O700" s="11">
        <f>(((M700/60)/60)/24)+DATE(1970,1,1)</f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8">
        <f>(E701/D701)*100</f>
        <v>84.391891891891888</v>
      </c>
      <c r="G701" t="s">
        <v>14</v>
      </c>
      <c r="H701">
        <v>56</v>
      </c>
      <c r="I701" s="4">
        <f>E701/H701</f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1">
        <f>(((L701/60)/60)/24)+DATE(1970,1,1)</f>
        <v>43641.208333333328</v>
      </c>
      <c r="O701" s="11">
        <f>(((M701/60)/60)/24)+DATE(1970,1,1)</f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8">
        <f>(E702/D702)*100</f>
        <v>3</v>
      </c>
      <c r="G702" t="s">
        <v>14</v>
      </c>
      <c r="H702">
        <v>1</v>
      </c>
      <c r="I702" s="4">
        <f>E702/H702</f>
        <v>3</v>
      </c>
      <c r="J702" t="s">
        <v>21</v>
      </c>
      <c r="K702" t="s">
        <v>22</v>
      </c>
      <c r="L702">
        <v>1264399200</v>
      </c>
      <c r="M702">
        <v>1265695200</v>
      </c>
      <c r="N702" s="11">
        <f>(((L702/60)/60)/24)+DATE(1970,1,1)</f>
        <v>40203.25</v>
      </c>
      <c r="O702" s="11">
        <f>(((M702/60)/60)/24)+DATE(1970,1,1)</f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8">
        <f>(E703/D703)*100</f>
        <v>175.02692307692308</v>
      </c>
      <c r="G703" t="s">
        <v>20</v>
      </c>
      <c r="H703">
        <v>820</v>
      </c>
      <c r="I703" s="4">
        <f>E703/H703</f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1">
        <f>(((L703/60)/60)/24)+DATE(1970,1,1)</f>
        <v>40629.208333333336</v>
      </c>
      <c r="O703" s="11">
        <f>(((M703/60)/60)/24)+DATE(1970,1,1)</f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8">
        <f>(E704/D704)*100</f>
        <v>54.137931034482754</v>
      </c>
      <c r="G704" t="s">
        <v>14</v>
      </c>
      <c r="H704">
        <v>83</v>
      </c>
      <c r="I704" s="4">
        <f>E704/H704</f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1">
        <f>(((L704/60)/60)/24)+DATE(1970,1,1)</f>
        <v>41477.208333333336</v>
      </c>
      <c r="O704" s="11">
        <f>(((M704/60)/60)/24)+DATE(1970,1,1)</f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8">
        <f>(E705/D705)*100</f>
        <v>311.87381703470032</v>
      </c>
      <c r="G705" t="s">
        <v>20</v>
      </c>
      <c r="H705">
        <v>2038</v>
      </c>
      <c r="I705" s="4">
        <f>E705/H705</f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1">
        <f>(((L705/60)/60)/24)+DATE(1970,1,1)</f>
        <v>41020.208333333336</v>
      </c>
      <c r="O705" s="11">
        <f>(((M705/60)/60)/24)+DATE(1970,1,1)</f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8">
        <f>(E706/D706)*100</f>
        <v>122.78160919540231</v>
      </c>
      <c r="G706" t="s">
        <v>20</v>
      </c>
      <c r="H706">
        <v>116</v>
      </c>
      <c r="I706" s="4">
        <f>E706/H706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1">
        <f>(((L706/60)/60)/24)+DATE(1970,1,1)</f>
        <v>42555.208333333328</v>
      </c>
      <c r="O706" s="11">
        <f>(((M706/60)/60)/24)+DATE(1970,1,1)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8">
        <f>(E707/D707)*100</f>
        <v>99.026517383618156</v>
      </c>
      <c r="G707" t="s">
        <v>14</v>
      </c>
      <c r="H707">
        <v>2025</v>
      </c>
      <c r="I707" s="4">
        <f>E707/H707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1">
        <f>(((L707/60)/60)/24)+DATE(1970,1,1)</f>
        <v>41619.25</v>
      </c>
      <c r="O707" s="11">
        <f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8">
        <f>(E708/D708)*100</f>
        <v>127.84686346863469</v>
      </c>
      <c r="G708" t="s">
        <v>20</v>
      </c>
      <c r="H708">
        <v>1345</v>
      </c>
      <c r="I708" s="4">
        <f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1">
        <f>(((L708/60)/60)/24)+DATE(1970,1,1)</f>
        <v>43471.25</v>
      </c>
      <c r="O708" s="11">
        <f>(((M708/60)/60)/24)+DATE(1970,1,1)</f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8">
        <f>(E709/D709)*100</f>
        <v>158.61643835616439</v>
      </c>
      <c r="G709" t="s">
        <v>20</v>
      </c>
      <c r="H709">
        <v>168</v>
      </c>
      <c r="I709" s="4">
        <f>E709/H709</f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1">
        <f>(((L709/60)/60)/24)+DATE(1970,1,1)</f>
        <v>43442.25</v>
      </c>
      <c r="O709" s="11">
        <f>(((M709/60)/60)/24)+DATE(1970,1,1)</f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8">
        <f>(E710/D710)*100</f>
        <v>707.05882352941171</v>
      </c>
      <c r="G710" t="s">
        <v>20</v>
      </c>
      <c r="H710">
        <v>137</v>
      </c>
      <c r="I710" s="4">
        <f>E710/H710</f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1">
        <f>(((L710/60)/60)/24)+DATE(1970,1,1)</f>
        <v>42877.208333333328</v>
      </c>
      <c r="O710" s="11">
        <f>(((M710/60)/60)/24)+DATE(1970,1,1)</f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8">
        <f>(E711/D711)*100</f>
        <v>142.38775510204081</v>
      </c>
      <c r="G711" t="s">
        <v>20</v>
      </c>
      <c r="H711">
        <v>186</v>
      </c>
      <c r="I711" s="4">
        <f>E711/H711</f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1">
        <f>(((L711/60)/60)/24)+DATE(1970,1,1)</f>
        <v>41018.208333333336</v>
      </c>
      <c r="O711" s="11">
        <f>(((M711/60)/60)/24)+DATE(1970,1,1)</f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8">
        <f>(E712/D712)*100</f>
        <v>147.86046511627907</v>
      </c>
      <c r="G712" t="s">
        <v>20</v>
      </c>
      <c r="H712">
        <v>125</v>
      </c>
      <c r="I712" s="4">
        <f>E712/H712</f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1">
        <f>(((L712/60)/60)/24)+DATE(1970,1,1)</f>
        <v>43295.208333333328</v>
      </c>
      <c r="O712" s="11">
        <f>(((M712/60)/60)/24)+DATE(1970,1,1)</f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8">
        <f>(E713/D713)*100</f>
        <v>20.322580645161288</v>
      </c>
      <c r="G713" t="s">
        <v>14</v>
      </c>
      <c r="H713">
        <v>14</v>
      </c>
      <c r="I713" s="4">
        <f>E713/H713</f>
        <v>90</v>
      </c>
      <c r="J713" t="s">
        <v>107</v>
      </c>
      <c r="K713" t="s">
        <v>108</v>
      </c>
      <c r="L713">
        <v>1453615200</v>
      </c>
      <c r="M713">
        <v>1453788000</v>
      </c>
      <c r="N713" s="11">
        <f>(((L713/60)/60)/24)+DATE(1970,1,1)</f>
        <v>42393.25</v>
      </c>
      <c r="O713" s="11">
        <f>(((M713/60)/60)/24)+DATE(1970,1,1)</f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8">
        <f>(E714/D714)*100</f>
        <v>1840.625</v>
      </c>
      <c r="G714" t="s">
        <v>20</v>
      </c>
      <c r="H714">
        <v>202</v>
      </c>
      <c r="I714" s="4">
        <f>E714/H714</f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1">
        <f>(((L714/60)/60)/24)+DATE(1970,1,1)</f>
        <v>42559.208333333328</v>
      </c>
      <c r="O714" s="11">
        <f>(((M714/60)/60)/24)+DATE(1970,1,1)</f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8">
        <f>(E715/D715)*100</f>
        <v>161.94202898550725</v>
      </c>
      <c r="G715" t="s">
        <v>20</v>
      </c>
      <c r="H715">
        <v>103</v>
      </c>
      <c r="I715" s="4">
        <f>E715/H715</f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1">
        <f>(((L715/60)/60)/24)+DATE(1970,1,1)</f>
        <v>42604.208333333328</v>
      </c>
      <c r="O715" s="11">
        <f>(((M715/60)/60)/24)+DATE(1970,1,1)</f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8">
        <f>(E716/D716)*100</f>
        <v>472.82077922077923</v>
      </c>
      <c r="G716" t="s">
        <v>20</v>
      </c>
      <c r="H716">
        <v>1785</v>
      </c>
      <c r="I716" s="4">
        <f>E716/H716</f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1">
        <f>(((L716/60)/60)/24)+DATE(1970,1,1)</f>
        <v>41870.208333333336</v>
      </c>
      <c r="O716" s="11">
        <f>(((M716/60)/60)/24)+DATE(1970,1,1)</f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8">
        <f>(E717/D717)*100</f>
        <v>24.466101694915253</v>
      </c>
      <c r="G717" t="s">
        <v>14</v>
      </c>
      <c r="H717">
        <v>656</v>
      </c>
      <c r="I717" s="4">
        <f>E717/H717</f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1">
        <f>(((L717/60)/60)/24)+DATE(1970,1,1)</f>
        <v>40397.208333333336</v>
      </c>
      <c r="O717" s="11">
        <f>(((M717/60)/60)/24)+DATE(1970,1,1)</f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8">
        <f>(E718/D718)*100</f>
        <v>517.65</v>
      </c>
      <c r="G718" t="s">
        <v>20</v>
      </c>
      <c r="H718">
        <v>157</v>
      </c>
      <c r="I718" s="4">
        <f>E718/H718</f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1">
        <f>(((L718/60)/60)/24)+DATE(1970,1,1)</f>
        <v>41465.208333333336</v>
      </c>
      <c r="O718" s="11">
        <f>(((M718/60)/60)/24)+DATE(1970,1,1)</f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8">
        <f>(E719/D719)*100</f>
        <v>247.64285714285714</v>
      </c>
      <c r="G719" t="s">
        <v>20</v>
      </c>
      <c r="H719">
        <v>555</v>
      </c>
      <c r="I719" s="4">
        <f>E719/H719</f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1">
        <f>(((L719/60)/60)/24)+DATE(1970,1,1)</f>
        <v>40777.208333333336</v>
      </c>
      <c r="O719" s="11">
        <f>(((M719/60)/60)/24)+DATE(1970,1,1)</f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8">
        <f>(E720/D720)*100</f>
        <v>100.20481927710843</v>
      </c>
      <c r="G720" t="s">
        <v>20</v>
      </c>
      <c r="H720">
        <v>297</v>
      </c>
      <c r="I720" s="4">
        <f>E720/H720</f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1">
        <f>(((L720/60)/60)/24)+DATE(1970,1,1)</f>
        <v>41442.208333333336</v>
      </c>
      <c r="O720" s="11">
        <f>(((M720/60)/60)/24)+DATE(1970,1,1)</f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8">
        <f>(E721/D721)*100</f>
        <v>153</v>
      </c>
      <c r="G721" t="s">
        <v>20</v>
      </c>
      <c r="H721">
        <v>123</v>
      </c>
      <c r="I721" s="4">
        <f>E721/H721</f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1">
        <f>(((L721/60)/60)/24)+DATE(1970,1,1)</f>
        <v>41058.208333333336</v>
      </c>
      <c r="O721" s="11">
        <f>(((M721/60)/60)/24)+DATE(1970,1,1)</f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8">
        <f>(E722/D722)*100</f>
        <v>37.091954022988503</v>
      </c>
      <c r="G722" t="s">
        <v>74</v>
      </c>
      <c r="H722">
        <v>38</v>
      </c>
      <c r="I722" s="4">
        <f>E722/H722</f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1">
        <f>(((L722/60)/60)/24)+DATE(1970,1,1)</f>
        <v>43152.25</v>
      </c>
      <c r="O722" s="11">
        <f>(((M722/60)/60)/24)+DATE(1970,1,1)</f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8">
        <f>(E723/D723)*100</f>
        <v>4.392394822006473</v>
      </c>
      <c r="G723" t="s">
        <v>74</v>
      </c>
      <c r="H723">
        <v>60</v>
      </c>
      <c r="I723" s="4">
        <f>E723/H723</f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1">
        <f>(((L723/60)/60)/24)+DATE(1970,1,1)</f>
        <v>43194.208333333328</v>
      </c>
      <c r="O723" s="11">
        <f>(((M723/60)/60)/24)+DATE(1970,1,1)</f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8">
        <f>(E724/D724)*100</f>
        <v>156.50721649484535</v>
      </c>
      <c r="G724" t="s">
        <v>20</v>
      </c>
      <c r="H724">
        <v>3036</v>
      </c>
      <c r="I724" s="4">
        <f>E724/H724</f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1">
        <f>(((L724/60)/60)/24)+DATE(1970,1,1)</f>
        <v>43045.25</v>
      </c>
      <c r="O724" s="11">
        <f>(((M724/60)/60)/24)+DATE(1970,1,1)</f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8">
        <f>(E725/D725)*100</f>
        <v>270.40816326530609</v>
      </c>
      <c r="G725" t="s">
        <v>20</v>
      </c>
      <c r="H725">
        <v>144</v>
      </c>
      <c r="I725" s="4">
        <f>E725/H725</f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1">
        <f>(((L725/60)/60)/24)+DATE(1970,1,1)</f>
        <v>42431.25</v>
      </c>
      <c r="O725" s="11">
        <f>(((M725/60)/60)/24)+DATE(1970,1,1)</f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8">
        <f>(E726/D726)*100</f>
        <v>134.05952380952382</v>
      </c>
      <c r="G726" t="s">
        <v>20</v>
      </c>
      <c r="H726">
        <v>121</v>
      </c>
      <c r="I726" s="4">
        <f>E726/H726</f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1">
        <f>(((L726/60)/60)/24)+DATE(1970,1,1)</f>
        <v>41934.208333333336</v>
      </c>
      <c r="O726" s="11">
        <f>(((M726/60)/60)/24)+DATE(1970,1,1)</f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8">
        <f>(E727/D727)*100</f>
        <v>50.398033126293996</v>
      </c>
      <c r="G727" t="s">
        <v>14</v>
      </c>
      <c r="H727">
        <v>1596</v>
      </c>
      <c r="I727" s="4">
        <f>E727/H727</f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1">
        <f>(((L727/60)/60)/24)+DATE(1970,1,1)</f>
        <v>41958.25</v>
      </c>
      <c r="O727" s="11">
        <f>(((M727/60)/60)/24)+DATE(1970,1,1)</f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8">
        <f>(E728/D728)*100</f>
        <v>88.815837937384899</v>
      </c>
      <c r="G728" t="s">
        <v>74</v>
      </c>
      <c r="H728">
        <v>524</v>
      </c>
      <c r="I728" s="4">
        <f>E728/H728</f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1">
        <f>(((L728/60)/60)/24)+DATE(1970,1,1)</f>
        <v>40476.208333333336</v>
      </c>
      <c r="O728" s="11">
        <f>(((M728/60)/60)/24)+DATE(1970,1,1)</f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8">
        <f>(E729/D729)*100</f>
        <v>165</v>
      </c>
      <c r="G729" t="s">
        <v>20</v>
      </c>
      <c r="H729">
        <v>181</v>
      </c>
      <c r="I729" s="4">
        <f>E729/H729</f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1">
        <f>(((L729/60)/60)/24)+DATE(1970,1,1)</f>
        <v>43485.25</v>
      </c>
      <c r="O729" s="11">
        <f>(((M729/60)/60)/24)+DATE(1970,1,1)</f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8">
        <f>(E730/D730)*100</f>
        <v>17.5</v>
      </c>
      <c r="G730" t="s">
        <v>14</v>
      </c>
      <c r="H730">
        <v>10</v>
      </c>
      <c r="I730" s="4">
        <f>E730/H730</f>
        <v>73.5</v>
      </c>
      <c r="J730" t="s">
        <v>21</v>
      </c>
      <c r="K730" t="s">
        <v>22</v>
      </c>
      <c r="L730">
        <v>1464152400</v>
      </c>
      <c r="M730">
        <v>1465102800</v>
      </c>
      <c r="N730" s="11">
        <f>(((L730/60)/60)/24)+DATE(1970,1,1)</f>
        <v>42515.208333333328</v>
      </c>
      <c r="O730" s="11">
        <f>(((M730/60)/60)/24)+DATE(1970,1,1)</f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8">
        <f>(E731/D731)*100</f>
        <v>185.66071428571428</v>
      </c>
      <c r="G731" t="s">
        <v>20</v>
      </c>
      <c r="H731">
        <v>122</v>
      </c>
      <c r="I731" s="4">
        <f>E731/H731</f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1">
        <f>(((L731/60)/60)/24)+DATE(1970,1,1)</f>
        <v>41309.25</v>
      </c>
      <c r="O731" s="11">
        <f>(((M731/60)/60)/24)+DATE(1970,1,1)</f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8">
        <f>(E732/D732)*100</f>
        <v>412.6631944444444</v>
      </c>
      <c r="G732" t="s">
        <v>20</v>
      </c>
      <c r="H732">
        <v>1071</v>
      </c>
      <c r="I732" s="4">
        <f>E732/H732</f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1">
        <f>(((L732/60)/60)/24)+DATE(1970,1,1)</f>
        <v>42147.208333333328</v>
      </c>
      <c r="O732" s="11">
        <f>(((M732/60)/60)/24)+DATE(1970,1,1)</f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8">
        <f>(E733/D733)*100</f>
        <v>90.25</v>
      </c>
      <c r="G733" t="s">
        <v>74</v>
      </c>
      <c r="H733">
        <v>219</v>
      </c>
      <c r="I733" s="4">
        <f>E733/H733</f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1">
        <f>(((L733/60)/60)/24)+DATE(1970,1,1)</f>
        <v>42939.208333333328</v>
      </c>
      <c r="O733" s="11">
        <f>(((M733/60)/60)/24)+DATE(1970,1,1)</f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8">
        <f>(E734/D734)*100</f>
        <v>91.984615384615381</v>
      </c>
      <c r="G734" t="s">
        <v>14</v>
      </c>
      <c r="H734">
        <v>1121</v>
      </c>
      <c r="I734" s="4">
        <f>E734/H734</f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1">
        <f>(((L734/60)/60)/24)+DATE(1970,1,1)</f>
        <v>42816.208333333328</v>
      </c>
      <c r="O734" s="11">
        <f>(((M734/60)/60)/24)+DATE(1970,1,1)</f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8">
        <f>(E735/D735)*100</f>
        <v>527.00632911392404</v>
      </c>
      <c r="G735" t="s">
        <v>20</v>
      </c>
      <c r="H735">
        <v>980</v>
      </c>
      <c r="I735" s="4">
        <f>E735/H735</f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1">
        <f>(((L735/60)/60)/24)+DATE(1970,1,1)</f>
        <v>41844.208333333336</v>
      </c>
      <c r="O735" s="11">
        <f>(((M735/60)/60)/24)+DATE(1970,1,1)</f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8">
        <f>(E736/D736)*100</f>
        <v>319.14285714285711</v>
      </c>
      <c r="G736" t="s">
        <v>20</v>
      </c>
      <c r="H736">
        <v>536</v>
      </c>
      <c r="I736" s="4">
        <f>E736/H736</f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1">
        <f>(((L736/60)/60)/24)+DATE(1970,1,1)</f>
        <v>42763.25</v>
      </c>
      <c r="O736" s="11">
        <f>(((M736/60)/60)/24)+DATE(1970,1,1)</f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8">
        <f>(E737/D737)*100</f>
        <v>354.18867924528303</v>
      </c>
      <c r="G737" t="s">
        <v>20</v>
      </c>
      <c r="H737">
        <v>1991</v>
      </c>
      <c r="I737" s="4">
        <f>E737/H737</f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1">
        <f>(((L737/60)/60)/24)+DATE(1970,1,1)</f>
        <v>42459.208333333328</v>
      </c>
      <c r="O737" s="11">
        <f>(((M737/60)/60)/24)+DATE(1970,1,1)</f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8">
        <f>(E738/D738)*100</f>
        <v>32.896103896103895</v>
      </c>
      <c r="G738" t="s">
        <v>74</v>
      </c>
      <c r="H738">
        <v>29</v>
      </c>
      <c r="I738" s="4">
        <f>E738/H738</f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1">
        <f>(((L738/60)/60)/24)+DATE(1970,1,1)</f>
        <v>42055.25</v>
      </c>
      <c r="O738" s="11">
        <f>(((M738/60)/60)/24)+DATE(1970,1,1)</f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8">
        <f>(E739/D739)*100</f>
        <v>135.8918918918919</v>
      </c>
      <c r="G739" t="s">
        <v>20</v>
      </c>
      <c r="H739">
        <v>180</v>
      </c>
      <c r="I739" s="4">
        <f>E739/H739</f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1">
        <f>(((L739/60)/60)/24)+DATE(1970,1,1)</f>
        <v>42685.25</v>
      </c>
      <c r="O739" s="11">
        <f>(((M739/60)/60)/24)+DATE(1970,1,1)</f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8">
        <f>(E740/D740)*100</f>
        <v>2.0843373493975905</v>
      </c>
      <c r="G740" t="s">
        <v>14</v>
      </c>
      <c r="H740">
        <v>15</v>
      </c>
      <c r="I740" s="4">
        <f>E740/H740</f>
        <v>103.8</v>
      </c>
      <c r="J740" t="s">
        <v>21</v>
      </c>
      <c r="K740" t="s">
        <v>22</v>
      </c>
      <c r="L740">
        <v>1416117600</v>
      </c>
      <c r="M740">
        <v>1418018400</v>
      </c>
      <c r="N740" s="11">
        <f>(((L740/60)/60)/24)+DATE(1970,1,1)</f>
        <v>41959.25</v>
      </c>
      <c r="O740" s="11">
        <f>(((M740/60)/60)/24)+DATE(1970,1,1)</f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8">
        <f>(E741/D741)*100</f>
        <v>61</v>
      </c>
      <c r="G741" t="s">
        <v>14</v>
      </c>
      <c r="H741">
        <v>191</v>
      </c>
      <c r="I741" s="4">
        <f>E741/H741</f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1">
        <f>(((L741/60)/60)/24)+DATE(1970,1,1)</f>
        <v>41089.208333333336</v>
      </c>
      <c r="O741" s="11">
        <f>(((M741/60)/60)/24)+DATE(1970,1,1)</f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8">
        <f>(E742/D742)*100</f>
        <v>30.037735849056602</v>
      </c>
      <c r="G742" t="s">
        <v>14</v>
      </c>
      <c r="H742">
        <v>16</v>
      </c>
      <c r="I742" s="4">
        <f>E742/H742</f>
        <v>99.5</v>
      </c>
      <c r="J742" t="s">
        <v>21</v>
      </c>
      <c r="K742" t="s">
        <v>22</v>
      </c>
      <c r="L742">
        <v>1486101600</v>
      </c>
      <c r="M742">
        <v>1486360800</v>
      </c>
      <c r="N742" s="11">
        <f>(((L742/60)/60)/24)+DATE(1970,1,1)</f>
        <v>42769.25</v>
      </c>
      <c r="O742" s="11">
        <f>(((M742/60)/60)/24)+DATE(1970,1,1)</f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8">
        <f>(E743/D743)*100</f>
        <v>1179.1666666666665</v>
      </c>
      <c r="G743" t="s">
        <v>20</v>
      </c>
      <c r="H743">
        <v>130</v>
      </c>
      <c r="I743" s="4">
        <f>E743/H743</f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1">
        <f>(((L743/60)/60)/24)+DATE(1970,1,1)</f>
        <v>40321.208333333336</v>
      </c>
      <c r="O743" s="11">
        <f>(((M743/60)/60)/24)+DATE(1970,1,1)</f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8">
        <f>(E744/D744)*100</f>
        <v>1126.0833333333335</v>
      </c>
      <c r="G744" t="s">
        <v>20</v>
      </c>
      <c r="H744">
        <v>122</v>
      </c>
      <c r="I744" s="4">
        <f>E744/H744</f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1">
        <f>(((L744/60)/60)/24)+DATE(1970,1,1)</f>
        <v>40197.25</v>
      </c>
      <c r="O744" s="11">
        <f>(((M744/60)/60)/24)+DATE(1970,1,1)</f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8">
        <f>(E745/D745)*100</f>
        <v>12.923076923076923</v>
      </c>
      <c r="G745" t="s">
        <v>14</v>
      </c>
      <c r="H745">
        <v>17</v>
      </c>
      <c r="I745" s="4">
        <f>E745/H745</f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1">
        <f>(((L745/60)/60)/24)+DATE(1970,1,1)</f>
        <v>42298.208333333328</v>
      </c>
      <c r="O745" s="11">
        <f>(((M745/60)/60)/24)+DATE(1970,1,1)</f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8">
        <f>(E746/D746)*100</f>
        <v>712</v>
      </c>
      <c r="G746" t="s">
        <v>20</v>
      </c>
      <c r="H746">
        <v>140</v>
      </c>
      <c r="I746" s="4">
        <f>E746/H746</f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1">
        <f>(((L746/60)/60)/24)+DATE(1970,1,1)</f>
        <v>43322.208333333328</v>
      </c>
      <c r="O746" s="11">
        <f>(((M746/60)/60)/24)+DATE(1970,1,1)</f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8">
        <f>(E747/D747)*100</f>
        <v>30.304347826086957</v>
      </c>
      <c r="G747" t="s">
        <v>14</v>
      </c>
      <c r="H747">
        <v>34</v>
      </c>
      <c r="I747" s="4">
        <f>E747/H747</f>
        <v>61.5</v>
      </c>
      <c r="J747" t="s">
        <v>21</v>
      </c>
      <c r="K747" t="s">
        <v>22</v>
      </c>
      <c r="L747">
        <v>1275195600</v>
      </c>
      <c r="M747">
        <v>1277528400</v>
      </c>
      <c r="N747" s="11">
        <f>(((L747/60)/60)/24)+DATE(1970,1,1)</f>
        <v>40328.208333333336</v>
      </c>
      <c r="O747" s="11">
        <f>(((M747/60)/60)/24)+DATE(1970,1,1)</f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8">
        <f>(E748/D748)*100</f>
        <v>212.50896057347671</v>
      </c>
      <c r="G748" t="s">
        <v>20</v>
      </c>
      <c r="H748">
        <v>3388</v>
      </c>
      <c r="I748" s="4">
        <f>E748/H748</f>
        <v>35</v>
      </c>
      <c r="J748" t="s">
        <v>21</v>
      </c>
      <c r="K748" t="s">
        <v>22</v>
      </c>
      <c r="L748">
        <v>1318136400</v>
      </c>
      <c r="M748">
        <v>1318568400</v>
      </c>
      <c r="N748" s="11">
        <f>(((L748/60)/60)/24)+DATE(1970,1,1)</f>
        <v>40825.208333333336</v>
      </c>
      <c r="O748" s="11">
        <f>(((M748/60)/60)/24)+DATE(1970,1,1)</f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8">
        <f>(E749/D749)*100</f>
        <v>228.85714285714286</v>
      </c>
      <c r="G749" t="s">
        <v>20</v>
      </c>
      <c r="H749">
        <v>280</v>
      </c>
      <c r="I749" s="4">
        <f>E749/H749</f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1">
        <f>(((L749/60)/60)/24)+DATE(1970,1,1)</f>
        <v>40423.208333333336</v>
      </c>
      <c r="O749" s="11">
        <f>(((M749/60)/60)/24)+DATE(1970,1,1)</f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8">
        <f>(E750/D750)*100</f>
        <v>34.959979476654695</v>
      </c>
      <c r="G750" t="s">
        <v>74</v>
      </c>
      <c r="H750">
        <v>614</v>
      </c>
      <c r="I750" s="4">
        <f>E750/H750</f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1">
        <f>(((L750/60)/60)/24)+DATE(1970,1,1)</f>
        <v>40238.25</v>
      </c>
      <c r="O750" s="11">
        <f>(((M750/60)/60)/24)+DATE(1970,1,1)</f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8">
        <f>(E751/D751)*100</f>
        <v>157.29069767441862</v>
      </c>
      <c r="G751" t="s">
        <v>20</v>
      </c>
      <c r="H751">
        <v>366</v>
      </c>
      <c r="I751" s="4">
        <f>E751/H751</f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1">
        <f>(((L751/60)/60)/24)+DATE(1970,1,1)</f>
        <v>41920.208333333336</v>
      </c>
      <c r="O751" s="11">
        <f>(((M751/60)/60)/24)+DATE(1970,1,1)</f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8">
        <f>(E752/D752)*100</f>
        <v>1</v>
      </c>
      <c r="G752" t="s">
        <v>14</v>
      </c>
      <c r="H752">
        <v>1</v>
      </c>
      <c r="I752" s="4">
        <f>E752/H752</f>
        <v>1</v>
      </c>
      <c r="J752" t="s">
        <v>40</v>
      </c>
      <c r="K752" t="s">
        <v>41</v>
      </c>
      <c r="L752">
        <v>1277960400</v>
      </c>
      <c r="M752">
        <v>1280120400</v>
      </c>
      <c r="N752" s="11">
        <f>(((L752/60)/60)/24)+DATE(1970,1,1)</f>
        <v>40360.208333333336</v>
      </c>
      <c r="O752" s="11">
        <f>(((M752/60)/60)/24)+DATE(1970,1,1)</f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8">
        <f>(E753/D753)*100</f>
        <v>232.30555555555554</v>
      </c>
      <c r="G753" t="s">
        <v>20</v>
      </c>
      <c r="H753">
        <v>270</v>
      </c>
      <c r="I753" s="4">
        <f>E753/H753</f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1">
        <f>(((L753/60)/60)/24)+DATE(1970,1,1)</f>
        <v>42446.208333333328</v>
      </c>
      <c r="O753" s="11">
        <f>(((M753/60)/60)/24)+DATE(1970,1,1)</f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8">
        <f>(E754/D754)*100</f>
        <v>92.448275862068968</v>
      </c>
      <c r="G754" t="s">
        <v>74</v>
      </c>
      <c r="H754">
        <v>114</v>
      </c>
      <c r="I754" s="4">
        <f>E754/H754</f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1">
        <f>(((L754/60)/60)/24)+DATE(1970,1,1)</f>
        <v>40395.208333333336</v>
      </c>
      <c r="O754" s="11">
        <f>(((M754/60)/60)/24)+DATE(1970,1,1)</f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8">
        <f>(E755/D755)*100</f>
        <v>256.70212765957444</v>
      </c>
      <c r="G755" t="s">
        <v>20</v>
      </c>
      <c r="H755">
        <v>137</v>
      </c>
      <c r="I755" s="4">
        <f>E755/H755</f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1">
        <f>(((L755/60)/60)/24)+DATE(1970,1,1)</f>
        <v>40321.208333333336</v>
      </c>
      <c r="O755" s="11">
        <f>(((M755/60)/60)/24)+DATE(1970,1,1)</f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8">
        <f>(E756/D756)*100</f>
        <v>168.47017045454547</v>
      </c>
      <c r="G756" t="s">
        <v>20</v>
      </c>
      <c r="H756">
        <v>3205</v>
      </c>
      <c r="I756" s="4">
        <f>E756/H756</f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1">
        <f>(((L756/60)/60)/24)+DATE(1970,1,1)</f>
        <v>41210.208333333336</v>
      </c>
      <c r="O756" s="11">
        <f>(((M756/60)/60)/24)+DATE(1970,1,1)</f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8">
        <f>(E757/D757)*100</f>
        <v>166.57777777777778</v>
      </c>
      <c r="G757" t="s">
        <v>20</v>
      </c>
      <c r="H757">
        <v>288</v>
      </c>
      <c r="I757" s="4">
        <f>E757/H757</f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1">
        <f>(((L757/60)/60)/24)+DATE(1970,1,1)</f>
        <v>43096.25</v>
      </c>
      <c r="O757" s="11">
        <f>(((M757/60)/60)/24)+DATE(1970,1,1)</f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8">
        <f>(E758/D758)*100</f>
        <v>772.07692307692309</v>
      </c>
      <c r="G758" t="s">
        <v>20</v>
      </c>
      <c r="H758">
        <v>148</v>
      </c>
      <c r="I758" s="4">
        <f>E758/H758</f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1">
        <f>(((L758/60)/60)/24)+DATE(1970,1,1)</f>
        <v>42024.25</v>
      </c>
      <c r="O758" s="11">
        <f>(((M758/60)/60)/24)+DATE(1970,1,1)</f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8">
        <f>(E759/D759)*100</f>
        <v>406.85714285714283</v>
      </c>
      <c r="G759" t="s">
        <v>20</v>
      </c>
      <c r="H759">
        <v>114</v>
      </c>
      <c r="I759" s="4">
        <f>E759/H759</f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1">
        <f>(((L759/60)/60)/24)+DATE(1970,1,1)</f>
        <v>40675.208333333336</v>
      </c>
      <c r="O759" s="11">
        <f>(((M759/60)/60)/24)+DATE(1970,1,1)</f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8">
        <f>(E760/D760)*100</f>
        <v>564.20608108108115</v>
      </c>
      <c r="G760" t="s">
        <v>20</v>
      </c>
      <c r="H760">
        <v>1518</v>
      </c>
      <c r="I760" s="4">
        <f>E760/H760</f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1">
        <f>(((L760/60)/60)/24)+DATE(1970,1,1)</f>
        <v>41936.208333333336</v>
      </c>
      <c r="O760" s="11">
        <f>(((M760/60)/60)/24)+DATE(1970,1,1)</f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8">
        <f>(E761/D761)*100</f>
        <v>68.426865671641792</v>
      </c>
      <c r="G761" t="s">
        <v>14</v>
      </c>
      <c r="H761">
        <v>1274</v>
      </c>
      <c r="I761" s="4">
        <f>E761/H761</f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1">
        <f>(((L761/60)/60)/24)+DATE(1970,1,1)</f>
        <v>43136.25</v>
      </c>
      <c r="O761" s="11">
        <f>(((M761/60)/60)/24)+DATE(1970,1,1)</f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8">
        <f>(E762/D762)*100</f>
        <v>34.351966873706004</v>
      </c>
      <c r="G762" t="s">
        <v>14</v>
      </c>
      <c r="H762">
        <v>210</v>
      </c>
      <c r="I762" s="4">
        <f>E762/H762</f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1">
        <f>(((L762/60)/60)/24)+DATE(1970,1,1)</f>
        <v>43678.208333333328</v>
      </c>
      <c r="O762" s="11">
        <f>(((M762/60)/60)/24)+DATE(1970,1,1)</f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8">
        <f>(E763/D763)*100</f>
        <v>655.4545454545455</v>
      </c>
      <c r="G763" t="s">
        <v>20</v>
      </c>
      <c r="H763">
        <v>166</v>
      </c>
      <c r="I763" s="4">
        <f>E763/H763</f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1">
        <f>(((L763/60)/60)/24)+DATE(1970,1,1)</f>
        <v>42938.208333333328</v>
      </c>
      <c r="O763" s="11">
        <f>(((M763/60)/60)/24)+DATE(1970,1,1)</f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8">
        <f>(E764/D764)*100</f>
        <v>177.25714285714284</v>
      </c>
      <c r="G764" t="s">
        <v>20</v>
      </c>
      <c r="H764">
        <v>100</v>
      </c>
      <c r="I764" s="4">
        <f>E764/H764</f>
        <v>62.04</v>
      </c>
      <c r="J764" t="s">
        <v>26</v>
      </c>
      <c r="K764" t="s">
        <v>27</v>
      </c>
      <c r="L764">
        <v>1354082400</v>
      </c>
      <c r="M764">
        <v>1355032800</v>
      </c>
      <c r="N764" s="11">
        <f>(((L764/60)/60)/24)+DATE(1970,1,1)</f>
        <v>41241.25</v>
      </c>
      <c r="O764" s="11">
        <f>(((M764/60)/60)/24)+DATE(1970,1,1)</f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8">
        <f>(E765/D765)*100</f>
        <v>113.17857142857144</v>
      </c>
      <c r="G765" t="s">
        <v>20</v>
      </c>
      <c r="H765">
        <v>235</v>
      </c>
      <c r="I765" s="4">
        <f>E765/H765</f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1">
        <f>(((L765/60)/60)/24)+DATE(1970,1,1)</f>
        <v>41037.208333333336</v>
      </c>
      <c r="O765" s="11">
        <f>(((M765/60)/60)/24)+DATE(1970,1,1)</f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8">
        <f>(E766/D766)*100</f>
        <v>728.18181818181824</v>
      </c>
      <c r="G766" t="s">
        <v>20</v>
      </c>
      <c r="H766">
        <v>148</v>
      </c>
      <c r="I766" s="4">
        <f>E766/H766</f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1">
        <f>(((L766/60)/60)/24)+DATE(1970,1,1)</f>
        <v>40676.208333333336</v>
      </c>
      <c r="O766" s="11">
        <f>(((M766/60)/60)/24)+DATE(1970,1,1)</f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8">
        <f>(E767/D767)*100</f>
        <v>208.33333333333334</v>
      </c>
      <c r="G767" t="s">
        <v>20</v>
      </c>
      <c r="H767">
        <v>198</v>
      </c>
      <c r="I767" s="4">
        <f>E767/H767</f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1">
        <f>(((L767/60)/60)/24)+DATE(1970,1,1)</f>
        <v>42840.208333333328</v>
      </c>
      <c r="O767" s="11">
        <f>(((M767/60)/60)/24)+DATE(1970,1,1)</f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8">
        <f>(E768/D768)*100</f>
        <v>31.171232876712331</v>
      </c>
      <c r="G768" t="s">
        <v>14</v>
      </c>
      <c r="H768">
        <v>248</v>
      </c>
      <c r="I768" s="4">
        <f>E768/H768</f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1">
        <f>(((L768/60)/60)/24)+DATE(1970,1,1)</f>
        <v>43362.208333333328</v>
      </c>
      <c r="O768" s="11">
        <f>(((M768/60)/60)/24)+DATE(1970,1,1)</f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8">
        <f>(E769/D769)*100</f>
        <v>56.967078189300416</v>
      </c>
      <c r="G769" t="s">
        <v>14</v>
      </c>
      <c r="H769">
        <v>513</v>
      </c>
      <c r="I769" s="4">
        <f>E769/H769</f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1">
        <f>(((L769/60)/60)/24)+DATE(1970,1,1)</f>
        <v>42283.208333333328</v>
      </c>
      <c r="O769" s="11">
        <f>(((M769/60)/60)/24)+DATE(1970,1,1)</f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8">
        <f>(E770/D770)*100</f>
        <v>231</v>
      </c>
      <c r="G770" t="s">
        <v>20</v>
      </c>
      <c r="H770">
        <v>150</v>
      </c>
      <c r="I770" s="4">
        <f>E770/H770</f>
        <v>73.92</v>
      </c>
      <c r="J770" t="s">
        <v>21</v>
      </c>
      <c r="K770" t="s">
        <v>22</v>
      </c>
      <c r="L770">
        <v>1386741600</v>
      </c>
      <c r="M770">
        <v>1388037600</v>
      </c>
      <c r="N770" s="11">
        <f>(((L770/60)/60)/24)+DATE(1970,1,1)</f>
        <v>41619.25</v>
      </c>
      <c r="O770" s="11">
        <f>(((M770/60)/60)/24)+DATE(1970,1,1)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8">
        <f>(E771/D771)*100</f>
        <v>86.867834394904463</v>
      </c>
      <c r="G771" t="s">
        <v>14</v>
      </c>
      <c r="H771">
        <v>3410</v>
      </c>
      <c r="I771" s="4">
        <f>E771/H771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1">
        <f>(((L771/60)/60)/24)+DATE(1970,1,1)</f>
        <v>41501.208333333336</v>
      </c>
      <c r="O771" s="11">
        <f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8">
        <f>(E772/D772)*100</f>
        <v>270.74418604651163</v>
      </c>
      <c r="G772" t="s">
        <v>20</v>
      </c>
      <c r="H772">
        <v>216</v>
      </c>
      <c r="I772" s="4">
        <f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1">
        <f>(((L772/60)/60)/24)+DATE(1970,1,1)</f>
        <v>41743.208333333336</v>
      </c>
      <c r="O772" s="11">
        <f>(((M772/60)/60)/24)+DATE(1970,1,1)</f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8">
        <f>(E773/D773)*100</f>
        <v>49.446428571428569</v>
      </c>
      <c r="G773" t="s">
        <v>74</v>
      </c>
      <c r="H773">
        <v>26</v>
      </c>
      <c r="I773" s="4">
        <f>E773/H773</f>
        <v>106.5</v>
      </c>
      <c r="J773" t="s">
        <v>21</v>
      </c>
      <c r="K773" t="s">
        <v>22</v>
      </c>
      <c r="L773">
        <v>1548482400</v>
      </c>
      <c r="M773">
        <v>1550815200</v>
      </c>
      <c r="N773" s="11">
        <f>(((L773/60)/60)/24)+DATE(1970,1,1)</f>
        <v>43491.25</v>
      </c>
      <c r="O773" s="11">
        <f>(((M773/60)/60)/24)+DATE(1970,1,1)</f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8">
        <f>(E774/D774)*100</f>
        <v>113.3596256684492</v>
      </c>
      <c r="G774" t="s">
        <v>20</v>
      </c>
      <c r="H774">
        <v>5139</v>
      </c>
      <c r="I774" s="4">
        <f>E774/H774</f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1">
        <f>(((L774/60)/60)/24)+DATE(1970,1,1)</f>
        <v>43505.25</v>
      </c>
      <c r="O774" s="11">
        <f>(((M774/60)/60)/24)+DATE(1970,1,1)</f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8">
        <f>(E775/D775)*100</f>
        <v>190.55555555555554</v>
      </c>
      <c r="G775" t="s">
        <v>20</v>
      </c>
      <c r="H775">
        <v>2353</v>
      </c>
      <c r="I775" s="4">
        <f>E775/H775</f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1">
        <f>(((L775/60)/60)/24)+DATE(1970,1,1)</f>
        <v>42838.208333333328</v>
      </c>
      <c r="O775" s="11">
        <f>(((M775/60)/60)/24)+DATE(1970,1,1)</f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8">
        <f>(E776/D776)*100</f>
        <v>135.5</v>
      </c>
      <c r="G776" t="s">
        <v>20</v>
      </c>
      <c r="H776">
        <v>78</v>
      </c>
      <c r="I776" s="4">
        <f>E776/H776</f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1">
        <f>(((L776/60)/60)/24)+DATE(1970,1,1)</f>
        <v>42513.208333333328</v>
      </c>
      <c r="O776" s="11">
        <f>(((M776/60)/60)/24)+DATE(1970,1,1)</f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8">
        <f>(E777/D777)*100</f>
        <v>10.297872340425531</v>
      </c>
      <c r="G777" t="s">
        <v>14</v>
      </c>
      <c r="H777">
        <v>10</v>
      </c>
      <c r="I777" s="4">
        <f>E777/H777</f>
        <v>96.8</v>
      </c>
      <c r="J777" t="s">
        <v>21</v>
      </c>
      <c r="K777" t="s">
        <v>22</v>
      </c>
      <c r="L777">
        <v>1415253600</v>
      </c>
      <c r="M777">
        <v>1416117600</v>
      </c>
      <c r="N777" s="11">
        <f>(((L777/60)/60)/24)+DATE(1970,1,1)</f>
        <v>41949.25</v>
      </c>
      <c r="O777" s="11">
        <f>(((M777/60)/60)/24)+DATE(1970,1,1)</f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8">
        <f>(E778/D778)*100</f>
        <v>65.544223826714799</v>
      </c>
      <c r="G778" t="s">
        <v>14</v>
      </c>
      <c r="H778">
        <v>2201</v>
      </c>
      <c r="I778" s="4">
        <f>E778/H778</f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1">
        <f>(((L778/60)/60)/24)+DATE(1970,1,1)</f>
        <v>43650.208333333328</v>
      </c>
      <c r="O778" s="11">
        <f>(((M778/60)/60)/24)+DATE(1970,1,1)</f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8">
        <f>(E779/D779)*100</f>
        <v>49.026652452025587</v>
      </c>
      <c r="G779" t="s">
        <v>14</v>
      </c>
      <c r="H779">
        <v>676</v>
      </c>
      <c r="I779" s="4">
        <f>E779/H779</f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1">
        <f>(((L779/60)/60)/24)+DATE(1970,1,1)</f>
        <v>40809.208333333336</v>
      </c>
      <c r="O779" s="11">
        <f>(((M779/60)/60)/24)+DATE(1970,1,1)</f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8">
        <f>(E780/D780)*100</f>
        <v>787.92307692307691</v>
      </c>
      <c r="G780" t="s">
        <v>20</v>
      </c>
      <c r="H780">
        <v>174</v>
      </c>
      <c r="I780" s="4">
        <f>E780/H780</f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1">
        <f>(((L780/60)/60)/24)+DATE(1970,1,1)</f>
        <v>40768.208333333336</v>
      </c>
      <c r="O780" s="11">
        <f>(((M780/60)/60)/24)+DATE(1970,1,1)</f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8">
        <f>(E781/D781)*100</f>
        <v>80.306347746090154</v>
      </c>
      <c r="G781" t="s">
        <v>14</v>
      </c>
      <c r="H781">
        <v>831</v>
      </c>
      <c r="I781" s="4">
        <f>E781/H781</f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1">
        <f>(((L781/60)/60)/24)+DATE(1970,1,1)</f>
        <v>42230.208333333328</v>
      </c>
      <c r="O781" s="11">
        <f>(((M781/60)/60)/24)+DATE(1970,1,1)</f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8">
        <f>(E782/D782)*100</f>
        <v>106.29411764705883</v>
      </c>
      <c r="G782" t="s">
        <v>20</v>
      </c>
      <c r="H782">
        <v>164</v>
      </c>
      <c r="I782" s="4">
        <f>E782/H782</f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1">
        <f>(((L782/60)/60)/24)+DATE(1970,1,1)</f>
        <v>42573.208333333328</v>
      </c>
      <c r="O782" s="11">
        <f>(((M782/60)/60)/24)+DATE(1970,1,1)</f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8">
        <f>(E783/D783)*100</f>
        <v>50.735632183908038</v>
      </c>
      <c r="G783" t="s">
        <v>74</v>
      </c>
      <c r="H783">
        <v>56</v>
      </c>
      <c r="I783" s="4">
        <f>E783/H783</f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1">
        <f>(((L783/60)/60)/24)+DATE(1970,1,1)</f>
        <v>40482.208333333336</v>
      </c>
      <c r="O783" s="11">
        <f>(((M783/60)/60)/24)+DATE(1970,1,1)</f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8">
        <f>(E784/D784)*100</f>
        <v>215.31372549019611</v>
      </c>
      <c r="G784" t="s">
        <v>20</v>
      </c>
      <c r="H784">
        <v>161</v>
      </c>
      <c r="I784" s="4">
        <f>E784/H784</f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1">
        <f>(((L784/60)/60)/24)+DATE(1970,1,1)</f>
        <v>40603.25</v>
      </c>
      <c r="O784" s="11">
        <f>(((M784/60)/60)/24)+DATE(1970,1,1)</f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8">
        <f>(E785/D785)*100</f>
        <v>141.22972972972974</v>
      </c>
      <c r="G785" t="s">
        <v>20</v>
      </c>
      <c r="H785">
        <v>138</v>
      </c>
      <c r="I785" s="4">
        <f>E785/H785</f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1">
        <f>(((L785/60)/60)/24)+DATE(1970,1,1)</f>
        <v>41625.25</v>
      </c>
      <c r="O785" s="11">
        <f>(((M785/60)/60)/24)+DATE(1970,1,1)</f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8">
        <f>(E786/D786)*100</f>
        <v>115.33745781777279</v>
      </c>
      <c r="G786" t="s">
        <v>20</v>
      </c>
      <c r="H786">
        <v>3308</v>
      </c>
      <c r="I786" s="4">
        <f>E786/H786</f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1">
        <f>(((L786/60)/60)/24)+DATE(1970,1,1)</f>
        <v>42435.25</v>
      </c>
      <c r="O786" s="11">
        <f>(((M786/60)/60)/24)+DATE(1970,1,1)</f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8">
        <f>(E787/D787)*100</f>
        <v>193.11940298507463</v>
      </c>
      <c r="G787" t="s">
        <v>20</v>
      </c>
      <c r="H787">
        <v>127</v>
      </c>
      <c r="I787" s="4">
        <f>E787/H787</f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1">
        <f>(((L787/60)/60)/24)+DATE(1970,1,1)</f>
        <v>43582.208333333328</v>
      </c>
      <c r="O787" s="11">
        <f>(((M787/60)/60)/24)+DATE(1970,1,1)</f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8">
        <f>(E788/D788)*100</f>
        <v>729.73333333333335</v>
      </c>
      <c r="G788" t="s">
        <v>20</v>
      </c>
      <c r="H788">
        <v>207</v>
      </c>
      <c r="I788" s="4">
        <f>E788/H788</f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1">
        <f>(((L788/60)/60)/24)+DATE(1970,1,1)</f>
        <v>43186.208333333328</v>
      </c>
      <c r="O788" s="11">
        <f>(((M788/60)/60)/24)+DATE(1970,1,1)</f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8">
        <f>(E789/D789)*100</f>
        <v>99.66339869281046</v>
      </c>
      <c r="G789" t="s">
        <v>14</v>
      </c>
      <c r="H789">
        <v>859</v>
      </c>
      <c r="I789" s="4">
        <f>E789/H789</f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1">
        <f>(((L789/60)/60)/24)+DATE(1970,1,1)</f>
        <v>40684.208333333336</v>
      </c>
      <c r="O789" s="11">
        <f>(((M789/60)/60)/24)+DATE(1970,1,1)</f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8">
        <f>(E790/D790)*100</f>
        <v>88.166666666666671</v>
      </c>
      <c r="G790" t="s">
        <v>47</v>
      </c>
      <c r="H790">
        <v>31</v>
      </c>
      <c r="I790" s="4">
        <f>E790/H790</f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1">
        <f>(((L790/60)/60)/24)+DATE(1970,1,1)</f>
        <v>41202.208333333336</v>
      </c>
      <c r="O790" s="11">
        <f>(((M790/60)/60)/24)+DATE(1970,1,1)</f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8">
        <f>(E791/D791)*100</f>
        <v>37.233333333333334</v>
      </c>
      <c r="G791" t="s">
        <v>14</v>
      </c>
      <c r="H791">
        <v>45</v>
      </c>
      <c r="I791" s="4">
        <f>E791/H791</f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1">
        <f>(((L791/60)/60)/24)+DATE(1970,1,1)</f>
        <v>41786.208333333336</v>
      </c>
      <c r="O791" s="11">
        <f>(((M791/60)/60)/24)+DATE(1970,1,1)</f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8">
        <f>(E792/D792)*100</f>
        <v>30.540075309306079</v>
      </c>
      <c r="G792" t="s">
        <v>74</v>
      </c>
      <c r="H792">
        <v>1113</v>
      </c>
      <c r="I792" s="4">
        <f>E792/H792</f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1">
        <f>(((L792/60)/60)/24)+DATE(1970,1,1)</f>
        <v>40223.25</v>
      </c>
      <c r="O792" s="11">
        <f>(((M792/60)/60)/24)+DATE(1970,1,1)</f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8">
        <f>(E793/D793)*100</f>
        <v>25.714285714285712</v>
      </c>
      <c r="G793" t="s">
        <v>14</v>
      </c>
      <c r="H793">
        <v>6</v>
      </c>
      <c r="I793" s="4">
        <f>E793/H793</f>
        <v>90</v>
      </c>
      <c r="J793" t="s">
        <v>21</v>
      </c>
      <c r="K793" t="s">
        <v>22</v>
      </c>
      <c r="L793">
        <v>1481436000</v>
      </c>
      <c r="M793">
        <v>1482818400</v>
      </c>
      <c r="N793" s="11">
        <f>(((L793/60)/60)/24)+DATE(1970,1,1)</f>
        <v>42715.25</v>
      </c>
      <c r="O793" s="11">
        <f>(((M793/60)/60)/24)+DATE(1970,1,1)</f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8">
        <f>(E794/D794)*100</f>
        <v>34</v>
      </c>
      <c r="G794" t="s">
        <v>14</v>
      </c>
      <c r="H794">
        <v>7</v>
      </c>
      <c r="I794" s="4">
        <f>E794/H794</f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1">
        <f>(((L794/60)/60)/24)+DATE(1970,1,1)</f>
        <v>41451.208333333336</v>
      </c>
      <c r="O794" s="11">
        <f>(((M794/60)/60)/24)+DATE(1970,1,1)</f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8">
        <f>(E795/D795)*100</f>
        <v>1185.909090909091</v>
      </c>
      <c r="G795" t="s">
        <v>20</v>
      </c>
      <c r="H795">
        <v>181</v>
      </c>
      <c r="I795" s="4">
        <f>E795/H795</f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1">
        <f>(((L795/60)/60)/24)+DATE(1970,1,1)</f>
        <v>41450.208333333336</v>
      </c>
      <c r="O795" s="11">
        <f>(((M795/60)/60)/24)+DATE(1970,1,1)</f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8">
        <f>(E796/D796)*100</f>
        <v>125.39393939393939</v>
      </c>
      <c r="G796" t="s">
        <v>20</v>
      </c>
      <c r="H796">
        <v>110</v>
      </c>
      <c r="I796" s="4">
        <f>E796/H796</f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1">
        <f>(((L796/60)/60)/24)+DATE(1970,1,1)</f>
        <v>43091.25</v>
      </c>
      <c r="O796" s="11">
        <f>(((M796/60)/60)/24)+DATE(1970,1,1)</f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8">
        <f>(E797/D797)*100</f>
        <v>14.394366197183098</v>
      </c>
      <c r="G797" t="s">
        <v>14</v>
      </c>
      <c r="H797">
        <v>31</v>
      </c>
      <c r="I797" s="4">
        <f>E797/H797</f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1">
        <f>(((L797/60)/60)/24)+DATE(1970,1,1)</f>
        <v>42675.208333333328</v>
      </c>
      <c r="O797" s="11">
        <f>(((M797/60)/60)/24)+DATE(1970,1,1)</f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8">
        <f>(E798/D798)*100</f>
        <v>54.807692307692314</v>
      </c>
      <c r="G798" t="s">
        <v>14</v>
      </c>
      <c r="H798">
        <v>78</v>
      </c>
      <c r="I798" s="4">
        <f>E798/H798</f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1">
        <f>(((L798/60)/60)/24)+DATE(1970,1,1)</f>
        <v>41859.208333333336</v>
      </c>
      <c r="O798" s="11">
        <f>(((M798/60)/60)/24)+DATE(1970,1,1)</f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8">
        <f>(E799/D799)*100</f>
        <v>109.63157894736841</v>
      </c>
      <c r="G799" t="s">
        <v>20</v>
      </c>
      <c r="H799">
        <v>185</v>
      </c>
      <c r="I799" s="4">
        <f>E799/H799</f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1">
        <f>(((L799/60)/60)/24)+DATE(1970,1,1)</f>
        <v>43464.25</v>
      </c>
      <c r="O799" s="11">
        <f>(((M799/60)/60)/24)+DATE(1970,1,1)</f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8">
        <f>(E800/D800)*100</f>
        <v>188.47058823529412</v>
      </c>
      <c r="G800" t="s">
        <v>20</v>
      </c>
      <c r="H800">
        <v>121</v>
      </c>
      <c r="I800" s="4">
        <f>E800/H800</f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1">
        <f>(((L800/60)/60)/24)+DATE(1970,1,1)</f>
        <v>41060.208333333336</v>
      </c>
      <c r="O800" s="11">
        <f>(((M800/60)/60)/24)+DATE(1970,1,1)</f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8">
        <f>(E801/D801)*100</f>
        <v>87.008284023668637</v>
      </c>
      <c r="G801" t="s">
        <v>14</v>
      </c>
      <c r="H801">
        <v>1225</v>
      </c>
      <c r="I801" s="4">
        <f>E801/H801</f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1">
        <f>(((L801/60)/60)/24)+DATE(1970,1,1)</f>
        <v>42399.25</v>
      </c>
      <c r="O801" s="11">
        <f>(((M801/60)/60)/24)+DATE(1970,1,1)</f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8">
        <f>(E802/D802)*100</f>
        <v>1</v>
      </c>
      <c r="G802" t="s">
        <v>14</v>
      </c>
      <c r="H802">
        <v>1</v>
      </c>
      <c r="I802" s="4">
        <f>E802/H802</f>
        <v>1</v>
      </c>
      <c r="J802" t="s">
        <v>98</v>
      </c>
      <c r="K802" t="s">
        <v>99</v>
      </c>
      <c r="L802">
        <v>1434085200</v>
      </c>
      <c r="M802">
        <v>1434430800</v>
      </c>
      <c r="N802" s="11">
        <f>(((L802/60)/60)/24)+DATE(1970,1,1)</f>
        <v>42167.208333333328</v>
      </c>
      <c r="O802" s="11">
        <f>(((M802/60)/60)/24)+DATE(1970,1,1)</f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8">
        <f>(E803/D803)*100</f>
        <v>202.9130434782609</v>
      </c>
      <c r="G803" t="s">
        <v>20</v>
      </c>
      <c r="H803">
        <v>106</v>
      </c>
      <c r="I803" s="4">
        <f>E803/H803</f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1">
        <f>(((L803/60)/60)/24)+DATE(1970,1,1)</f>
        <v>43830.25</v>
      </c>
      <c r="O803" s="11">
        <f>(((M803/60)/60)/24)+DATE(1970,1,1)</f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8">
        <f>(E804/D804)*100</f>
        <v>197.03225806451613</v>
      </c>
      <c r="G804" t="s">
        <v>20</v>
      </c>
      <c r="H804">
        <v>142</v>
      </c>
      <c r="I804" s="4">
        <f>E804/H804</f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1">
        <f>(((L804/60)/60)/24)+DATE(1970,1,1)</f>
        <v>43650.208333333328</v>
      </c>
      <c r="O804" s="11">
        <f>(((M804/60)/60)/24)+DATE(1970,1,1)</f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8">
        <f>(E805/D805)*100</f>
        <v>107</v>
      </c>
      <c r="G805" t="s">
        <v>20</v>
      </c>
      <c r="H805">
        <v>233</v>
      </c>
      <c r="I805" s="4">
        <f>E805/H805</f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1">
        <f>(((L805/60)/60)/24)+DATE(1970,1,1)</f>
        <v>43492.25</v>
      </c>
      <c r="O805" s="11">
        <f>(((M805/60)/60)/24)+DATE(1970,1,1)</f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8">
        <f>(E806/D806)*100</f>
        <v>268.73076923076923</v>
      </c>
      <c r="G806" t="s">
        <v>20</v>
      </c>
      <c r="H806">
        <v>218</v>
      </c>
      <c r="I806" s="4">
        <f>E806/H806</f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1">
        <f>(((L806/60)/60)/24)+DATE(1970,1,1)</f>
        <v>43102.25</v>
      </c>
      <c r="O806" s="11">
        <f>(((M806/60)/60)/24)+DATE(1970,1,1)</f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8">
        <f>(E807/D807)*100</f>
        <v>50.845360824742272</v>
      </c>
      <c r="G807" t="s">
        <v>14</v>
      </c>
      <c r="H807">
        <v>67</v>
      </c>
      <c r="I807" s="4">
        <f>E807/H807</f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1">
        <f>(((L807/60)/60)/24)+DATE(1970,1,1)</f>
        <v>41958.25</v>
      </c>
      <c r="O807" s="11">
        <f>(((M807/60)/60)/24)+DATE(1970,1,1)</f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8">
        <f>(E808/D808)*100</f>
        <v>1180.2857142857142</v>
      </c>
      <c r="G808" t="s">
        <v>20</v>
      </c>
      <c r="H808">
        <v>76</v>
      </c>
      <c r="I808" s="4">
        <f>E808/H808</f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1">
        <f>(((L808/60)/60)/24)+DATE(1970,1,1)</f>
        <v>40973.25</v>
      </c>
      <c r="O808" s="11">
        <f>(((M808/60)/60)/24)+DATE(1970,1,1)</f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8">
        <f>(E809/D809)*100</f>
        <v>264</v>
      </c>
      <c r="G809" t="s">
        <v>20</v>
      </c>
      <c r="H809">
        <v>43</v>
      </c>
      <c r="I809" s="4">
        <f>E809/H809</f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1">
        <f>(((L809/60)/60)/24)+DATE(1970,1,1)</f>
        <v>43753.208333333328</v>
      </c>
      <c r="O809" s="11">
        <f>(((M809/60)/60)/24)+DATE(1970,1,1)</f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8">
        <f>(E810/D810)*100</f>
        <v>30.44230769230769</v>
      </c>
      <c r="G810" t="s">
        <v>14</v>
      </c>
      <c r="H810">
        <v>19</v>
      </c>
      <c r="I810" s="4">
        <f>E810/H810</f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1">
        <f>(((L810/60)/60)/24)+DATE(1970,1,1)</f>
        <v>42507.208333333328</v>
      </c>
      <c r="O810" s="11">
        <f>(((M810/60)/60)/24)+DATE(1970,1,1)</f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8">
        <f>(E811/D811)*100</f>
        <v>62.880681818181813</v>
      </c>
      <c r="G811" t="s">
        <v>14</v>
      </c>
      <c r="H811">
        <v>2108</v>
      </c>
      <c r="I811" s="4">
        <f>E811/H811</f>
        <v>42</v>
      </c>
      <c r="J811" t="s">
        <v>98</v>
      </c>
      <c r="K811" t="s">
        <v>99</v>
      </c>
      <c r="L811">
        <v>1344920400</v>
      </c>
      <c r="M811">
        <v>1345006800</v>
      </c>
      <c r="N811" s="11">
        <f>(((L811/60)/60)/24)+DATE(1970,1,1)</f>
        <v>41135.208333333336</v>
      </c>
      <c r="O811" s="11">
        <f>(((M811/60)/60)/24)+DATE(1970,1,1)</f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8">
        <f>(E812/D812)*100</f>
        <v>193.125</v>
      </c>
      <c r="G812" t="s">
        <v>20</v>
      </c>
      <c r="H812">
        <v>221</v>
      </c>
      <c r="I812" s="4">
        <f>E812/H812</f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1">
        <f>(((L812/60)/60)/24)+DATE(1970,1,1)</f>
        <v>43067.25</v>
      </c>
      <c r="O812" s="11">
        <f>(((M812/60)/60)/24)+DATE(1970,1,1)</f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8">
        <f>(E813/D813)*100</f>
        <v>77.102702702702715</v>
      </c>
      <c r="G813" t="s">
        <v>14</v>
      </c>
      <c r="H813">
        <v>679</v>
      </c>
      <c r="I813" s="4">
        <f>E813/H813</f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1">
        <f>(((L813/60)/60)/24)+DATE(1970,1,1)</f>
        <v>42378.25</v>
      </c>
      <c r="O813" s="11">
        <f>(((M813/60)/60)/24)+DATE(1970,1,1)</f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8">
        <f>(E814/D814)*100</f>
        <v>225.52763819095478</v>
      </c>
      <c r="G814" t="s">
        <v>20</v>
      </c>
      <c r="H814">
        <v>2805</v>
      </c>
      <c r="I814" s="4">
        <f>E814/H814</f>
        <v>48</v>
      </c>
      <c r="J814" t="s">
        <v>15</v>
      </c>
      <c r="K814" t="s">
        <v>16</v>
      </c>
      <c r="L814">
        <v>1523854800</v>
      </c>
      <c r="M814">
        <v>1524286800</v>
      </c>
      <c r="N814" s="11">
        <f>(((L814/60)/60)/24)+DATE(1970,1,1)</f>
        <v>43206.208333333328</v>
      </c>
      <c r="O814" s="11">
        <f>(((M814/60)/60)/24)+DATE(1970,1,1)</f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8">
        <f>(E815/D815)*100</f>
        <v>239.40625</v>
      </c>
      <c r="G815" t="s">
        <v>20</v>
      </c>
      <c r="H815">
        <v>68</v>
      </c>
      <c r="I815" s="4">
        <f>E815/H815</f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1">
        <f>(((L815/60)/60)/24)+DATE(1970,1,1)</f>
        <v>41148.208333333336</v>
      </c>
      <c r="O815" s="11">
        <f>(((M815/60)/60)/24)+DATE(1970,1,1)</f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8">
        <f>(E816/D816)*100</f>
        <v>92.1875</v>
      </c>
      <c r="G816" t="s">
        <v>14</v>
      </c>
      <c r="H816">
        <v>36</v>
      </c>
      <c r="I816" s="4">
        <f>E816/H816</f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1">
        <f>(((L816/60)/60)/24)+DATE(1970,1,1)</f>
        <v>42517.208333333328</v>
      </c>
      <c r="O816" s="11">
        <f>(((M816/60)/60)/24)+DATE(1970,1,1)</f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8">
        <f>(E817/D817)*100</f>
        <v>130.23333333333335</v>
      </c>
      <c r="G817" t="s">
        <v>20</v>
      </c>
      <c r="H817">
        <v>183</v>
      </c>
      <c r="I817" s="4">
        <f>E817/H817</f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1">
        <f>(((L817/60)/60)/24)+DATE(1970,1,1)</f>
        <v>43068.25</v>
      </c>
      <c r="O817" s="11">
        <f>(((M817/60)/60)/24)+DATE(1970,1,1)</f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8">
        <f>(E818/D818)*100</f>
        <v>615.21739130434787</v>
      </c>
      <c r="G818" t="s">
        <v>20</v>
      </c>
      <c r="H818">
        <v>133</v>
      </c>
      <c r="I818" s="4">
        <f>E818/H818</f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1">
        <f>(((L818/60)/60)/24)+DATE(1970,1,1)</f>
        <v>41680.25</v>
      </c>
      <c r="O818" s="11">
        <f>(((M818/60)/60)/24)+DATE(1970,1,1)</f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8">
        <f>(E819/D819)*100</f>
        <v>368.79532163742692</v>
      </c>
      <c r="G819" t="s">
        <v>20</v>
      </c>
      <c r="H819">
        <v>2489</v>
      </c>
      <c r="I819" s="4">
        <f>E819/H819</f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1">
        <f>(((L819/60)/60)/24)+DATE(1970,1,1)</f>
        <v>43589.208333333328</v>
      </c>
      <c r="O819" s="11">
        <f>(((M819/60)/60)/24)+DATE(1970,1,1)</f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8">
        <f>(E820/D820)*100</f>
        <v>1094.8571428571429</v>
      </c>
      <c r="G820" t="s">
        <v>20</v>
      </c>
      <c r="H820">
        <v>69</v>
      </c>
      <c r="I820" s="4">
        <f>E820/H820</f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1">
        <f>(((L820/60)/60)/24)+DATE(1970,1,1)</f>
        <v>43486.25</v>
      </c>
      <c r="O820" s="11">
        <f>(((M820/60)/60)/24)+DATE(1970,1,1)</f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8">
        <f>(E821/D821)*100</f>
        <v>50.662921348314605</v>
      </c>
      <c r="G821" t="s">
        <v>14</v>
      </c>
      <c r="H821">
        <v>47</v>
      </c>
      <c r="I821" s="4">
        <f>E821/H821</f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1">
        <f>(((L821/60)/60)/24)+DATE(1970,1,1)</f>
        <v>41237.25</v>
      </c>
      <c r="O821" s="11">
        <f>(((M821/60)/60)/24)+DATE(1970,1,1)</f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8">
        <f>(E822/D822)*100</f>
        <v>800.6</v>
      </c>
      <c r="G822" t="s">
        <v>20</v>
      </c>
      <c r="H822">
        <v>279</v>
      </c>
      <c r="I822" s="4">
        <f>E822/H822</f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1">
        <f>(((L822/60)/60)/24)+DATE(1970,1,1)</f>
        <v>43310.208333333328</v>
      </c>
      <c r="O822" s="11">
        <f>(((M822/60)/60)/24)+DATE(1970,1,1)</f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8">
        <f>(E823/D823)*100</f>
        <v>291.28571428571428</v>
      </c>
      <c r="G823" t="s">
        <v>20</v>
      </c>
      <c r="H823">
        <v>210</v>
      </c>
      <c r="I823" s="4">
        <f>E823/H823</f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1">
        <f>(((L823/60)/60)/24)+DATE(1970,1,1)</f>
        <v>42794.25</v>
      </c>
      <c r="O823" s="11">
        <f>(((M823/60)/60)/24)+DATE(1970,1,1)</f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8">
        <f>(E824/D824)*100</f>
        <v>349.9666666666667</v>
      </c>
      <c r="G824" t="s">
        <v>20</v>
      </c>
      <c r="H824">
        <v>2100</v>
      </c>
      <c r="I824" s="4">
        <f>E824/H824</f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1">
        <f>(((L824/60)/60)/24)+DATE(1970,1,1)</f>
        <v>41698.25</v>
      </c>
      <c r="O824" s="11">
        <f>(((M824/60)/60)/24)+DATE(1970,1,1)</f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8">
        <f>(E825/D825)*100</f>
        <v>357.07317073170731</v>
      </c>
      <c r="G825" t="s">
        <v>20</v>
      </c>
      <c r="H825">
        <v>252</v>
      </c>
      <c r="I825" s="4">
        <f>E825/H825</f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1">
        <f>(((L825/60)/60)/24)+DATE(1970,1,1)</f>
        <v>41892.208333333336</v>
      </c>
      <c r="O825" s="11">
        <f>(((M825/60)/60)/24)+DATE(1970,1,1)</f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8">
        <f>(E826/D826)*100</f>
        <v>126.48941176470588</v>
      </c>
      <c r="G826" t="s">
        <v>20</v>
      </c>
      <c r="H826">
        <v>1280</v>
      </c>
      <c r="I826" s="4">
        <f>E826/H826</f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1">
        <f>(((L826/60)/60)/24)+DATE(1970,1,1)</f>
        <v>40348.208333333336</v>
      </c>
      <c r="O826" s="11">
        <f>(((M826/60)/60)/24)+DATE(1970,1,1)</f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8">
        <f>(E827/D827)*100</f>
        <v>387.5</v>
      </c>
      <c r="G827" t="s">
        <v>20</v>
      </c>
      <c r="H827">
        <v>157</v>
      </c>
      <c r="I827" s="4">
        <f>E827/H827</f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1">
        <f>(((L827/60)/60)/24)+DATE(1970,1,1)</f>
        <v>42941.208333333328</v>
      </c>
      <c r="O827" s="11">
        <f>(((M827/60)/60)/24)+DATE(1970,1,1)</f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8">
        <f>(E828/D828)*100</f>
        <v>457.03571428571428</v>
      </c>
      <c r="G828" t="s">
        <v>20</v>
      </c>
      <c r="H828">
        <v>194</v>
      </c>
      <c r="I828" s="4">
        <f>E828/H828</f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1">
        <f>(((L828/60)/60)/24)+DATE(1970,1,1)</f>
        <v>40525.25</v>
      </c>
      <c r="O828" s="11">
        <f>(((M828/60)/60)/24)+DATE(1970,1,1)</f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8">
        <f>(E829/D829)*100</f>
        <v>266.69565217391306</v>
      </c>
      <c r="G829" t="s">
        <v>20</v>
      </c>
      <c r="H829">
        <v>82</v>
      </c>
      <c r="I829" s="4">
        <f>E829/H829</f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1">
        <f>(((L829/60)/60)/24)+DATE(1970,1,1)</f>
        <v>40666.208333333336</v>
      </c>
      <c r="O829" s="11">
        <f>(((M829/60)/60)/24)+DATE(1970,1,1)</f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8">
        <f>(E830/D830)*100</f>
        <v>69</v>
      </c>
      <c r="G830" t="s">
        <v>14</v>
      </c>
      <c r="H830">
        <v>70</v>
      </c>
      <c r="I830" s="4">
        <f>E830/H830</f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1">
        <f>(((L830/60)/60)/24)+DATE(1970,1,1)</f>
        <v>43340.208333333328</v>
      </c>
      <c r="O830" s="11">
        <f>(((M830/60)/60)/24)+DATE(1970,1,1)</f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8">
        <f>(E831/D831)*100</f>
        <v>51.34375</v>
      </c>
      <c r="G831" t="s">
        <v>14</v>
      </c>
      <c r="H831">
        <v>154</v>
      </c>
      <c r="I831" s="4">
        <f>E831/H831</f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1">
        <f>(((L831/60)/60)/24)+DATE(1970,1,1)</f>
        <v>42164.208333333328</v>
      </c>
      <c r="O831" s="11">
        <f>(((M831/60)/60)/24)+DATE(1970,1,1)</f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8">
        <f>(E832/D832)*100</f>
        <v>1.1710526315789473</v>
      </c>
      <c r="G832" t="s">
        <v>14</v>
      </c>
      <c r="H832">
        <v>22</v>
      </c>
      <c r="I832" s="4">
        <f>E832/H832</f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1">
        <f>(((L832/60)/60)/24)+DATE(1970,1,1)</f>
        <v>43103.25</v>
      </c>
      <c r="O832" s="11">
        <f>(((M832/60)/60)/24)+DATE(1970,1,1)</f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8">
        <f>(E833/D833)*100</f>
        <v>108.97734294541709</v>
      </c>
      <c r="G833" t="s">
        <v>20</v>
      </c>
      <c r="H833">
        <v>4233</v>
      </c>
      <c r="I833" s="4">
        <f>E833/H833</f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1">
        <f>(((L833/60)/60)/24)+DATE(1970,1,1)</f>
        <v>40994.208333333336</v>
      </c>
      <c r="O833" s="11">
        <f>(((M833/60)/60)/24)+DATE(1970,1,1)</f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8">
        <f>(E834/D834)*100</f>
        <v>315.17592592592592</v>
      </c>
      <c r="G834" t="s">
        <v>20</v>
      </c>
      <c r="H834">
        <v>1297</v>
      </c>
      <c r="I834" s="4">
        <f>E834/H834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1">
        <f>(((L834/60)/60)/24)+DATE(1970,1,1)</f>
        <v>42299.208333333328</v>
      </c>
      <c r="O834" s="11">
        <f>(((M834/60)/60)/24)+DATE(1970,1,1)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8">
        <f>(E835/D835)*100</f>
        <v>157.69117647058823</v>
      </c>
      <c r="G835" t="s">
        <v>20</v>
      </c>
      <c r="H835">
        <v>165</v>
      </c>
      <c r="I835" s="4">
        <f>E835/H835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1">
        <f>(((L835/60)/60)/24)+DATE(1970,1,1)</f>
        <v>40588.25</v>
      </c>
      <c r="O835" s="11">
        <f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8">
        <f>(E836/D836)*100</f>
        <v>153.8082191780822</v>
      </c>
      <c r="G836" t="s">
        <v>20</v>
      </c>
      <c r="H836">
        <v>119</v>
      </c>
      <c r="I836" s="4">
        <f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1">
        <f>(((L836/60)/60)/24)+DATE(1970,1,1)</f>
        <v>41448.208333333336</v>
      </c>
      <c r="O836" s="11">
        <f>(((M836/60)/60)/24)+DATE(1970,1,1)</f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8">
        <f>(E837/D837)*100</f>
        <v>89.738979118329468</v>
      </c>
      <c r="G837" t="s">
        <v>14</v>
      </c>
      <c r="H837">
        <v>1758</v>
      </c>
      <c r="I837" s="4">
        <f>E837/H837</f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1">
        <f>(((L837/60)/60)/24)+DATE(1970,1,1)</f>
        <v>42063.25</v>
      </c>
      <c r="O837" s="11">
        <f>(((M837/60)/60)/24)+DATE(1970,1,1)</f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8">
        <f>(E838/D838)*100</f>
        <v>75.135802469135797</v>
      </c>
      <c r="G838" t="s">
        <v>14</v>
      </c>
      <c r="H838">
        <v>94</v>
      </c>
      <c r="I838" s="4">
        <f>E838/H838</f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1">
        <f>(((L838/60)/60)/24)+DATE(1970,1,1)</f>
        <v>40214.25</v>
      </c>
      <c r="O838" s="11">
        <f>(((M838/60)/60)/24)+DATE(1970,1,1)</f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8">
        <f>(E839/D839)*100</f>
        <v>852.88135593220341</v>
      </c>
      <c r="G839" t="s">
        <v>20</v>
      </c>
      <c r="H839">
        <v>1797</v>
      </c>
      <c r="I839" s="4">
        <f>E839/H839</f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1">
        <f>(((L839/60)/60)/24)+DATE(1970,1,1)</f>
        <v>40629.208333333336</v>
      </c>
      <c r="O839" s="11">
        <f>(((M839/60)/60)/24)+DATE(1970,1,1)</f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8">
        <f>(E840/D840)*100</f>
        <v>138.90625</v>
      </c>
      <c r="G840" t="s">
        <v>20</v>
      </c>
      <c r="H840">
        <v>261</v>
      </c>
      <c r="I840" s="4">
        <f>E840/H840</f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1">
        <f>(((L840/60)/60)/24)+DATE(1970,1,1)</f>
        <v>43370.208333333328</v>
      </c>
      <c r="O840" s="11">
        <f>(((M840/60)/60)/24)+DATE(1970,1,1)</f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8">
        <f>(E841/D841)*100</f>
        <v>190.18181818181819</v>
      </c>
      <c r="G841" t="s">
        <v>20</v>
      </c>
      <c r="H841">
        <v>157</v>
      </c>
      <c r="I841" s="4">
        <f>E841/H841</f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1">
        <f>(((L841/60)/60)/24)+DATE(1970,1,1)</f>
        <v>41715.208333333336</v>
      </c>
      <c r="O841" s="11">
        <f>(((M841/60)/60)/24)+DATE(1970,1,1)</f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8">
        <f>(E842/D842)*100</f>
        <v>100.24333619948409</v>
      </c>
      <c r="G842" t="s">
        <v>20</v>
      </c>
      <c r="H842">
        <v>3533</v>
      </c>
      <c r="I842" s="4">
        <f>E842/H842</f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1">
        <f>(((L842/60)/60)/24)+DATE(1970,1,1)</f>
        <v>41836.208333333336</v>
      </c>
      <c r="O842" s="11">
        <f>(((M842/60)/60)/24)+DATE(1970,1,1)</f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8">
        <f>(E843/D843)*100</f>
        <v>142.75824175824175</v>
      </c>
      <c r="G843" t="s">
        <v>20</v>
      </c>
      <c r="H843">
        <v>155</v>
      </c>
      <c r="I843" s="4">
        <f>E843/H843</f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1">
        <f>(((L843/60)/60)/24)+DATE(1970,1,1)</f>
        <v>42419.25</v>
      </c>
      <c r="O843" s="11">
        <f>(((M843/60)/60)/24)+DATE(1970,1,1)</f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8">
        <f>(E844/D844)*100</f>
        <v>563.13333333333333</v>
      </c>
      <c r="G844" t="s">
        <v>20</v>
      </c>
      <c r="H844">
        <v>132</v>
      </c>
      <c r="I844" s="4">
        <f>E844/H844</f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1">
        <f>(((L844/60)/60)/24)+DATE(1970,1,1)</f>
        <v>43266.208333333328</v>
      </c>
      <c r="O844" s="11">
        <f>(((M844/60)/60)/24)+DATE(1970,1,1)</f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8">
        <f>(E845/D845)*100</f>
        <v>30.715909090909086</v>
      </c>
      <c r="G845" t="s">
        <v>14</v>
      </c>
      <c r="H845">
        <v>33</v>
      </c>
      <c r="I845" s="4">
        <f>E845/H845</f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1">
        <f>(((L845/60)/60)/24)+DATE(1970,1,1)</f>
        <v>43338.208333333328</v>
      </c>
      <c r="O845" s="11">
        <f>(((M845/60)/60)/24)+DATE(1970,1,1)</f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8">
        <f>(E846/D846)*100</f>
        <v>99.39772727272728</v>
      </c>
      <c r="G846" t="s">
        <v>74</v>
      </c>
      <c r="H846">
        <v>94</v>
      </c>
      <c r="I846" s="4">
        <f>E846/H846</f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1">
        <f>(((L846/60)/60)/24)+DATE(1970,1,1)</f>
        <v>40930.25</v>
      </c>
      <c r="O846" s="11">
        <f>(((M846/60)/60)/24)+DATE(1970,1,1)</f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8">
        <f>(E847/D847)*100</f>
        <v>197.54935622317598</v>
      </c>
      <c r="G847" t="s">
        <v>20</v>
      </c>
      <c r="H847">
        <v>1354</v>
      </c>
      <c r="I847" s="4">
        <f>E847/H847</f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1">
        <f>(((L847/60)/60)/24)+DATE(1970,1,1)</f>
        <v>43235.208333333328</v>
      </c>
      <c r="O847" s="11">
        <f>(((M847/60)/60)/24)+DATE(1970,1,1)</f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8">
        <f>(E848/D848)*100</f>
        <v>508.5</v>
      </c>
      <c r="G848" t="s">
        <v>20</v>
      </c>
      <c r="H848">
        <v>48</v>
      </c>
      <c r="I848" s="4">
        <f>E848/H848</f>
        <v>105.9375</v>
      </c>
      <c r="J848" t="s">
        <v>21</v>
      </c>
      <c r="K848" t="s">
        <v>22</v>
      </c>
      <c r="L848">
        <v>1532149200</v>
      </c>
      <c r="M848">
        <v>1535259600</v>
      </c>
      <c r="N848" s="11">
        <f>(((L848/60)/60)/24)+DATE(1970,1,1)</f>
        <v>43302.208333333328</v>
      </c>
      <c r="O848" s="11">
        <f>(((M848/60)/60)/24)+DATE(1970,1,1)</f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8">
        <f>(E849/D849)*100</f>
        <v>237.74468085106383</v>
      </c>
      <c r="G849" t="s">
        <v>20</v>
      </c>
      <c r="H849">
        <v>110</v>
      </c>
      <c r="I849" s="4">
        <f>E849/H849</f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1">
        <f>(((L849/60)/60)/24)+DATE(1970,1,1)</f>
        <v>43107.25</v>
      </c>
      <c r="O849" s="11">
        <f>(((M849/60)/60)/24)+DATE(1970,1,1)</f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8">
        <f>(E850/D850)*100</f>
        <v>338.46875</v>
      </c>
      <c r="G850" t="s">
        <v>20</v>
      </c>
      <c r="H850">
        <v>172</v>
      </c>
      <c r="I850" s="4">
        <f>E850/H850</f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1">
        <f>(((L850/60)/60)/24)+DATE(1970,1,1)</f>
        <v>40341.208333333336</v>
      </c>
      <c r="O850" s="11">
        <f>(((M850/60)/60)/24)+DATE(1970,1,1)</f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8">
        <f>(E851/D851)*100</f>
        <v>133.08955223880596</v>
      </c>
      <c r="G851" t="s">
        <v>20</v>
      </c>
      <c r="H851">
        <v>307</v>
      </c>
      <c r="I851" s="4">
        <f>E851/H851</f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1">
        <f>(((L851/60)/60)/24)+DATE(1970,1,1)</f>
        <v>40948.25</v>
      </c>
      <c r="O851" s="11">
        <f>(((M851/60)/60)/24)+DATE(1970,1,1)</f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8">
        <f>(E852/D852)*100</f>
        <v>1</v>
      </c>
      <c r="G852" t="s">
        <v>14</v>
      </c>
      <c r="H852">
        <v>1</v>
      </c>
      <c r="I852" s="4">
        <f>E852/H852</f>
        <v>1</v>
      </c>
      <c r="J852" t="s">
        <v>21</v>
      </c>
      <c r="K852" t="s">
        <v>22</v>
      </c>
      <c r="L852">
        <v>1321682400</v>
      </c>
      <c r="M852">
        <v>1322978400</v>
      </c>
      <c r="N852" s="11">
        <f>(((L852/60)/60)/24)+DATE(1970,1,1)</f>
        <v>40866.25</v>
      </c>
      <c r="O852" s="11">
        <f>(((M852/60)/60)/24)+DATE(1970,1,1)</f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8">
        <f>(E853/D853)*100</f>
        <v>207.79999999999998</v>
      </c>
      <c r="G853" t="s">
        <v>20</v>
      </c>
      <c r="H853">
        <v>160</v>
      </c>
      <c r="I853" s="4">
        <f>E853/H853</f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1">
        <f>(((L853/60)/60)/24)+DATE(1970,1,1)</f>
        <v>41031.208333333336</v>
      </c>
      <c r="O853" s="11">
        <f>(((M853/60)/60)/24)+DATE(1970,1,1)</f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8">
        <f>(E854/D854)*100</f>
        <v>51.122448979591837</v>
      </c>
      <c r="G854" t="s">
        <v>14</v>
      </c>
      <c r="H854">
        <v>31</v>
      </c>
      <c r="I854" s="4">
        <f>E854/H854</f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1">
        <f>(((L854/60)/60)/24)+DATE(1970,1,1)</f>
        <v>40740.208333333336</v>
      </c>
      <c r="O854" s="11">
        <f>(((M854/60)/60)/24)+DATE(1970,1,1)</f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8">
        <f>(E855/D855)*100</f>
        <v>652.05847953216369</v>
      </c>
      <c r="G855" t="s">
        <v>20</v>
      </c>
      <c r="H855">
        <v>1467</v>
      </c>
      <c r="I855" s="4">
        <f>E855/H855</f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1">
        <f>(((L855/60)/60)/24)+DATE(1970,1,1)</f>
        <v>40714.208333333336</v>
      </c>
      <c r="O855" s="11">
        <f>(((M855/60)/60)/24)+DATE(1970,1,1)</f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8">
        <f>(E856/D856)*100</f>
        <v>113.63099415204678</v>
      </c>
      <c r="G856" t="s">
        <v>20</v>
      </c>
      <c r="H856">
        <v>2662</v>
      </c>
      <c r="I856" s="4">
        <f>E856/H856</f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1">
        <f>(((L856/60)/60)/24)+DATE(1970,1,1)</f>
        <v>43787.25</v>
      </c>
      <c r="O856" s="11">
        <f>(((M856/60)/60)/24)+DATE(1970,1,1)</f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8">
        <f>(E857/D857)*100</f>
        <v>102.37606837606839</v>
      </c>
      <c r="G857" t="s">
        <v>20</v>
      </c>
      <c r="H857">
        <v>452</v>
      </c>
      <c r="I857" s="4">
        <f>E857/H857</f>
        <v>53</v>
      </c>
      <c r="J857" t="s">
        <v>26</v>
      </c>
      <c r="K857" t="s">
        <v>27</v>
      </c>
      <c r="L857">
        <v>1308373200</v>
      </c>
      <c r="M857">
        <v>1311051600</v>
      </c>
      <c r="N857" s="11">
        <f>(((L857/60)/60)/24)+DATE(1970,1,1)</f>
        <v>40712.208333333336</v>
      </c>
      <c r="O857" s="11">
        <f>(((M857/60)/60)/24)+DATE(1970,1,1)</f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8">
        <f>(E858/D858)*100</f>
        <v>356.58333333333331</v>
      </c>
      <c r="G858" t="s">
        <v>20</v>
      </c>
      <c r="H858">
        <v>158</v>
      </c>
      <c r="I858" s="4">
        <f>E858/H858</f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1">
        <f>(((L858/60)/60)/24)+DATE(1970,1,1)</f>
        <v>41023.208333333336</v>
      </c>
      <c r="O858" s="11">
        <f>(((M858/60)/60)/24)+DATE(1970,1,1)</f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8">
        <f>(E859/D859)*100</f>
        <v>139.86792452830187</v>
      </c>
      <c r="G859" t="s">
        <v>20</v>
      </c>
      <c r="H859">
        <v>225</v>
      </c>
      <c r="I859" s="4">
        <f>E859/H859</f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1">
        <f>(((L859/60)/60)/24)+DATE(1970,1,1)</f>
        <v>40944.25</v>
      </c>
      <c r="O859" s="11">
        <f>(((M859/60)/60)/24)+DATE(1970,1,1)</f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8">
        <f>(E860/D860)*100</f>
        <v>69.45</v>
      </c>
      <c r="G860" t="s">
        <v>14</v>
      </c>
      <c r="H860">
        <v>35</v>
      </c>
      <c r="I860" s="4">
        <f>E860/H860</f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1">
        <f>(((L860/60)/60)/24)+DATE(1970,1,1)</f>
        <v>43211.208333333328</v>
      </c>
      <c r="O860" s="11">
        <f>(((M860/60)/60)/24)+DATE(1970,1,1)</f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8">
        <f>(E861/D861)*100</f>
        <v>35.534246575342465</v>
      </c>
      <c r="G861" t="s">
        <v>14</v>
      </c>
      <c r="H861">
        <v>63</v>
      </c>
      <c r="I861" s="4">
        <f>E861/H861</f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1">
        <f>(((L861/60)/60)/24)+DATE(1970,1,1)</f>
        <v>41334.25</v>
      </c>
      <c r="O861" s="11">
        <f>(((M861/60)/60)/24)+DATE(1970,1,1)</f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8">
        <f>(E862/D862)*100</f>
        <v>251.65</v>
      </c>
      <c r="G862" t="s">
        <v>20</v>
      </c>
      <c r="H862">
        <v>65</v>
      </c>
      <c r="I862" s="4">
        <f>E862/H862</f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1">
        <f>(((L862/60)/60)/24)+DATE(1970,1,1)</f>
        <v>43515.25</v>
      </c>
      <c r="O862" s="11">
        <f>(((M862/60)/60)/24)+DATE(1970,1,1)</f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8">
        <f>(E863/D863)*100</f>
        <v>105.87500000000001</v>
      </c>
      <c r="G863" t="s">
        <v>20</v>
      </c>
      <c r="H863">
        <v>163</v>
      </c>
      <c r="I863" s="4">
        <f>E863/H863</f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1">
        <f>(((L863/60)/60)/24)+DATE(1970,1,1)</f>
        <v>40258.208333333336</v>
      </c>
      <c r="O863" s="11">
        <f>(((M863/60)/60)/24)+DATE(1970,1,1)</f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8">
        <f>(E864/D864)*100</f>
        <v>187.42857142857144</v>
      </c>
      <c r="G864" t="s">
        <v>20</v>
      </c>
      <c r="H864">
        <v>85</v>
      </c>
      <c r="I864" s="4">
        <f>E864/H864</f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1">
        <f>(((L864/60)/60)/24)+DATE(1970,1,1)</f>
        <v>40756.208333333336</v>
      </c>
      <c r="O864" s="11">
        <f>(((M864/60)/60)/24)+DATE(1970,1,1)</f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8">
        <f>(E865/D865)*100</f>
        <v>386.78571428571428</v>
      </c>
      <c r="G865" t="s">
        <v>20</v>
      </c>
      <c r="H865">
        <v>217</v>
      </c>
      <c r="I865" s="4">
        <f>E865/H865</f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1">
        <f>(((L865/60)/60)/24)+DATE(1970,1,1)</f>
        <v>42172.208333333328</v>
      </c>
      <c r="O865" s="11">
        <f>(((M865/60)/60)/24)+DATE(1970,1,1)</f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8">
        <f>(E866/D866)*100</f>
        <v>347.07142857142856</v>
      </c>
      <c r="G866" t="s">
        <v>20</v>
      </c>
      <c r="H866">
        <v>150</v>
      </c>
      <c r="I866" s="4">
        <f>E866/H866</f>
        <v>97.18</v>
      </c>
      <c r="J866" t="s">
        <v>21</v>
      </c>
      <c r="K866" t="s">
        <v>22</v>
      </c>
      <c r="L866">
        <v>1471582800</v>
      </c>
      <c r="M866">
        <v>1472014800</v>
      </c>
      <c r="N866" s="11">
        <f>(((L866/60)/60)/24)+DATE(1970,1,1)</f>
        <v>42601.208333333328</v>
      </c>
      <c r="O866" s="11">
        <f>(((M866/60)/60)/24)+DATE(1970,1,1)</f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8">
        <f>(E867/D867)*100</f>
        <v>185.82098765432099</v>
      </c>
      <c r="G867" t="s">
        <v>20</v>
      </c>
      <c r="H867">
        <v>3272</v>
      </c>
      <c r="I867" s="4">
        <f>E867/H867</f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1">
        <f>(((L867/60)/60)/24)+DATE(1970,1,1)</f>
        <v>41897.208333333336</v>
      </c>
      <c r="O867" s="11">
        <f>(((M867/60)/60)/24)+DATE(1970,1,1)</f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8">
        <f>(E868/D868)*100</f>
        <v>43.241247264770237</v>
      </c>
      <c r="G868" t="s">
        <v>74</v>
      </c>
      <c r="H868">
        <v>898</v>
      </c>
      <c r="I868" s="4">
        <f>E868/H868</f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1">
        <f>(((L868/60)/60)/24)+DATE(1970,1,1)</f>
        <v>40671.208333333336</v>
      </c>
      <c r="O868" s="11">
        <f>(((M868/60)/60)/24)+DATE(1970,1,1)</f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8">
        <f>(E869/D869)*100</f>
        <v>162.4375</v>
      </c>
      <c r="G869" t="s">
        <v>20</v>
      </c>
      <c r="H869">
        <v>300</v>
      </c>
      <c r="I869" s="4">
        <f>E869/H869</f>
        <v>25.99</v>
      </c>
      <c r="J869" t="s">
        <v>21</v>
      </c>
      <c r="K869" t="s">
        <v>22</v>
      </c>
      <c r="L869">
        <v>1539061200</v>
      </c>
      <c r="M869">
        <v>1539579600</v>
      </c>
      <c r="N869" s="11">
        <f>(((L869/60)/60)/24)+DATE(1970,1,1)</f>
        <v>43382.208333333328</v>
      </c>
      <c r="O869" s="11">
        <f>(((M869/60)/60)/24)+DATE(1970,1,1)</f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8">
        <f>(E870/D870)*100</f>
        <v>184.84285714285716</v>
      </c>
      <c r="G870" t="s">
        <v>20</v>
      </c>
      <c r="H870">
        <v>126</v>
      </c>
      <c r="I870" s="4">
        <f>E870/H870</f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1">
        <f>(((L870/60)/60)/24)+DATE(1970,1,1)</f>
        <v>41559.208333333336</v>
      </c>
      <c r="O870" s="11">
        <f>(((M870/60)/60)/24)+DATE(1970,1,1)</f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8">
        <f>(E871/D871)*100</f>
        <v>23.703520691785052</v>
      </c>
      <c r="G871" t="s">
        <v>14</v>
      </c>
      <c r="H871">
        <v>526</v>
      </c>
      <c r="I871" s="4">
        <f>E871/H871</f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1">
        <f>(((L871/60)/60)/24)+DATE(1970,1,1)</f>
        <v>40350.208333333336</v>
      </c>
      <c r="O871" s="11">
        <f>(((M871/60)/60)/24)+DATE(1970,1,1)</f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8">
        <f>(E872/D872)*100</f>
        <v>89.870129870129873</v>
      </c>
      <c r="G872" t="s">
        <v>14</v>
      </c>
      <c r="H872">
        <v>121</v>
      </c>
      <c r="I872" s="4">
        <f>E872/H872</f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1">
        <f>(((L872/60)/60)/24)+DATE(1970,1,1)</f>
        <v>42240.208333333328</v>
      </c>
      <c r="O872" s="11">
        <f>(((M872/60)/60)/24)+DATE(1970,1,1)</f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8">
        <f>(E873/D873)*100</f>
        <v>272.6041958041958</v>
      </c>
      <c r="G873" t="s">
        <v>20</v>
      </c>
      <c r="H873">
        <v>2320</v>
      </c>
      <c r="I873" s="4">
        <f>E873/H873</f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1">
        <f>(((L873/60)/60)/24)+DATE(1970,1,1)</f>
        <v>43040.208333333328</v>
      </c>
      <c r="O873" s="11">
        <f>(((M873/60)/60)/24)+DATE(1970,1,1)</f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8">
        <f>(E874/D874)*100</f>
        <v>170.04255319148936</v>
      </c>
      <c r="G874" t="s">
        <v>20</v>
      </c>
      <c r="H874">
        <v>81</v>
      </c>
      <c r="I874" s="4">
        <f>E874/H874</f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1">
        <f>(((L874/60)/60)/24)+DATE(1970,1,1)</f>
        <v>43346.208333333328</v>
      </c>
      <c r="O874" s="11">
        <f>(((M874/60)/60)/24)+DATE(1970,1,1)</f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8">
        <f>(E875/D875)*100</f>
        <v>188.28503562945369</v>
      </c>
      <c r="G875" t="s">
        <v>20</v>
      </c>
      <c r="H875">
        <v>1887</v>
      </c>
      <c r="I875" s="4">
        <f>E875/H875</f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1">
        <f>(((L875/60)/60)/24)+DATE(1970,1,1)</f>
        <v>41647.25</v>
      </c>
      <c r="O875" s="11">
        <f>(((M875/60)/60)/24)+DATE(1970,1,1)</f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8">
        <f>(E876/D876)*100</f>
        <v>346.93532338308455</v>
      </c>
      <c r="G876" t="s">
        <v>20</v>
      </c>
      <c r="H876">
        <v>4358</v>
      </c>
      <c r="I876" s="4">
        <f>E876/H876</f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1">
        <f>(((L876/60)/60)/24)+DATE(1970,1,1)</f>
        <v>40291.208333333336</v>
      </c>
      <c r="O876" s="11">
        <f>(((M876/60)/60)/24)+DATE(1970,1,1)</f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8">
        <f>(E877/D877)*100</f>
        <v>69.177215189873422</v>
      </c>
      <c r="G877" t="s">
        <v>14</v>
      </c>
      <c r="H877">
        <v>67</v>
      </c>
      <c r="I877" s="4">
        <f>E877/H877</f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1">
        <f>(((L877/60)/60)/24)+DATE(1970,1,1)</f>
        <v>40556.25</v>
      </c>
      <c r="O877" s="11">
        <f>(((M877/60)/60)/24)+DATE(1970,1,1)</f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8">
        <f>(E878/D878)*100</f>
        <v>25.433734939759034</v>
      </c>
      <c r="G878" t="s">
        <v>14</v>
      </c>
      <c r="H878">
        <v>57</v>
      </c>
      <c r="I878" s="4">
        <f>E878/H878</f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1">
        <f>(((L878/60)/60)/24)+DATE(1970,1,1)</f>
        <v>43624.208333333328</v>
      </c>
      <c r="O878" s="11">
        <f>(((M878/60)/60)/24)+DATE(1970,1,1)</f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8">
        <f>(E879/D879)*100</f>
        <v>77.400977995110026</v>
      </c>
      <c r="G879" t="s">
        <v>14</v>
      </c>
      <c r="H879">
        <v>1229</v>
      </c>
      <c r="I879" s="4">
        <f>E879/H879</f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1">
        <f>(((L879/60)/60)/24)+DATE(1970,1,1)</f>
        <v>42577.208333333328</v>
      </c>
      <c r="O879" s="11">
        <f>(((M879/60)/60)/24)+DATE(1970,1,1)</f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8">
        <f>(E880/D880)*100</f>
        <v>37.481481481481481</v>
      </c>
      <c r="G880" t="s">
        <v>14</v>
      </c>
      <c r="H880">
        <v>12</v>
      </c>
      <c r="I880" s="4">
        <f>E880/H880</f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1">
        <f>(((L880/60)/60)/24)+DATE(1970,1,1)</f>
        <v>43845.25</v>
      </c>
      <c r="O880" s="11">
        <f>(((M880/60)/60)/24)+DATE(1970,1,1)</f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8">
        <f>(E881/D881)*100</f>
        <v>543.79999999999995</v>
      </c>
      <c r="G881" t="s">
        <v>20</v>
      </c>
      <c r="H881">
        <v>53</v>
      </c>
      <c r="I881" s="4">
        <f>E881/H881</f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1">
        <f>(((L881/60)/60)/24)+DATE(1970,1,1)</f>
        <v>42788.25</v>
      </c>
      <c r="O881" s="11">
        <f>(((M881/60)/60)/24)+DATE(1970,1,1)</f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8">
        <f>(E882/D882)*100</f>
        <v>228.52189349112427</v>
      </c>
      <c r="G882" t="s">
        <v>20</v>
      </c>
      <c r="H882">
        <v>2414</v>
      </c>
      <c r="I882" s="4">
        <f>E882/H882</f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1">
        <f>(((L882/60)/60)/24)+DATE(1970,1,1)</f>
        <v>43667.208333333328</v>
      </c>
      <c r="O882" s="11">
        <f>(((M882/60)/60)/24)+DATE(1970,1,1)</f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8">
        <f>(E883/D883)*100</f>
        <v>38.948339483394832</v>
      </c>
      <c r="G883" t="s">
        <v>14</v>
      </c>
      <c r="H883">
        <v>452</v>
      </c>
      <c r="I883" s="4">
        <f>E883/H883</f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1">
        <f>(((L883/60)/60)/24)+DATE(1970,1,1)</f>
        <v>42194.208333333328</v>
      </c>
      <c r="O883" s="11">
        <f>(((M883/60)/60)/24)+DATE(1970,1,1)</f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8">
        <f>(E884/D884)*100</f>
        <v>370</v>
      </c>
      <c r="G884" t="s">
        <v>20</v>
      </c>
      <c r="H884">
        <v>80</v>
      </c>
      <c r="I884" s="4">
        <f>E884/H884</f>
        <v>37</v>
      </c>
      <c r="J884" t="s">
        <v>21</v>
      </c>
      <c r="K884" t="s">
        <v>22</v>
      </c>
      <c r="L884">
        <v>1421820000</v>
      </c>
      <c r="M884">
        <v>1422165600</v>
      </c>
      <c r="N884" s="11">
        <f>(((L884/60)/60)/24)+DATE(1970,1,1)</f>
        <v>42025.25</v>
      </c>
      <c r="O884" s="11">
        <f>(((M884/60)/60)/24)+DATE(1970,1,1)</f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8">
        <f>(E885/D885)*100</f>
        <v>237.91176470588232</v>
      </c>
      <c r="G885" t="s">
        <v>20</v>
      </c>
      <c r="H885">
        <v>193</v>
      </c>
      <c r="I885" s="4">
        <f>E885/H885</f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1">
        <f>(((L885/60)/60)/24)+DATE(1970,1,1)</f>
        <v>40323.208333333336</v>
      </c>
      <c r="O885" s="11">
        <f>(((M885/60)/60)/24)+DATE(1970,1,1)</f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8">
        <f>(E886/D886)*100</f>
        <v>64.036299765807954</v>
      </c>
      <c r="G886" t="s">
        <v>14</v>
      </c>
      <c r="H886">
        <v>1886</v>
      </c>
      <c r="I886" s="4">
        <f>E886/H886</f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1">
        <f>(((L886/60)/60)/24)+DATE(1970,1,1)</f>
        <v>41763.208333333336</v>
      </c>
      <c r="O886" s="11">
        <f>(((M886/60)/60)/24)+DATE(1970,1,1)</f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8">
        <f>(E887/D887)*100</f>
        <v>118.27777777777777</v>
      </c>
      <c r="G887" t="s">
        <v>20</v>
      </c>
      <c r="H887">
        <v>52</v>
      </c>
      <c r="I887" s="4">
        <f>E887/H887</f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1">
        <f>(((L887/60)/60)/24)+DATE(1970,1,1)</f>
        <v>40335.208333333336</v>
      </c>
      <c r="O887" s="11">
        <f>(((M887/60)/60)/24)+DATE(1970,1,1)</f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8">
        <f>(E888/D888)*100</f>
        <v>84.824037184594957</v>
      </c>
      <c r="G888" t="s">
        <v>14</v>
      </c>
      <c r="H888">
        <v>1825</v>
      </c>
      <c r="I888" s="4">
        <f>E888/H888</f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1">
        <f>(((L888/60)/60)/24)+DATE(1970,1,1)</f>
        <v>40416.208333333336</v>
      </c>
      <c r="O888" s="11">
        <f>(((M888/60)/60)/24)+DATE(1970,1,1)</f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8">
        <f>(E889/D889)*100</f>
        <v>29.346153846153843</v>
      </c>
      <c r="G889" t="s">
        <v>14</v>
      </c>
      <c r="H889">
        <v>31</v>
      </c>
      <c r="I889" s="4">
        <f>E889/H889</f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1">
        <f>(((L889/60)/60)/24)+DATE(1970,1,1)</f>
        <v>42202.208333333328</v>
      </c>
      <c r="O889" s="11">
        <f>(((M889/60)/60)/24)+DATE(1970,1,1)</f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8">
        <f>(E890/D890)*100</f>
        <v>209.89655172413794</v>
      </c>
      <c r="G890" t="s">
        <v>20</v>
      </c>
      <c r="H890">
        <v>290</v>
      </c>
      <c r="I890" s="4">
        <f>E890/H890</f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1">
        <f>(((L890/60)/60)/24)+DATE(1970,1,1)</f>
        <v>42836.208333333328</v>
      </c>
      <c r="O890" s="11">
        <f>(((M890/60)/60)/24)+DATE(1970,1,1)</f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8">
        <f>(E891/D891)*100</f>
        <v>169.78571428571431</v>
      </c>
      <c r="G891" t="s">
        <v>20</v>
      </c>
      <c r="H891">
        <v>122</v>
      </c>
      <c r="I891" s="4">
        <f>E891/H891</f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1">
        <f>(((L891/60)/60)/24)+DATE(1970,1,1)</f>
        <v>41710.208333333336</v>
      </c>
      <c r="O891" s="11">
        <f>(((M891/60)/60)/24)+DATE(1970,1,1)</f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8">
        <f>(E892/D892)*100</f>
        <v>115.95907738095239</v>
      </c>
      <c r="G892" t="s">
        <v>20</v>
      </c>
      <c r="H892">
        <v>1470</v>
      </c>
      <c r="I892" s="4">
        <f>E892/H892</f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1">
        <f>(((L892/60)/60)/24)+DATE(1970,1,1)</f>
        <v>43640.208333333328</v>
      </c>
      <c r="O892" s="11">
        <f>(((M892/60)/60)/24)+DATE(1970,1,1)</f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8">
        <f>(E893/D893)*100</f>
        <v>258.59999999999997</v>
      </c>
      <c r="G893" t="s">
        <v>20</v>
      </c>
      <c r="H893">
        <v>165</v>
      </c>
      <c r="I893" s="4">
        <f>E893/H893</f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1">
        <f>(((L893/60)/60)/24)+DATE(1970,1,1)</f>
        <v>40880.25</v>
      </c>
      <c r="O893" s="11">
        <f>(((M893/60)/60)/24)+DATE(1970,1,1)</f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8">
        <f>(E894/D894)*100</f>
        <v>230.58333333333331</v>
      </c>
      <c r="G894" t="s">
        <v>20</v>
      </c>
      <c r="H894">
        <v>182</v>
      </c>
      <c r="I894" s="4">
        <f>E894/H894</f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1">
        <f>(((L894/60)/60)/24)+DATE(1970,1,1)</f>
        <v>40319.208333333336</v>
      </c>
      <c r="O894" s="11">
        <f>(((M894/60)/60)/24)+DATE(1970,1,1)</f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8">
        <f>(E895/D895)*100</f>
        <v>128.21428571428572</v>
      </c>
      <c r="G895" t="s">
        <v>20</v>
      </c>
      <c r="H895">
        <v>199</v>
      </c>
      <c r="I895" s="4">
        <f>E895/H895</f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1">
        <f>(((L895/60)/60)/24)+DATE(1970,1,1)</f>
        <v>42170.208333333328</v>
      </c>
      <c r="O895" s="11">
        <f>(((M895/60)/60)/24)+DATE(1970,1,1)</f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8">
        <f>(E896/D896)*100</f>
        <v>188.70588235294116</v>
      </c>
      <c r="G896" t="s">
        <v>20</v>
      </c>
      <c r="H896">
        <v>56</v>
      </c>
      <c r="I896" s="4">
        <f>E896/H896</f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1">
        <f>(((L896/60)/60)/24)+DATE(1970,1,1)</f>
        <v>41466.208333333336</v>
      </c>
      <c r="O896" s="11">
        <f>(((M896/60)/60)/24)+DATE(1970,1,1)</f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8">
        <f>(E897/D897)*100</f>
        <v>6.9511889862327907</v>
      </c>
      <c r="G897" t="s">
        <v>14</v>
      </c>
      <c r="H897">
        <v>107</v>
      </c>
      <c r="I897" s="4">
        <f>E897/H897</f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1">
        <f>(((L897/60)/60)/24)+DATE(1970,1,1)</f>
        <v>43134.25</v>
      </c>
      <c r="O897" s="11">
        <f>(((M897/60)/60)/24)+DATE(1970,1,1)</f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8">
        <f>(E898/D898)*100</f>
        <v>774.43434343434342</v>
      </c>
      <c r="G898" t="s">
        <v>20</v>
      </c>
      <c r="H898">
        <v>1460</v>
      </c>
      <c r="I898" s="4">
        <f>E898/H898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1">
        <f>(((L898/60)/60)/24)+DATE(1970,1,1)</f>
        <v>40738.208333333336</v>
      </c>
      <c r="O898" s="11">
        <f>(((M898/60)/60)/24)+DATE(1970,1,1)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8">
        <f>(E899/D899)*100</f>
        <v>27.693181818181817</v>
      </c>
      <c r="G899" t="s">
        <v>14</v>
      </c>
      <c r="H899">
        <v>27</v>
      </c>
      <c r="I899" s="4">
        <f>E899/H899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1">
        <f>(((L899/60)/60)/24)+DATE(1970,1,1)</f>
        <v>43583.208333333328</v>
      </c>
      <c r="O899" s="11">
        <f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8">
        <f>(E900/D900)*100</f>
        <v>52.479620323841424</v>
      </c>
      <c r="G900" t="s">
        <v>14</v>
      </c>
      <c r="H900">
        <v>1221</v>
      </c>
      <c r="I900" s="4">
        <f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1">
        <f>(((L900/60)/60)/24)+DATE(1970,1,1)</f>
        <v>43815.25</v>
      </c>
      <c r="O900" s="11">
        <f>(((M900/60)/60)/24)+DATE(1970,1,1)</f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8">
        <f>(E901/D901)*100</f>
        <v>407.09677419354841</v>
      </c>
      <c r="G901" t="s">
        <v>20</v>
      </c>
      <c r="H901">
        <v>123</v>
      </c>
      <c r="I901" s="4">
        <f>E901/H901</f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1">
        <f>(((L901/60)/60)/24)+DATE(1970,1,1)</f>
        <v>41554.208333333336</v>
      </c>
      <c r="O901" s="11">
        <f>(((M901/60)/60)/24)+DATE(1970,1,1)</f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8">
        <f>(E902/D902)*100</f>
        <v>2</v>
      </c>
      <c r="G902" t="s">
        <v>14</v>
      </c>
      <c r="H902">
        <v>1</v>
      </c>
      <c r="I902" s="4">
        <f>E902/H902</f>
        <v>2</v>
      </c>
      <c r="J902" t="s">
        <v>21</v>
      </c>
      <c r="K902" t="s">
        <v>22</v>
      </c>
      <c r="L902">
        <v>1411102800</v>
      </c>
      <c r="M902">
        <v>1411189200</v>
      </c>
      <c r="N902" s="11">
        <f>(((L902/60)/60)/24)+DATE(1970,1,1)</f>
        <v>41901.208333333336</v>
      </c>
      <c r="O902" s="11">
        <f>(((M902/60)/60)/24)+DATE(1970,1,1)</f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8">
        <f>(E903/D903)*100</f>
        <v>156.17857142857144</v>
      </c>
      <c r="G903" t="s">
        <v>20</v>
      </c>
      <c r="H903">
        <v>159</v>
      </c>
      <c r="I903" s="4">
        <f>E903/H903</f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1">
        <f>(((L903/60)/60)/24)+DATE(1970,1,1)</f>
        <v>43298.208333333328</v>
      </c>
      <c r="O903" s="11">
        <f>(((M903/60)/60)/24)+DATE(1970,1,1)</f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8">
        <f>(E904/D904)*100</f>
        <v>252.42857142857144</v>
      </c>
      <c r="G904" t="s">
        <v>20</v>
      </c>
      <c r="H904">
        <v>110</v>
      </c>
      <c r="I904" s="4">
        <f>E904/H904</f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1">
        <f>(((L904/60)/60)/24)+DATE(1970,1,1)</f>
        <v>42399.25</v>
      </c>
      <c r="O904" s="11">
        <f>(((M904/60)/60)/24)+DATE(1970,1,1)</f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8">
        <f>(E905/D905)*100</f>
        <v>1.729268292682927</v>
      </c>
      <c r="G905" t="s">
        <v>47</v>
      </c>
      <c r="H905">
        <v>14</v>
      </c>
      <c r="I905" s="4">
        <f>E905/H905</f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1">
        <f>(((L905/60)/60)/24)+DATE(1970,1,1)</f>
        <v>41034.208333333336</v>
      </c>
      <c r="O905" s="11">
        <f>(((M905/60)/60)/24)+DATE(1970,1,1)</f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8">
        <f>(E906/D906)*100</f>
        <v>12.230769230769232</v>
      </c>
      <c r="G906" t="s">
        <v>14</v>
      </c>
      <c r="H906">
        <v>16</v>
      </c>
      <c r="I906" s="4">
        <f>E906/H906</f>
        <v>49.6875</v>
      </c>
      <c r="J906" t="s">
        <v>21</v>
      </c>
      <c r="K906" t="s">
        <v>22</v>
      </c>
      <c r="L906">
        <v>1349326800</v>
      </c>
      <c r="M906">
        <v>1349672400</v>
      </c>
      <c r="N906" s="11">
        <f>(((L906/60)/60)/24)+DATE(1970,1,1)</f>
        <v>41186.208333333336</v>
      </c>
      <c r="O906" s="11">
        <f>(((M906/60)/60)/24)+DATE(1970,1,1)</f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8">
        <f>(E907/D907)*100</f>
        <v>163.98734177215189</v>
      </c>
      <c r="G907" t="s">
        <v>20</v>
      </c>
      <c r="H907">
        <v>236</v>
      </c>
      <c r="I907" s="4">
        <f>E907/H907</f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1">
        <f>(((L907/60)/60)/24)+DATE(1970,1,1)</f>
        <v>41536.208333333336</v>
      </c>
      <c r="O907" s="11">
        <f>(((M907/60)/60)/24)+DATE(1970,1,1)</f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8">
        <f>(E908/D908)*100</f>
        <v>162.98181818181817</v>
      </c>
      <c r="G908" t="s">
        <v>20</v>
      </c>
      <c r="H908">
        <v>191</v>
      </c>
      <c r="I908" s="4">
        <f>E908/H908</f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1">
        <f>(((L908/60)/60)/24)+DATE(1970,1,1)</f>
        <v>42868.208333333328</v>
      </c>
      <c r="O908" s="11">
        <f>(((M908/60)/60)/24)+DATE(1970,1,1)</f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8">
        <f>(E909/D909)*100</f>
        <v>20.252747252747252</v>
      </c>
      <c r="G909" t="s">
        <v>14</v>
      </c>
      <c r="H909">
        <v>41</v>
      </c>
      <c r="I909" s="4">
        <f>E909/H909</f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1">
        <f>(((L909/60)/60)/24)+DATE(1970,1,1)</f>
        <v>40660.208333333336</v>
      </c>
      <c r="O909" s="11">
        <f>(((M909/60)/60)/24)+DATE(1970,1,1)</f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8">
        <f>(E910/D910)*100</f>
        <v>319.24083769633506</v>
      </c>
      <c r="G910" t="s">
        <v>20</v>
      </c>
      <c r="H910">
        <v>3934</v>
      </c>
      <c r="I910" s="4">
        <f>E910/H910</f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1">
        <f>(((L910/60)/60)/24)+DATE(1970,1,1)</f>
        <v>41031.208333333336</v>
      </c>
      <c r="O910" s="11">
        <f>(((M910/60)/60)/24)+DATE(1970,1,1)</f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8">
        <f>(E911/D911)*100</f>
        <v>478.94444444444446</v>
      </c>
      <c r="G911" t="s">
        <v>20</v>
      </c>
      <c r="H911">
        <v>80</v>
      </c>
      <c r="I911" s="4">
        <f>E911/H911</f>
        <v>107.7625</v>
      </c>
      <c r="J911" t="s">
        <v>15</v>
      </c>
      <c r="K911" t="s">
        <v>16</v>
      </c>
      <c r="L911">
        <v>1528088400</v>
      </c>
      <c r="M911">
        <v>1530421200</v>
      </c>
      <c r="N911" s="11">
        <f>(((L911/60)/60)/24)+DATE(1970,1,1)</f>
        <v>43255.208333333328</v>
      </c>
      <c r="O911" s="11">
        <f>(((M911/60)/60)/24)+DATE(1970,1,1)</f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8">
        <f>(E912/D912)*100</f>
        <v>19.556634304207122</v>
      </c>
      <c r="G912" t="s">
        <v>74</v>
      </c>
      <c r="H912">
        <v>296</v>
      </c>
      <c r="I912" s="4">
        <f>E912/H912</f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1">
        <f>(((L912/60)/60)/24)+DATE(1970,1,1)</f>
        <v>42026.25</v>
      </c>
      <c r="O912" s="11">
        <f>(((M912/60)/60)/24)+DATE(1970,1,1)</f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8">
        <f>(E913/D913)*100</f>
        <v>198.94827586206895</v>
      </c>
      <c r="G913" t="s">
        <v>20</v>
      </c>
      <c r="H913">
        <v>462</v>
      </c>
      <c r="I913" s="4">
        <f>E913/H913</f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1">
        <f>(((L913/60)/60)/24)+DATE(1970,1,1)</f>
        <v>43717.208333333328</v>
      </c>
      <c r="O913" s="11">
        <f>(((M913/60)/60)/24)+DATE(1970,1,1)</f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8">
        <f>(E914/D914)*100</f>
        <v>795</v>
      </c>
      <c r="G914" t="s">
        <v>20</v>
      </c>
      <c r="H914">
        <v>179</v>
      </c>
      <c r="I914" s="4">
        <f>E914/H914</f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1">
        <f>(((L914/60)/60)/24)+DATE(1970,1,1)</f>
        <v>41157.208333333336</v>
      </c>
      <c r="O914" s="11">
        <f>(((M914/60)/60)/24)+DATE(1970,1,1)</f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8">
        <f>(E915/D915)*100</f>
        <v>50.621082621082621</v>
      </c>
      <c r="G915" t="s">
        <v>14</v>
      </c>
      <c r="H915">
        <v>523</v>
      </c>
      <c r="I915" s="4">
        <f>E915/H915</f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1">
        <f>(((L915/60)/60)/24)+DATE(1970,1,1)</f>
        <v>43597.208333333328</v>
      </c>
      <c r="O915" s="11">
        <f>(((M915/60)/60)/24)+DATE(1970,1,1)</f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8">
        <f>(E916/D916)*100</f>
        <v>57.4375</v>
      </c>
      <c r="G916" t="s">
        <v>14</v>
      </c>
      <c r="H916">
        <v>141</v>
      </c>
      <c r="I916" s="4">
        <f>E916/H916</f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1">
        <f>(((L916/60)/60)/24)+DATE(1970,1,1)</f>
        <v>41490.208333333336</v>
      </c>
      <c r="O916" s="11">
        <f>(((M916/60)/60)/24)+DATE(1970,1,1)</f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8">
        <f>(E917/D917)*100</f>
        <v>155.62827640984909</v>
      </c>
      <c r="G917" t="s">
        <v>20</v>
      </c>
      <c r="H917">
        <v>1866</v>
      </c>
      <c r="I917" s="4">
        <f>E917/H917</f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1">
        <f>(((L917/60)/60)/24)+DATE(1970,1,1)</f>
        <v>42976.208333333328</v>
      </c>
      <c r="O917" s="11">
        <f>(((M917/60)/60)/24)+DATE(1970,1,1)</f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8">
        <f>(E918/D918)*100</f>
        <v>36.297297297297298</v>
      </c>
      <c r="G918" t="s">
        <v>14</v>
      </c>
      <c r="H918">
        <v>52</v>
      </c>
      <c r="I918" s="4">
        <f>E918/H918</f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1">
        <f>(((L918/60)/60)/24)+DATE(1970,1,1)</f>
        <v>41991.25</v>
      </c>
      <c r="O918" s="11">
        <f>(((M918/60)/60)/24)+DATE(1970,1,1)</f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8">
        <f>(E919/D919)*100</f>
        <v>58.25</v>
      </c>
      <c r="G919" t="s">
        <v>47</v>
      </c>
      <c r="H919">
        <v>27</v>
      </c>
      <c r="I919" s="4">
        <f>E919/H919</f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1">
        <f>(((L919/60)/60)/24)+DATE(1970,1,1)</f>
        <v>40722.208333333336</v>
      </c>
      <c r="O919" s="11">
        <f>(((M919/60)/60)/24)+DATE(1970,1,1)</f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8">
        <f>(E920/D920)*100</f>
        <v>237.39473684210526</v>
      </c>
      <c r="G920" t="s">
        <v>20</v>
      </c>
      <c r="H920">
        <v>156</v>
      </c>
      <c r="I920" s="4">
        <f>E920/H920</f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1">
        <f>(((L920/60)/60)/24)+DATE(1970,1,1)</f>
        <v>41117.208333333336</v>
      </c>
      <c r="O920" s="11">
        <f>(((M920/60)/60)/24)+DATE(1970,1,1)</f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8">
        <f>(E921/D921)*100</f>
        <v>58.75</v>
      </c>
      <c r="G921" t="s">
        <v>14</v>
      </c>
      <c r="H921">
        <v>225</v>
      </c>
      <c r="I921" s="4">
        <f>E921/H921</f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1">
        <f>(((L921/60)/60)/24)+DATE(1970,1,1)</f>
        <v>43022.208333333328</v>
      </c>
      <c r="O921" s="11">
        <f>(((M921/60)/60)/24)+DATE(1970,1,1)</f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8">
        <f>(E922/D922)*100</f>
        <v>182.56603773584905</v>
      </c>
      <c r="G922" t="s">
        <v>20</v>
      </c>
      <c r="H922">
        <v>255</v>
      </c>
      <c r="I922" s="4">
        <f>E922/H922</f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1">
        <f>(((L922/60)/60)/24)+DATE(1970,1,1)</f>
        <v>43503.25</v>
      </c>
      <c r="O922" s="11">
        <f>(((M922/60)/60)/24)+DATE(1970,1,1)</f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8">
        <f>(E923/D923)*100</f>
        <v>0.75436408977556113</v>
      </c>
      <c r="G923" t="s">
        <v>14</v>
      </c>
      <c r="H923">
        <v>38</v>
      </c>
      <c r="I923" s="4">
        <f>E923/H923</f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1">
        <f>(((L923/60)/60)/24)+DATE(1970,1,1)</f>
        <v>40951.25</v>
      </c>
      <c r="O923" s="11">
        <f>(((M923/60)/60)/24)+DATE(1970,1,1)</f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8">
        <f>(E924/D924)*100</f>
        <v>175.95330739299609</v>
      </c>
      <c r="G924" t="s">
        <v>20</v>
      </c>
      <c r="H924">
        <v>2261</v>
      </c>
      <c r="I924" s="4">
        <f>E924/H924</f>
        <v>40</v>
      </c>
      <c r="J924" t="s">
        <v>21</v>
      </c>
      <c r="K924" t="s">
        <v>22</v>
      </c>
      <c r="L924">
        <v>1544335200</v>
      </c>
      <c r="M924">
        <v>1545112800</v>
      </c>
      <c r="N924" s="11">
        <f>(((L924/60)/60)/24)+DATE(1970,1,1)</f>
        <v>43443.25</v>
      </c>
      <c r="O924" s="11">
        <f>(((M924/60)/60)/24)+DATE(1970,1,1)</f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8">
        <f>(E925/D925)*100</f>
        <v>237.88235294117646</v>
      </c>
      <c r="G925" t="s">
        <v>20</v>
      </c>
      <c r="H925">
        <v>40</v>
      </c>
      <c r="I925" s="4">
        <f>E925/H925</f>
        <v>101.1</v>
      </c>
      <c r="J925" t="s">
        <v>21</v>
      </c>
      <c r="K925" t="s">
        <v>22</v>
      </c>
      <c r="L925">
        <v>1279083600</v>
      </c>
      <c r="M925">
        <v>1279170000</v>
      </c>
      <c r="N925" s="11">
        <f>(((L925/60)/60)/24)+DATE(1970,1,1)</f>
        <v>40373.208333333336</v>
      </c>
      <c r="O925" s="11">
        <f>(((M925/60)/60)/24)+DATE(1970,1,1)</f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8">
        <f>(E926/D926)*100</f>
        <v>488.05076142131981</v>
      </c>
      <c r="G926" t="s">
        <v>20</v>
      </c>
      <c r="H926">
        <v>2289</v>
      </c>
      <c r="I926" s="4">
        <f>E926/H926</f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1">
        <f>(((L926/60)/60)/24)+DATE(1970,1,1)</f>
        <v>43769.208333333328</v>
      </c>
      <c r="O926" s="11">
        <f>(((M926/60)/60)/24)+DATE(1970,1,1)</f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8">
        <f>(E927/D927)*100</f>
        <v>224.06666666666669</v>
      </c>
      <c r="G927" t="s">
        <v>20</v>
      </c>
      <c r="H927">
        <v>65</v>
      </c>
      <c r="I927" s="4">
        <f>E927/H927</f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1">
        <f>(((L927/60)/60)/24)+DATE(1970,1,1)</f>
        <v>43000.208333333328</v>
      </c>
      <c r="O927" s="11">
        <f>(((M927/60)/60)/24)+DATE(1970,1,1)</f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8">
        <f>(E928/D928)*100</f>
        <v>18.126436781609197</v>
      </c>
      <c r="G928" t="s">
        <v>14</v>
      </c>
      <c r="H928">
        <v>15</v>
      </c>
      <c r="I928" s="4">
        <f>E928/H928</f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1">
        <f>(((L928/60)/60)/24)+DATE(1970,1,1)</f>
        <v>42502.208333333328</v>
      </c>
      <c r="O928" s="11">
        <f>(((M928/60)/60)/24)+DATE(1970,1,1)</f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8">
        <f>(E929/D929)*100</f>
        <v>45.847222222222221</v>
      </c>
      <c r="G929" t="s">
        <v>14</v>
      </c>
      <c r="H929">
        <v>37</v>
      </c>
      <c r="I929" s="4">
        <f>E929/H929</f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1">
        <f>(((L929/60)/60)/24)+DATE(1970,1,1)</f>
        <v>41102.208333333336</v>
      </c>
      <c r="O929" s="11">
        <f>(((M929/60)/60)/24)+DATE(1970,1,1)</f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8">
        <f>(E930/D930)*100</f>
        <v>117.31541218637993</v>
      </c>
      <c r="G930" t="s">
        <v>20</v>
      </c>
      <c r="H930">
        <v>3777</v>
      </c>
      <c r="I930" s="4">
        <f>E930/H930</f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1">
        <f>(((L930/60)/60)/24)+DATE(1970,1,1)</f>
        <v>41637.25</v>
      </c>
      <c r="O930" s="11">
        <f>(((M930/60)/60)/24)+DATE(1970,1,1)</f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8">
        <f>(E931/D931)*100</f>
        <v>217.30909090909088</v>
      </c>
      <c r="G931" t="s">
        <v>20</v>
      </c>
      <c r="H931">
        <v>184</v>
      </c>
      <c r="I931" s="4">
        <f>E931/H931</f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1">
        <f>(((L931/60)/60)/24)+DATE(1970,1,1)</f>
        <v>42858.208333333328</v>
      </c>
      <c r="O931" s="11">
        <f>(((M931/60)/60)/24)+DATE(1970,1,1)</f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8">
        <f>(E932/D932)*100</f>
        <v>112.28571428571428</v>
      </c>
      <c r="G932" t="s">
        <v>20</v>
      </c>
      <c r="H932">
        <v>85</v>
      </c>
      <c r="I932" s="4">
        <f>E932/H932</f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1">
        <f>(((L932/60)/60)/24)+DATE(1970,1,1)</f>
        <v>42060.25</v>
      </c>
      <c r="O932" s="11">
        <f>(((M932/60)/60)/24)+DATE(1970,1,1)</f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8">
        <f>(E933/D933)*100</f>
        <v>72.51898734177216</v>
      </c>
      <c r="G933" t="s">
        <v>14</v>
      </c>
      <c r="H933">
        <v>112</v>
      </c>
      <c r="I933" s="4">
        <f>E933/H933</f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1">
        <f>(((L933/60)/60)/24)+DATE(1970,1,1)</f>
        <v>41818.208333333336</v>
      </c>
      <c r="O933" s="11">
        <f>(((M933/60)/60)/24)+DATE(1970,1,1)</f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8">
        <f>(E934/D934)*100</f>
        <v>212.30434782608697</v>
      </c>
      <c r="G934" t="s">
        <v>20</v>
      </c>
      <c r="H934">
        <v>144</v>
      </c>
      <c r="I934" s="4">
        <f>E934/H934</f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1">
        <f>(((L934/60)/60)/24)+DATE(1970,1,1)</f>
        <v>41709.208333333336</v>
      </c>
      <c r="O934" s="11">
        <f>(((M934/60)/60)/24)+DATE(1970,1,1)</f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8">
        <f>(E935/D935)*100</f>
        <v>239.74657534246577</v>
      </c>
      <c r="G935" t="s">
        <v>20</v>
      </c>
      <c r="H935">
        <v>1902</v>
      </c>
      <c r="I935" s="4">
        <f>E935/H935</f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1">
        <f>(((L935/60)/60)/24)+DATE(1970,1,1)</f>
        <v>41372.208333333336</v>
      </c>
      <c r="O935" s="11">
        <f>(((M935/60)/60)/24)+DATE(1970,1,1)</f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8">
        <f>(E936/D936)*100</f>
        <v>181.93548387096774</v>
      </c>
      <c r="G936" t="s">
        <v>20</v>
      </c>
      <c r="H936">
        <v>105</v>
      </c>
      <c r="I936" s="4">
        <f>E936/H936</f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1">
        <f>(((L936/60)/60)/24)+DATE(1970,1,1)</f>
        <v>42422.25</v>
      </c>
      <c r="O936" s="11">
        <f>(((M936/60)/60)/24)+DATE(1970,1,1)</f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8">
        <f>(E937/D937)*100</f>
        <v>164.13114754098362</v>
      </c>
      <c r="G937" t="s">
        <v>20</v>
      </c>
      <c r="H937">
        <v>132</v>
      </c>
      <c r="I937" s="4">
        <f>E937/H937</f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1">
        <f>(((L937/60)/60)/24)+DATE(1970,1,1)</f>
        <v>42209.208333333328</v>
      </c>
      <c r="O937" s="11">
        <f>(((M937/60)/60)/24)+DATE(1970,1,1)</f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8">
        <f>(E938/D938)*100</f>
        <v>1.6375968992248062</v>
      </c>
      <c r="G938" t="s">
        <v>14</v>
      </c>
      <c r="H938">
        <v>21</v>
      </c>
      <c r="I938" s="4">
        <f>E938/H938</f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1">
        <f>(((L938/60)/60)/24)+DATE(1970,1,1)</f>
        <v>43668.208333333328</v>
      </c>
      <c r="O938" s="11">
        <f>(((M938/60)/60)/24)+DATE(1970,1,1)</f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8">
        <f>(E939/D939)*100</f>
        <v>49.64385964912281</v>
      </c>
      <c r="G939" t="s">
        <v>74</v>
      </c>
      <c r="H939">
        <v>976</v>
      </c>
      <c r="I939" s="4">
        <f>E939/H939</f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1">
        <f>(((L939/60)/60)/24)+DATE(1970,1,1)</f>
        <v>42334.25</v>
      </c>
      <c r="O939" s="11">
        <f>(((M939/60)/60)/24)+DATE(1970,1,1)</f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8">
        <f>(E940/D940)*100</f>
        <v>109.70652173913042</v>
      </c>
      <c r="G940" t="s">
        <v>20</v>
      </c>
      <c r="H940">
        <v>96</v>
      </c>
      <c r="I940" s="4">
        <f>E940/H940</f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1">
        <f>(((L940/60)/60)/24)+DATE(1970,1,1)</f>
        <v>43263.208333333328</v>
      </c>
      <c r="O940" s="11">
        <f>(((M940/60)/60)/24)+DATE(1970,1,1)</f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8">
        <f>(E941/D941)*100</f>
        <v>49.217948717948715</v>
      </c>
      <c r="G941" t="s">
        <v>14</v>
      </c>
      <c r="H941">
        <v>67</v>
      </c>
      <c r="I941" s="4">
        <f>E941/H941</f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1">
        <f>(((L941/60)/60)/24)+DATE(1970,1,1)</f>
        <v>40670.208333333336</v>
      </c>
      <c r="O941" s="11">
        <f>(((M941/60)/60)/24)+DATE(1970,1,1)</f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8">
        <f>(E942/D942)*100</f>
        <v>62.232323232323225</v>
      </c>
      <c r="G942" t="s">
        <v>47</v>
      </c>
      <c r="H942">
        <v>66</v>
      </c>
      <c r="I942" s="4">
        <f>E942/H942</f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1">
        <f>(((L942/60)/60)/24)+DATE(1970,1,1)</f>
        <v>41244.25</v>
      </c>
      <c r="O942" s="11">
        <f>(((M942/60)/60)/24)+DATE(1970,1,1)</f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8">
        <f>(E943/D943)*100</f>
        <v>13.05813953488372</v>
      </c>
      <c r="G943" t="s">
        <v>14</v>
      </c>
      <c r="H943">
        <v>78</v>
      </c>
      <c r="I943" s="4">
        <f>E943/H943</f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1">
        <f>(((L943/60)/60)/24)+DATE(1970,1,1)</f>
        <v>40552.25</v>
      </c>
      <c r="O943" s="11">
        <f>(((M943/60)/60)/24)+DATE(1970,1,1)</f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8">
        <f>(E944/D944)*100</f>
        <v>64.635416666666671</v>
      </c>
      <c r="G944" t="s">
        <v>14</v>
      </c>
      <c r="H944">
        <v>67</v>
      </c>
      <c r="I944" s="4">
        <f>E944/H944</f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1">
        <f>(((L944/60)/60)/24)+DATE(1970,1,1)</f>
        <v>40568.25</v>
      </c>
      <c r="O944" s="11">
        <f>(((M944/60)/60)/24)+DATE(1970,1,1)</f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8">
        <f>(E945/D945)*100</f>
        <v>159.58666666666667</v>
      </c>
      <c r="G945" t="s">
        <v>20</v>
      </c>
      <c r="H945">
        <v>114</v>
      </c>
      <c r="I945" s="4">
        <f>E945/H945</f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1">
        <f>(((L945/60)/60)/24)+DATE(1970,1,1)</f>
        <v>41906.208333333336</v>
      </c>
      <c r="O945" s="11">
        <f>(((M945/60)/60)/24)+DATE(1970,1,1)</f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8">
        <f>(E946/D946)*100</f>
        <v>81.42</v>
      </c>
      <c r="G946" t="s">
        <v>14</v>
      </c>
      <c r="H946">
        <v>263</v>
      </c>
      <c r="I946" s="4">
        <f>E946/H946</f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1">
        <f>(((L946/60)/60)/24)+DATE(1970,1,1)</f>
        <v>42776.25</v>
      </c>
      <c r="O946" s="11">
        <f>(((M946/60)/60)/24)+DATE(1970,1,1)</f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8">
        <f>(E947/D947)*100</f>
        <v>32.444767441860463</v>
      </c>
      <c r="G947" t="s">
        <v>14</v>
      </c>
      <c r="H947">
        <v>1691</v>
      </c>
      <c r="I947" s="4">
        <f>E947/H947</f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1">
        <f>(((L947/60)/60)/24)+DATE(1970,1,1)</f>
        <v>41004.208333333336</v>
      </c>
      <c r="O947" s="11">
        <f>(((M947/60)/60)/24)+DATE(1970,1,1)</f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8">
        <f>(E948/D948)*100</f>
        <v>9.9141184124918666</v>
      </c>
      <c r="G948" t="s">
        <v>14</v>
      </c>
      <c r="H948">
        <v>181</v>
      </c>
      <c r="I948" s="4">
        <f>E948/H948</f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1">
        <f>(((L948/60)/60)/24)+DATE(1970,1,1)</f>
        <v>40710.208333333336</v>
      </c>
      <c r="O948" s="11">
        <f>(((M948/60)/60)/24)+DATE(1970,1,1)</f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8">
        <f>(E949/D949)*100</f>
        <v>26.694444444444443</v>
      </c>
      <c r="G949" t="s">
        <v>14</v>
      </c>
      <c r="H949">
        <v>13</v>
      </c>
      <c r="I949" s="4">
        <f>E949/H949</f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1">
        <f>(((L949/60)/60)/24)+DATE(1970,1,1)</f>
        <v>41908.208333333336</v>
      </c>
      <c r="O949" s="11">
        <f>(((M949/60)/60)/24)+DATE(1970,1,1)</f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8">
        <f>(E950/D950)*100</f>
        <v>62.957446808510639</v>
      </c>
      <c r="G950" t="s">
        <v>74</v>
      </c>
      <c r="H950">
        <v>160</v>
      </c>
      <c r="I950" s="4">
        <f>E950/H950</f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1">
        <f>(((L950/60)/60)/24)+DATE(1970,1,1)</f>
        <v>41985.25</v>
      </c>
      <c r="O950" s="11">
        <f>(((M950/60)/60)/24)+DATE(1970,1,1)</f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8">
        <f>(E951/D951)*100</f>
        <v>161.35593220338984</v>
      </c>
      <c r="G951" t="s">
        <v>20</v>
      </c>
      <c r="H951">
        <v>203</v>
      </c>
      <c r="I951" s="4">
        <f>E951/H951</f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1">
        <f>(((L951/60)/60)/24)+DATE(1970,1,1)</f>
        <v>42112.208333333328</v>
      </c>
      <c r="O951" s="11">
        <f>(((M951/60)/60)/24)+DATE(1970,1,1)</f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8">
        <f>(E952/D952)*100</f>
        <v>5</v>
      </c>
      <c r="G952" t="s">
        <v>14</v>
      </c>
      <c r="H952">
        <v>1</v>
      </c>
      <c r="I952" s="4">
        <f>E952/H952</f>
        <v>5</v>
      </c>
      <c r="J952" t="s">
        <v>21</v>
      </c>
      <c r="K952" t="s">
        <v>22</v>
      </c>
      <c r="L952">
        <v>1555390800</v>
      </c>
      <c r="M952">
        <v>1555822800</v>
      </c>
      <c r="N952" s="11">
        <f>(((L952/60)/60)/24)+DATE(1970,1,1)</f>
        <v>43571.208333333328</v>
      </c>
      <c r="O952" s="11">
        <f>(((M952/60)/60)/24)+DATE(1970,1,1)</f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8">
        <f>(E953/D953)*100</f>
        <v>1096.9379310344827</v>
      </c>
      <c r="G953" t="s">
        <v>20</v>
      </c>
      <c r="H953">
        <v>1559</v>
      </c>
      <c r="I953" s="4">
        <f>E953/H953</f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1">
        <f>(((L953/60)/60)/24)+DATE(1970,1,1)</f>
        <v>42730.25</v>
      </c>
      <c r="O953" s="11">
        <f>(((M953/60)/60)/24)+DATE(1970,1,1)</f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8">
        <f>(E954/D954)*100</f>
        <v>70.094158075601371</v>
      </c>
      <c r="G954" t="s">
        <v>74</v>
      </c>
      <c r="H954">
        <v>2266</v>
      </c>
      <c r="I954" s="4">
        <f>E954/H954</f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1">
        <f>(((L954/60)/60)/24)+DATE(1970,1,1)</f>
        <v>42591.208333333328</v>
      </c>
      <c r="O954" s="11">
        <f>(((M954/60)/60)/24)+DATE(1970,1,1)</f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8">
        <f>(E955/D955)*100</f>
        <v>60</v>
      </c>
      <c r="G955" t="s">
        <v>14</v>
      </c>
      <c r="H955">
        <v>21</v>
      </c>
      <c r="I955" s="4">
        <f>E955/H955</f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1">
        <f>(((L955/60)/60)/24)+DATE(1970,1,1)</f>
        <v>42358.25</v>
      </c>
      <c r="O955" s="11">
        <f>(((M955/60)/60)/24)+DATE(1970,1,1)</f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8">
        <f>(E956/D956)*100</f>
        <v>367.0985915492958</v>
      </c>
      <c r="G956" t="s">
        <v>20</v>
      </c>
      <c r="H956">
        <v>1548</v>
      </c>
      <c r="I956" s="4">
        <f>E956/H956</f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1">
        <f>(((L956/60)/60)/24)+DATE(1970,1,1)</f>
        <v>41174.208333333336</v>
      </c>
      <c r="O956" s="11">
        <f>(((M956/60)/60)/24)+DATE(1970,1,1)</f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8">
        <f>(E957/D957)*100</f>
        <v>1109</v>
      </c>
      <c r="G957" t="s">
        <v>20</v>
      </c>
      <c r="H957">
        <v>80</v>
      </c>
      <c r="I957" s="4">
        <f>E957/H957</f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1">
        <f>(((L957/60)/60)/24)+DATE(1970,1,1)</f>
        <v>41238.25</v>
      </c>
      <c r="O957" s="11">
        <f>(((M957/60)/60)/24)+DATE(1970,1,1)</f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8">
        <f>(E958/D958)*100</f>
        <v>19.028784648187631</v>
      </c>
      <c r="G958" t="s">
        <v>14</v>
      </c>
      <c r="H958">
        <v>830</v>
      </c>
      <c r="I958" s="4">
        <f>E958/H958</f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1">
        <f>(((L958/60)/60)/24)+DATE(1970,1,1)</f>
        <v>42360.25</v>
      </c>
      <c r="O958" s="11">
        <f>(((M958/60)/60)/24)+DATE(1970,1,1)</f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8">
        <f>(E959/D959)*100</f>
        <v>126.87755102040816</v>
      </c>
      <c r="G959" t="s">
        <v>20</v>
      </c>
      <c r="H959">
        <v>131</v>
      </c>
      <c r="I959" s="4">
        <f>E959/H959</f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1">
        <f>(((L959/60)/60)/24)+DATE(1970,1,1)</f>
        <v>40955.25</v>
      </c>
      <c r="O959" s="11">
        <f>(((M959/60)/60)/24)+DATE(1970,1,1)</f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8">
        <f>(E960/D960)*100</f>
        <v>734.63636363636363</v>
      </c>
      <c r="G960" t="s">
        <v>20</v>
      </c>
      <c r="H960">
        <v>112</v>
      </c>
      <c r="I960" s="4">
        <f>E960/H960</f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1">
        <f>(((L960/60)/60)/24)+DATE(1970,1,1)</f>
        <v>40350.208333333336</v>
      </c>
      <c r="O960" s="11">
        <f>(((M960/60)/60)/24)+DATE(1970,1,1)</f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8">
        <f>(E961/D961)*100</f>
        <v>4.5731034482758623</v>
      </c>
      <c r="G961" t="s">
        <v>14</v>
      </c>
      <c r="H961">
        <v>130</v>
      </c>
      <c r="I961" s="4">
        <f>E961/H961</f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1">
        <f>(((L961/60)/60)/24)+DATE(1970,1,1)</f>
        <v>40357.208333333336</v>
      </c>
      <c r="O961" s="11">
        <f>(((M961/60)/60)/24)+DATE(1970,1,1)</f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8">
        <f>(E962/D962)*100</f>
        <v>85.054545454545448</v>
      </c>
      <c r="G962" t="s">
        <v>14</v>
      </c>
      <c r="H962">
        <v>55</v>
      </c>
      <c r="I962" s="4">
        <f>E962/H962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1">
        <f>(((L962/60)/60)/24)+DATE(1970,1,1)</f>
        <v>42408.25</v>
      </c>
      <c r="O962" s="11">
        <f>(((M962/60)/60)/24)+DATE(1970,1,1)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8">
        <f>(E963/D963)*100</f>
        <v>119.29824561403508</v>
      </c>
      <c r="G963" t="s">
        <v>20</v>
      </c>
      <c r="H963">
        <v>155</v>
      </c>
      <c r="I963" s="4">
        <f>E963/H963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1">
        <f>(((L963/60)/60)/24)+DATE(1970,1,1)</f>
        <v>40591.25</v>
      </c>
      <c r="O963" s="11">
        <f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8">
        <f>(E964/D964)*100</f>
        <v>296.02777777777777</v>
      </c>
      <c r="G964" t="s">
        <v>20</v>
      </c>
      <c r="H964">
        <v>266</v>
      </c>
      <c r="I964" s="4">
        <f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1">
        <f>(((L964/60)/60)/24)+DATE(1970,1,1)</f>
        <v>41592.25</v>
      </c>
      <c r="O964" s="11">
        <f>(((M964/60)/60)/24)+DATE(1970,1,1)</f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8">
        <f>(E965/D965)*100</f>
        <v>84.694915254237287</v>
      </c>
      <c r="G965" t="s">
        <v>14</v>
      </c>
      <c r="H965">
        <v>114</v>
      </c>
      <c r="I965" s="4">
        <f>E965/H965</f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1">
        <f>(((L965/60)/60)/24)+DATE(1970,1,1)</f>
        <v>40607.25</v>
      </c>
      <c r="O965" s="11">
        <f>(((M965/60)/60)/24)+DATE(1970,1,1)</f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8">
        <f>(E966/D966)*100</f>
        <v>355.7837837837838</v>
      </c>
      <c r="G966" t="s">
        <v>20</v>
      </c>
      <c r="H966">
        <v>155</v>
      </c>
      <c r="I966" s="4">
        <f>E966/H966</f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1">
        <f>(((L966/60)/60)/24)+DATE(1970,1,1)</f>
        <v>42135.208333333328</v>
      </c>
      <c r="O966" s="11">
        <f>(((M966/60)/60)/24)+DATE(1970,1,1)</f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8">
        <f>(E967/D967)*100</f>
        <v>386.40909090909093</v>
      </c>
      <c r="G967" t="s">
        <v>20</v>
      </c>
      <c r="H967">
        <v>207</v>
      </c>
      <c r="I967" s="4">
        <f>E967/H967</f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1">
        <f>(((L967/60)/60)/24)+DATE(1970,1,1)</f>
        <v>40203.25</v>
      </c>
      <c r="O967" s="11">
        <f>(((M967/60)/60)/24)+DATE(1970,1,1)</f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8">
        <f>(E968/D968)*100</f>
        <v>792.23529411764707</v>
      </c>
      <c r="G968" t="s">
        <v>20</v>
      </c>
      <c r="H968">
        <v>245</v>
      </c>
      <c r="I968" s="4">
        <f>E968/H968</f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1">
        <f>(((L968/60)/60)/24)+DATE(1970,1,1)</f>
        <v>42901.208333333328</v>
      </c>
      <c r="O968" s="11">
        <f>(((M968/60)/60)/24)+DATE(1970,1,1)</f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8">
        <f>(E969/D969)*100</f>
        <v>137.03393665158373</v>
      </c>
      <c r="G969" t="s">
        <v>20</v>
      </c>
      <c r="H969">
        <v>1573</v>
      </c>
      <c r="I969" s="4">
        <f>E969/H969</f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1">
        <f>(((L969/60)/60)/24)+DATE(1970,1,1)</f>
        <v>41005.208333333336</v>
      </c>
      <c r="O969" s="11">
        <f>(((M969/60)/60)/24)+DATE(1970,1,1)</f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8">
        <f>(E970/D970)*100</f>
        <v>338.20833333333337</v>
      </c>
      <c r="G970" t="s">
        <v>20</v>
      </c>
      <c r="H970">
        <v>114</v>
      </c>
      <c r="I970" s="4">
        <f>E970/H970</f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1">
        <f>(((L970/60)/60)/24)+DATE(1970,1,1)</f>
        <v>40544.25</v>
      </c>
      <c r="O970" s="11">
        <f>(((M970/60)/60)/24)+DATE(1970,1,1)</f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8">
        <f>(E971/D971)*100</f>
        <v>108.22784810126582</v>
      </c>
      <c r="G971" t="s">
        <v>20</v>
      </c>
      <c r="H971">
        <v>93</v>
      </c>
      <c r="I971" s="4">
        <f>E971/H971</f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1">
        <f>(((L971/60)/60)/24)+DATE(1970,1,1)</f>
        <v>43821.25</v>
      </c>
      <c r="O971" s="11">
        <f>(((M971/60)/60)/24)+DATE(1970,1,1)</f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8">
        <f>(E972/D972)*100</f>
        <v>60.757639620653315</v>
      </c>
      <c r="G972" t="s">
        <v>14</v>
      </c>
      <c r="H972">
        <v>594</v>
      </c>
      <c r="I972" s="4">
        <f>E972/H972</f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1">
        <f>(((L972/60)/60)/24)+DATE(1970,1,1)</f>
        <v>40672.208333333336</v>
      </c>
      <c r="O972" s="11">
        <f>(((M972/60)/60)/24)+DATE(1970,1,1)</f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8">
        <f>(E973/D973)*100</f>
        <v>27.725490196078432</v>
      </c>
      <c r="G973" t="s">
        <v>14</v>
      </c>
      <c r="H973">
        <v>24</v>
      </c>
      <c r="I973" s="4">
        <f>E973/H973</f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1">
        <f>(((L973/60)/60)/24)+DATE(1970,1,1)</f>
        <v>41555.208333333336</v>
      </c>
      <c r="O973" s="11">
        <f>(((M973/60)/60)/24)+DATE(1970,1,1)</f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8">
        <f>(E974/D974)*100</f>
        <v>228.3934426229508</v>
      </c>
      <c r="G974" t="s">
        <v>20</v>
      </c>
      <c r="H974">
        <v>1681</v>
      </c>
      <c r="I974" s="4">
        <f>E974/H974</f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1">
        <f>(((L974/60)/60)/24)+DATE(1970,1,1)</f>
        <v>41792.208333333336</v>
      </c>
      <c r="O974" s="11">
        <f>(((M974/60)/60)/24)+DATE(1970,1,1)</f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8">
        <f>(E975/D975)*100</f>
        <v>21.615194054500414</v>
      </c>
      <c r="G975" t="s">
        <v>14</v>
      </c>
      <c r="H975">
        <v>252</v>
      </c>
      <c r="I975" s="4">
        <f>E975/H975</f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1">
        <f>(((L975/60)/60)/24)+DATE(1970,1,1)</f>
        <v>40522.25</v>
      </c>
      <c r="O975" s="11">
        <f>(((M975/60)/60)/24)+DATE(1970,1,1)</f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8">
        <f>(E976/D976)*100</f>
        <v>373.875</v>
      </c>
      <c r="G976" t="s">
        <v>20</v>
      </c>
      <c r="H976">
        <v>32</v>
      </c>
      <c r="I976" s="4">
        <f>E976/H976</f>
        <v>93.46875</v>
      </c>
      <c r="J976" t="s">
        <v>21</v>
      </c>
      <c r="K976" t="s">
        <v>22</v>
      </c>
      <c r="L976">
        <v>1368853200</v>
      </c>
      <c r="M976">
        <v>1368939600</v>
      </c>
      <c r="N976" s="11">
        <f>(((L976/60)/60)/24)+DATE(1970,1,1)</f>
        <v>41412.208333333336</v>
      </c>
      <c r="O976" s="11">
        <f>(((M976/60)/60)/24)+DATE(1970,1,1)</f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8">
        <f>(E977/D977)*100</f>
        <v>154.92592592592592</v>
      </c>
      <c r="G977" t="s">
        <v>20</v>
      </c>
      <c r="H977">
        <v>135</v>
      </c>
      <c r="I977" s="4">
        <f>E977/H977</f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1">
        <f>(((L977/60)/60)/24)+DATE(1970,1,1)</f>
        <v>42337.25</v>
      </c>
      <c r="O977" s="11">
        <f>(((M977/60)/60)/24)+DATE(1970,1,1)</f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8">
        <f>(E978/D978)*100</f>
        <v>322.14999999999998</v>
      </c>
      <c r="G978" t="s">
        <v>20</v>
      </c>
      <c r="H978">
        <v>140</v>
      </c>
      <c r="I978" s="4">
        <f>E978/H978</f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1">
        <f>(((L978/60)/60)/24)+DATE(1970,1,1)</f>
        <v>40571.25</v>
      </c>
      <c r="O978" s="11">
        <f>(((M978/60)/60)/24)+DATE(1970,1,1)</f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8">
        <f>(E979/D979)*100</f>
        <v>73.957142857142856</v>
      </c>
      <c r="G979" t="s">
        <v>14</v>
      </c>
      <c r="H979">
        <v>67</v>
      </c>
      <c r="I979" s="4">
        <f>E979/H979</f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1">
        <f>(((L979/60)/60)/24)+DATE(1970,1,1)</f>
        <v>43138.25</v>
      </c>
      <c r="O979" s="11">
        <f>(((M979/60)/60)/24)+DATE(1970,1,1)</f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8">
        <f>(E980/D980)*100</f>
        <v>864.1</v>
      </c>
      <c r="G980" t="s">
        <v>20</v>
      </c>
      <c r="H980">
        <v>92</v>
      </c>
      <c r="I980" s="4">
        <f>E980/H980</f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1">
        <f>(((L980/60)/60)/24)+DATE(1970,1,1)</f>
        <v>42686.25</v>
      </c>
      <c r="O980" s="11">
        <f>(((M980/60)/60)/24)+DATE(1970,1,1)</f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8">
        <f>(E981/D981)*100</f>
        <v>143.26245847176079</v>
      </c>
      <c r="G981" t="s">
        <v>20</v>
      </c>
      <c r="H981">
        <v>1015</v>
      </c>
      <c r="I981" s="4">
        <f>E981/H981</f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1">
        <f>(((L981/60)/60)/24)+DATE(1970,1,1)</f>
        <v>42078.208333333328</v>
      </c>
      <c r="O981" s="11">
        <f>(((M981/60)/60)/24)+DATE(1970,1,1)</f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8">
        <f>(E982/D982)*100</f>
        <v>40.281762295081968</v>
      </c>
      <c r="G982" t="s">
        <v>14</v>
      </c>
      <c r="H982">
        <v>742</v>
      </c>
      <c r="I982" s="4">
        <f>E982/H982</f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1">
        <f>(((L982/60)/60)/24)+DATE(1970,1,1)</f>
        <v>42307.208333333328</v>
      </c>
      <c r="O982" s="11">
        <f>(((M982/60)/60)/24)+DATE(1970,1,1)</f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8">
        <f>(E983/D983)*100</f>
        <v>178.22388059701493</v>
      </c>
      <c r="G983" t="s">
        <v>20</v>
      </c>
      <c r="H983">
        <v>323</v>
      </c>
      <c r="I983" s="4">
        <f>E983/H983</f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1">
        <f>(((L983/60)/60)/24)+DATE(1970,1,1)</f>
        <v>43094.25</v>
      </c>
      <c r="O983" s="11">
        <f>(((M983/60)/60)/24)+DATE(1970,1,1)</f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8">
        <f>(E984/D984)*100</f>
        <v>84.930555555555557</v>
      </c>
      <c r="G984" t="s">
        <v>14</v>
      </c>
      <c r="H984">
        <v>75</v>
      </c>
      <c r="I984" s="4">
        <f>E984/H984</f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1">
        <f>(((L984/60)/60)/24)+DATE(1970,1,1)</f>
        <v>40743.208333333336</v>
      </c>
      <c r="O984" s="11">
        <f>(((M984/60)/60)/24)+DATE(1970,1,1)</f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8">
        <f>(E985/D985)*100</f>
        <v>145.93648334624322</v>
      </c>
      <c r="G985" t="s">
        <v>20</v>
      </c>
      <c r="H985">
        <v>2326</v>
      </c>
      <c r="I985" s="4">
        <f>E985/H985</f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1">
        <f>(((L985/60)/60)/24)+DATE(1970,1,1)</f>
        <v>43681.208333333328</v>
      </c>
      <c r="O985" s="11">
        <f>(((M985/60)/60)/24)+DATE(1970,1,1)</f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8">
        <f>(E986/D986)*100</f>
        <v>152.46153846153848</v>
      </c>
      <c r="G986" t="s">
        <v>20</v>
      </c>
      <c r="H986">
        <v>381</v>
      </c>
      <c r="I986" s="4">
        <f>E986/H986</f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1">
        <f>(((L986/60)/60)/24)+DATE(1970,1,1)</f>
        <v>43716.208333333328</v>
      </c>
      <c r="O986" s="11">
        <f>(((M986/60)/60)/24)+DATE(1970,1,1)</f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8">
        <f>(E987/D987)*100</f>
        <v>67.129542790152414</v>
      </c>
      <c r="G987" t="s">
        <v>14</v>
      </c>
      <c r="H987">
        <v>4405</v>
      </c>
      <c r="I987" s="4">
        <f>E987/H987</f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1">
        <f>(((L987/60)/60)/24)+DATE(1970,1,1)</f>
        <v>41614.25</v>
      </c>
      <c r="O987" s="11">
        <f>(((M987/60)/60)/24)+DATE(1970,1,1)</f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8">
        <f>(E988/D988)*100</f>
        <v>40.307692307692307</v>
      </c>
      <c r="G988" t="s">
        <v>14</v>
      </c>
      <c r="H988">
        <v>92</v>
      </c>
      <c r="I988" s="4">
        <f>E988/H988</f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1">
        <f>(((L988/60)/60)/24)+DATE(1970,1,1)</f>
        <v>40638.208333333336</v>
      </c>
      <c r="O988" s="11">
        <f>(((M988/60)/60)/24)+DATE(1970,1,1)</f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8">
        <f>(E989/D989)*100</f>
        <v>216.79032258064518</v>
      </c>
      <c r="G989" t="s">
        <v>20</v>
      </c>
      <c r="H989">
        <v>480</v>
      </c>
      <c r="I989" s="4">
        <f>E989/H989</f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1">
        <f>(((L989/60)/60)/24)+DATE(1970,1,1)</f>
        <v>42852.208333333328</v>
      </c>
      <c r="O989" s="11">
        <f>(((M989/60)/60)/24)+DATE(1970,1,1)</f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8">
        <f>(E990/D990)*100</f>
        <v>52.117021276595743</v>
      </c>
      <c r="G990" t="s">
        <v>14</v>
      </c>
      <c r="H990">
        <v>64</v>
      </c>
      <c r="I990" s="4">
        <f>E990/H990</f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1">
        <f>(((L990/60)/60)/24)+DATE(1970,1,1)</f>
        <v>42686.25</v>
      </c>
      <c r="O990" s="11">
        <f>(((M990/60)/60)/24)+DATE(1970,1,1)</f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8">
        <f>(E991/D991)*100</f>
        <v>499.58333333333337</v>
      </c>
      <c r="G991" t="s">
        <v>20</v>
      </c>
      <c r="H991">
        <v>226</v>
      </c>
      <c r="I991" s="4">
        <f>E991/H991</f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1">
        <f>(((L991/60)/60)/24)+DATE(1970,1,1)</f>
        <v>43571.208333333328</v>
      </c>
      <c r="O991" s="11">
        <f>(((M991/60)/60)/24)+DATE(1970,1,1)</f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8">
        <f>(E992/D992)*100</f>
        <v>87.679487179487182</v>
      </c>
      <c r="G992" t="s">
        <v>14</v>
      </c>
      <c r="H992">
        <v>64</v>
      </c>
      <c r="I992" s="4">
        <f>E992/H992</f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1">
        <f>(((L992/60)/60)/24)+DATE(1970,1,1)</f>
        <v>42432.25</v>
      </c>
      <c r="O992" s="11">
        <f>(((M992/60)/60)/24)+DATE(1970,1,1)</f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8">
        <f>(E993/D993)*100</f>
        <v>113.17346938775511</v>
      </c>
      <c r="G993" t="s">
        <v>20</v>
      </c>
      <c r="H993">
        <v>241</v>
      </c>
      <c r="I993" s="4">
        <f>E993/H993</f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1">
        <f>(((L993/60)/60)/24)+DATE(1970,1,1)</f>
        <v>41907.208333333336</v>
      </c>
      <c r="O993" s="11">
        <f>(((M993/60)/60)/24)+DATE(1970,1,1)</f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8">
        <f>(E994/D994)*100</f>
        <v>426.54838709677421</v>
      </c>
      <c r="G994" t="s">
        <v>20</v>
      </c>
      <c r="H994">
        <v>132</v>
      </c>
      <c r="I994" s="4">
        <f>E994/H994</f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1">
        <f>(((L994/60)/60)/24)+DATE(1970,1,1)</f>
        <v>43227.208333333328</v>
      </c>
      <c r="O994" s="11">
        <f>(((M994/60)/60)/24)+DATE(1970,1,1)</f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8">
        <f>(E995/D995)*100</f>
        <v>77.632653061224488</v>
      </c>
      <c r="G995" t="s">
        <v>74</v>
      </c>
      <c r="H995">
        <v>75</v>
      </c>
      <c r="I995" s="4">
        <f>E995/H995</f>
        <v>101.44</v>
      </c>
      <c r="J995" t="s">
        <v>107</v>
      </c>
      <c r="K995" t="s">
        <v>108</v>
      </c>
      <c r="L995">
        <v>1450936800</v>
      </c>
      <c r="M995">
        <v>1452405600</v>
      </c>
      <c r="N995" s="11">
        <f>(((L995/60)/60)/24)+DATE(1970,1,1)</f>
        <v>42362.25</v>
      </c>
      <c r="O995" s="11">
        <f>(((M995/60)/60)/24)+DATE(1970,1,1)</f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8">
        <f>(E996/D996)*100</f>
        <v>52.496810772501767</v>
      </c>
      <c r="G996" t="s">
        <v>14</v>
      </c>
      <c r="H996">
        <v>842</v>
      </c>
      <c r="I996" s="4">
        <f>E996/H996</f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1">
        <f>(((L996/60)/60)/24)+DATE(1970,1,1)</f>
        <v>41929.208333333336</v>
      </c>
      <c r="O996" s="11">
        <f>(((M996/60)/60)/24)+DATE(1970,1,1)</f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8">
        <f>(E997/D997)*100</f>
        <v>157.46762589928059</v>
      </c>
      <c r="G997" t="s">
        <v>20</v>
      </c>
      <c r="H997">
        <v>2043</v>
      </c>
      <c r="I997" s="4">
        <f>E997/H997</f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1">
        <f>(((L997/60)/60)/24)+DATE(1970,1,1)</f>
        <v>43408.208333333328</v>
      </c>
      <c r="O997" s="11">
        <f>(((M997/60)/60)/24)+DATE(1970,1,1)</f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8">
        <f>(E998/D998)*100</f>
        <v>72.939393939393938</v>
      </c>
      <c r="G998" t="s">
        <v>14</v>
      </c>
      <c r="H998">
        <v>112</v>
      </c>
      <c r="I998" s="4">
        <f>E998/H998</f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1">
        <f>(((L998/60)/60)/24)+DATE(1970,1,1)</f>
        <v>41276.25</v>
      </c>
      <c r="O998" s="11">
        <f>(((M998/60)/60)/24)+DATE(1970,1,1)</f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8">
        <f>(E999/D999)*100</f>
        <v>60.565789473684205</v>
      </c>
      <c r="G999" t="s">
        <v>74</v>
      </c>
      <c r="H999">
        <v>139</v>
      </c>
      <c r="I999" s="4">
        <f>E999/H999</f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1">
        <f>(((L999/60)/60)/24)+DATE(1970,1,1)</f>
        <v>41659.25</v>
      </c>
      <c r="O999" s="11">
        <f>(((M999/60)/60)/24)+DATE(1970,1,1)</f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8">
        <f>(E1000/D1000)*100</f>
        <v>56.791291291291287</v>
      </c>
      <c r="G1000" t="s">
        <v>14</v>
      </c>
      <c r="H1000">
        <v>374</v>
      </c>
      <c r="I1000" s="4">
        <f>E1000/H1000</f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1">
        <f>(((L1000/60)/60)/24)+DATE(1970,1,1)</f>
        <v>40220.25</v>
      </c>
      <c r="O1000" s="11">
        <f>(((M1000/60)/60)/24)+DATE(1970,1,1)</f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8">
        <f>(E1001/D1001)*100</f>
        <v>56.542754275427541</v>
      </c>
      <c r="G1001" t="s">
        <v>74</v>
      </c>
      <c r="H1001">
        <v>1122</v>
      </c>
      <c r="I1001" s="4">
        <f>E1001/H1001</f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1">
        <f>(((L1001/60)/60)/24)+DATE(1970,1,1)</f>
        <v>42550.208333333328</v>
      </c>
      <c r="O1001" s="11">
        <f>(((M1001/60)/60)/24)+DATE(1970,1,1)</f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2:F1001">
    <cfRule type="colorScale" priority="1">
      <colorScale>
        <cfvo type="num" val="0"/>
        <cfvo type="num" val="100"/>
        <cfvo type="num" val="200"/>
        <color rgb="FFC00000"/>
        <color theme="9"/>
        <color rgb="FF00B0F0"/>
      </colorScale>
    </cfRule>
  </conditionalFormatting>
  <conditionalFormatting sqref="G2:G1001">
    <cfRule type="containsText" dxfId="3" priority="2" operator="containsText" text="canceled">
      <formula>NOT(ISERROR(SEARCH("canceled",G2)))</formula>
    </cfRule>
    <cfRule type="containsText" dxfId="2" priority="3" operator="containsText" text="live">
      <formula>NOT(ISERROR(SEARCH("live",G2)))</formula>
    </cfRule>
    <cfRule type="containsText" dxfId="1" priority="4" operator="containsText" text="failed">
      <formula>NOT(ISERROR(SEARCH("failed",G2)))</formula>
    </cfRule>
    <cfRule type="containsText" dxfId="0" priority="5" operator="containsText" text="successful">
      <formula>NOT(ISERROR(SEARCH("successful",G2)))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Statistical Analysis</vt:lpstr>
      <vt:lpstr>Crowdfunding Goal Analysis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Brianne Han</cp:lastModifiedBy>
  <dcterms:created xsi:type="dcterms:W3CDTF">2021-09-29T18:52:28Z</dcterms:created>
  <dcterms:modified xsi:type="dcterms:W3CDTF">2023-10-04T23:39:12Z</dcterms:modified>
</cp:coreProperties>
</file>