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omments1.xml" ContentType="application/vnd.openxmlformats-officedocument.spreadsheetml.comments+xml"/>
  <Override PartName="/xl/threadedComments/threadedComment1.xml" ContentType="application/vnd.ms-excel.threaded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231"/>
  <workbookPr defaultThemeVersion="166925"/>
  <mc:AlternateContent xmlns:mc="http://schemas.openxmlformats.org/markup-compatibility/2006">
    <mc:Choice Requires="x15">
      <x15ac:absPath xmlns:x15ac="http://schemas.microsoft.com/office/spreadsheetml/2010/11/ac" url="C:\Users\LMAOXD\Documents\UCI undergrad shit\2nd year\Winter quarter\Stats 8\"/>
    </mc:Choice>
  </mc:AlternateContent>
  <xr:revisionPtr revIDLastSave="0" documentId="10_ncr:0_{FE10737F-7D95-4DC3-A13D-C6BA64F85598}" xr6:coauthVersionLast="40" xr6:coauthVersionMax="40" xr10:uidLastSave="{00000000-0000-0000-0000-000000000000}"/>
  <bookViews>
    <workbookView xWindow="-108" yWindow="-108" windowWidth="23256" windowHeight="12576" xr2:uid="{8D1737DB-2372-4912-8CE2-7C80466E465B}"/>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2" i="1" l="1"/>
  <c r="C6" i="1" s="1"/>
  <c r="C8" i="1" s="1"/>
  <c r="C2" i="1"/>
  <c r="B2" i="1"/>
  <c r="E10" i="1" s="1"/>
  <c r="F10" i="1" s="1"/>
  <c r="E13" i="1" l="1"/>
  <c r="F13" i="1" s="1"/>
  <c r="E5" i="1"/>
  <c r="F5" i="1" s="1"/>
  <c r="E9" i="1"/>
  <c r="F9" i="1" s="1"/>
  <c r="E3" i="1"/>
  <c r="F3" i="1" s="1"/>
  <c r="E16" i="1"/>
  <c r="F16" i="1" s="1"/>
  <c r="E15" i="1"/>
  <c r="F15" i="1" s="1"/>
  <c r="E8" i="1"/>
  <c r="F8" i="1" s="1"/>
  <c r="E7" i="1"/>
  <c r="F7" i="1" s="1"/>
  <c r="E14" i="1"/>
  <c r="F14" i="1" s="1"/>
  <c r="E6" i="1"/>
  <c r="F6" i="1" s="1"/>
  <c r="E12" i="1"/>
  <c r="F12" i="1" s="1"/>
  <c r="E4" i="1"/>
  <c r="F4" i="1" s="1"/>
  <c r="E11" i="1"/>
  <c r="F11" i="1" s="1"/>
  <c r="B6" i="1"/>
  <c r="B8" i="1" s="1"/>
  <c r="B10" i="1"/>
  <c r="G3" i="1" l="1"/>
  <c r="H3"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tc={DA122BD5-6501-4B79-AB80-EC1DCB31C267}</author>
  </authors>
  <commentList>
    <comment ref="A1" authorId="0" shapeId="0" xr:uid="{DA122BD5-6501-4B79-AB80-EC1DCB31C267}">
      <text>
        <t>[Threaded comment]
Your version of Excel allows you to read this threaded comment; however, any edits to it will get removed if the file is opened in a newer version of Excel. Learn more: https://go.microsoft.com/fwlink/?linkid=870924
Comment:
    Radioactive cesium, cesium‑134 and cesium‑137 , is a waste product of nuclear reactors. A study examined the radioactive cesium tissue concentration of a random sample of 15 Pacific bluefin tuna, Thunnus orientalis, captured off the coast of California four months after the Fukushima, Japan, nuclear reactor meltdown of 2011. The findings, in becquerels per kilogram of dry tissue (Bq/kg) are given in the table.
Reply:
    Historically, radioactive cesium tissue concentrations in bluefin tuna have been below 2 Bq/kg, on average. Do a complete analysis of the data, including a 95% confidence interval for the mean tissue concentration of radioactive cesium in bluefin tuna off the coast of California four months after the 2011 nuclear meltdown. Use your confidence interval to compare these radioactive cesium levels with the historical average. Use the four‑step process.</t>
      </text>
    </comment>
  </commentList>
</comments>
</file>

<file path=xl/sharedStrings.xml><?xml version="1.0" encoding="utf-8"?>
<sst xmlns="http://schemas.openxmlformats.org/spreadsheetml/2006/main" count="19" uniqueCount="19">
  <si>
    <t>Note</t>
  </si>
  <si>
    <t>Concentration of radioactive cesium in dry tuna tissue (becquerels/kg of tissue)</t>
  </si>
  <si>
    <t>Mean (Bq/kg)</t>
  </si>
  <si>
    <t>Standard deviation (Bq/kg)</t>
  </si>
  <si>
    <t>95% CI</t>
  </si>
  <si>
    <t>Lower t</t>
  </si>
  <si>
    <t>Higher t</t>
  </si>
  <si>
    <t>Lower concentration (Bq/kg)</t>
  </si>
  <si>
    <t>&lt; 2 Bq/kg</t>
  </si>
  <si>
    <t>Historic concentration of cesium, on average</t>
  </si>
  <si>
    <t>Sample size</t>
  </si>
  <si>
    <t>Higher concentration (Bq/kg)</t>
  </si>
  <si>
    <t>Holy fuck even tuna is fucking infected with radioactive cesium. How do wildlife deal with this?</t>
  </si>
  <si>
    <t>With tuna being so radioactive, that's pretty much one fish that's being taken out of the Japanese diet around Fukushima. So how do they deal with this?</t>
  </si>
  <si>
    <t>And these bluefin tuna are sampled off the coast of fucking California, too, and I've been eating tuna!!!!!</t>
  </si>
  <si>
    <t>Individual deviation from mean</t>
  </si>
  <si>
    <t>Squared deviations</t>
  </si>
  <si>
    <t>Sample variance</t>
  </si>
  <si>
    <t>Standard deviation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</si>
</sst>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0" formatCode="0.0"/>
  </numFmts>
  <fonts count="2" x14ac:knownFonts="1">
    <font>
      <sz val="11"/>
      <color theme="1"/>
      <name val="Calibri"/>
      <family val="2"/>
      <scheme val="minor"/>
    </font>
    <font>
      <sz val="9"/>
      <color indexed="81"/>
      <name val="Tahoma"/>
      <charset val="1"/>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2" fontId="0" fillId="0" borderId="0" xfId="0" applyNumberFormat="1"/>
    <xf numFmtId="17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LMAOXD" id="{AB6688F5-4DC5-4D78-8229-C1204323FD7C}" userId="LMAOXD" providerId="Non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1" dT="2019-03-03T00:07:39.24" personId="{AB6688F5-4DC5-4D78-8229-C1204323FD7C}" id="{DA122BD5-6501-4B79-AB80-EC1DCB31C267}">
    <text>Radioactive cesium, cesium‑134 and cesium‑137 , is a waste product of nuclear reactors. A study examined the radioactive cesium tissue concentration of a random sample of 15 Pacific bluefin tuna, Thunnus orientalis, captured off the coast of California four months after the Fukushima, Japan, nuclear reactor meltdown of 2011. The findings, in becquerels per kilogram of dry tissue (Bq/kg) are given in the table.</text>
  </threadedComment>
  <threadedComment ref="A1" dT="2019-03-03T00:08:46.48" personId="{AB6688F5-4DC5-4D78-8229-C1204323FD7C}" id="{260242F4-3849-4B95-AA47-495BD5C82F07}" parentId="{DA122BD5-6501-4B79-AB80-EC1DCB31C267}">
    <text>Historically, radioactive cesium tissue concentrations in bluefin tuna have been below 2 Bq/kg, on average. Do a complete analysis of the data, including a 95% confidence interval for the mean tissue concentration of radioactive cesium in bluefin tuna off the coast of California four months after the 2011 nuclear meltdown. Use your confidence interval to compare these radioactive cesium levels with the historical average. Use the four‑step process.</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79D4A1-C5CD-4973-A901-795D3C0B8925}">
  <dimension ref="A1:H20"/>
  <sheetViews>
    <sheetView tabSelected="1" workbookViewId="0">
      <selection activeCell="C8" sqref="C8"/>
    </sheetView>
  </sheetViews>
  <sheetFormatPr defaultRowHeight="14.4" x14ac:dyDescent="0.3"/>
  <cols>
    <col min="1" max="1" width="66.33203125" bestFit="1" customWidth="1"/>
    <col min="2" max="2" width="24.5546875" bestFit="1" customWidth="1"/>
    <col min="3" max="3" width="24.6640625" bestFit="1" customWidth="1"/>
    <col min="4" max="4" width="10.33203125" bestFit="1" customWidth="1"/>
    <col min="5" max="5" width="26.6640625" bestFit="1" customWidth="1"/>
    <col min="6" max="6" width="16.6640625" bestFit="1" customWidth="1"/>
    <col min="7" max="7" width="14.33203125" bestFit="1" customWidth="1"/>
  </cols>
  <sheetData>
    <row r="1" spans="1:8" x14ac:dyDescent="0.3">
      <c r="A1" t="s">
        <v>0</v>
      </c>
      <c r="B1" t="s">
        <v>2</v>
      </c>
      <c r="C1" t="s">
        <v>3</v>
      </c>
      <c r="D1" t="s">
        <v>10</v>
      </c>
    </row>
    <row r="2" spans="1:8" x14ac:dyDescent="0.3">
      <c r="A2" t="s">
        <v>1</v>
      </c>
      <c r="B2" s="1">
        <f>AVERAGE(A3:A17)</f>
        <v>10.259999999999998</v>
      </c>
      <c r="C2" s="1">
        <f>_xlfn.STDEV.S(A3:A17)</f>
        <v>2.8910699947053775</v>
      </c>
      <c r="D2">
        <f>COUNT(A3:A17)</f>
        <v>15</v>
      </c>
      <c r="E2" t="s">
        <v>15</v>
      </c>
      <c r="F2" t="s">
        <v>16</v>
      </c>
      <c r="G2" t="s">
        <v>17</v>
      </c>
      <c r="H2" t="s">
        <v>18</v>
      </c>
    </row>
    <row r="3" spans="1:8" x14ac:dyDescent="0.3">
      <c r="A3">
        <v>4.5999999999999996</v>
      </c>
      <c r="E3" s="1">
        <f>A3-$B$2</f>
        <v>-5.6599999999999984</v>
      </c>
      <c r="F3" s="1">
        <f>E3^2</f>
        <v>32.035599999999981</v>
      </c>
      <c r="G3">
        <f>SUM(F3:F16)/(D2-1)</f>
        <v>7.9934571428571441</v>
      </c>
      <c r="H3">
        <f>SQRT(G3)</f>
        <v>2.827270263497486</v>
      </c>
    </row>
    <row r="4" spans="1:8" x14ac:dyDescent="0.3">
      <c r="A4">
        <v>6.9</v>
      </c>
      <c r="C4" t="s">
        <v>4</v>
      </c>
      <c r="E4" s="1">
        <f t="shared" ref="E4:E16" si="0">A4-$B$2</f>
        <v>-3.3599999999999977</v>
      </c>
      <c r="F4" s="1">
        <f t="shared" ref="F4:F16" si="1">E4^2</f>
        <v>11.289599999999984</v>
      </c>
    </row>
    <row r="5" spans="1:8" x14ac:dyDescent="0.3">
      <c r="A5">
        <v>7.9</v>
      </c>
      <c r="B5" t="s">
        <v>5</v>
      </c>
      <c r="C5" t="s">
        <v>6</v>
      </c>
      <c r="E5" s="1">
        <f t="shared" si="0"/>
        <v>-2.3599999999999977</v>
      </c>
      <c r="F5" s="1">
        <f t="shared" si="1"/>
        <v>5.5695999999999888</v>
      </c>
    </row>
    <row r="6" spans="1:8" x14ac:dyDescent="0.3">
      <c r="A6" s="2">
        <v>8</v>
      </c>
      <c r="B6" s="1">
        <f>_xlfn.T.INV((2.5/100), D2-1)</f>
        <v>-2.1447866879178044</v>
      </c>
      <c r="C6" s="1">
        <f>_xlfn.T.INV(0.975, D2-1)</f>
        <v>2.1447866879178035</v>
      </c>
      <c r="E6" s="1">
        <f t="shared" si="0"/>
        <v>-2.259999999999998</v>
      </c>
      <c r="F6" s="1">
        <f t="shared" si="1"/>
        <v>5.1075999999999908</v>
      </c>
    </row>
    <row r="7" spans="1:8" x14ac:dyDescent="0.3">
      <c r="A7">
        <v>9.1999999999999993</v>
      </c>
      <c r="B7" t="s">
        <v>7</v>
      </c>
      <c r="C7" t="s">
        <v>11</v>
      </c>
      <c r="E7" s="1">
        <f t="shared" si="0"/>
        <v>-1.0599999999999987</v>
      </c>
      <c r="F7" s="1">
        <f t="shared" si="1"/>
        <v>1.1235999999999973</v>
      </c>
    </row>
    <row r="8" spans="1:8" x14ac:dyDescent="0.3">
      <c r="A8" s="2">
        <v>8</v>
      </c>
      <c r="B8" s="1">
        <f>$B$2+(B6*$C$2/SQRT($D$2))</f>
        <v>8.658978801560119</v>
      </c>
      <c r="C8" s="1">
        <f>$B$2+(C6*$C$2/SQRT($D$2))</f>
        <v>11.861021198439875</v>
      </c>
      <c r="E8" s="1">
        <f>A9-$B$2</f>
        <v>0.14000000000000234</v>
      </c>
      <c r="F8" s="1">
        <f t="shared" si="1"/>
        <v>1.9600000000000655E-2</v>
      </c>
    </row>
    <row r="9" spans="1:8" x14ac:dyDescent="0.3">
      <c r="A9">
        <v>10.4</v>
      </c>
      <c r="E9" s="1">
        <f>A10-$B$2</f>
        <v>0.34000000000000163</v>
      </c>
      <c r="F9" s="1">
        <f t="shared" si="1"/>
        <v>0.1156000000000011</v>
      </c>
    </row>
    <row r="10" spans="1:8" x14ac:dyDescent="0.3">
      <c r="A10">
        <v>10.6</v>
      </c>
      <c r="B10">
        <f>_xlfn.T.INV(0.025, D2-1)</f>
        <v>-2.1447866879178044</v>
      </c>
      <c r="E10" s="1">
        <f>A11-$B$2</f>
        <v>0.84000000000000163</v>
      </c>
      <c r="F10" s="1">
        <f t="shared" si="1"/>
        <v>0.70560000000000278</v>
      </c>
    </row>
    <row r="11" spans="1:8" x14ac:dyDescent="0.3">
      <c r="A11">
        <v>11.1</v>
      </c>
      <c r="E11" s="1">
        <f>A12-$B$2</f>
        <v>0.84000000000000163</v>
      </c>
      <c r="F11" s="1">
        <f t="shared" si="1"/>
        <v>0.70560000000000278</v>
      </c>
    </row>
    <row r="12" spans="1:8" x14ac:dyDescent="0.3">
      <c r="A12">
        <v>11.1</v>
      </c>
      <c r="E12" s="1">
        <f>A13-$B$2</f>
        <v>1.0400000000000027</v>
      </c>
      <c r="F12" s="1">
        <f t="shared" si="1"/>
        <v>1.0816000000000057</v>
      </c>
    </row>
    <row r="13" spans="1:8" x14ac:dyDescent="0.3">
      <c r="A13">
        <v>11.3</v>
      </c>
      <c r="B13" t="s">
        <v>12</v>
      </c>
      <c r="E13" s="1">
        <f>A14-$B$2</f>
        <v>2.0400000000000027</v>
      </c>
      <c r="F13" s="1">
        <f t="shared" si="1"/>
        <v>4.1616000000000106</v>
      </c>
    </row>
    <row r="14" spans="1:8" x14ac:dyDescent="0.3">
      <c r="A14">
        <v>12.3</v>
      </c>
      <c r="B14" t="s">
        <v>13</v>
      </c>
      <c r="E14" s="1">
        <f>A15-$B$2</f>
        <v>2.4400000000000013</v>
      </c>
      <c r="F14" s="1">
        <f t="shared" si="1"/>
        <v>5.953600000000006</v>
      </c>
    </row>
    <row r="15" spans="1:8" x14ac:dyDescent="0.3">
      <c r="A15">
        <v>12.7</v>
      </c>
      <c r="B15" t="s">
        <v>14</v>
      </c>
      <c r="E15" s="1">
        <f>A16-$B$2</f>
        <v>3.9400000000000013</v>
      </c>
      <c r="F15" s="1">
        <f t="shared" si="1"/>
        <v>15.523600000000011</v>
      </c>
    </row>
    <row r="16" spans="1:8" x14ac:dyDescent="0.3">
      <c r="A16">
        <v>14.2</v>
      </c>
      <c r="E16" s="1">
        <f>A17-$B$2</f>
        <v>5.3400000000000016</v>
      </c>
      <c r="F16" s="1">
        <f t="shared" si="1"/>
        <v>28.515600000000017</v>
      </c>
    </row>
    <row r="17" spans="1:1" x14ac:dyDescent="0.3">
      <c r="A17">
        <v>15.6</v>
      </c>
    </row>
    <row r="19" spans="1:1" x14ac:dyDescent="0.3">
      <c r="A19" t="s">
        <v>9</v>
      </c>
    </row>
    <row r="20" spans="1:1" x14ac:dyDescent="0.3">
      <c r="A20" t="s">
        <v>8</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LMAOXD</dc:creator>
  <cp:lastModifiedBy>LMAOXD</cp:lastModifiedBy>
  <dcterms:created xsi:type="dcterms:W3CDTF">2019-03-03T00:07:08Z</dcterms:created>
  <dcterms:modified xsi:type="dcterms:W3CDTF">2019-03-03T00:38:26Z</dcterms:modified>
</cp:coreProperties>
</file>