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drokopyto/Desktop/"/>
    </mc:Choice>
  </mc:AlternateContent>
  <xr:revisionPtr revIDLastSave="0" documentId="8_{30F65BEF-FD1C-F544-B32A-59F0FFFD0DBC}" xr6:coauthVersionLast="36" xr6:coauthVersionMax="36" xr10:uidLastSave="{00000000-0000-0000-0000-000000000000}"/>
  <bookViews>
    <workbookView xWindow="0" yWindow="460" windowWidth="19200" windowHeight="8300" firstSheet="1" activeTab="1" xr2:uid="{00000000-000D-0000-FFFF-FFFF00000000}"/>
  </bookViews>
  <sheets>
    <sheet name="PDE" sheetId="13" r:id="rId1"/>
    <sheet name="Resume" sheetId="17" r:id="rId2"/>
    <sheet name="2019" sheetId="16" r:id="rId3"/>
    <sheet name="2018" sheetId="15" r:id="rId4"/>
    <sheet name="2017" sheetId="14" r:id="rId5"/>
    <sheet name="2016" sheetId="1" r:id="rId6"/>
    <sheet name="2015" sheetId="3" r:id="rId7"/>
    <sheet name="2014" sheetId="4" r:id="rId8"/>
    <sheet name="2013" sheetId="5" r:id="rId9"/>
    <sheet name="2012" sheetId="6" r:id="rId10"/>
    <sheet name="2011" sheetId="7" r:id="rId11"/>
    <sheet name="2010" sheetId="8" r:id="rId12"/>
    <sheet name="2009" sheetId="9" r:id="rId13"/>
    <sheet name="2008" sheetId="10" r:id="rId14"/>
    <sheet name="2007" sheetId="11" r:id="rId15"/>
    <sheet name="2006" sheetId="12" r:id="rId16"/>
    <sheet name="Ficha Técnica" sheetId="2" r:id="rId17"/>
  </sheets>
  <calcPr calcId="181029"/>
</workbook>
</file>

<file path=xl/calcChain.xml><?xml version="1.0" encoding="utf-8"?>
<calcChain xmlns="http://schemas.openxmlformats.org/spreadsheetml/2006/main">
  <c r="X32" i="17" l="1"/>
  <c r="AB32" i="17"/>
  <c r="AF32" i="17"/>
  <c r="AJ32" i="17"/>
  <c r="Y35" i="17"/>
  <c r="AC35" i="17"/>
  <c r="AG35" i="17"/>
  <c r="X36" i="17"/>
  <c r="AB36" i="17"/>
  <c r="AF36" i="17"/>
  <c r="AJ36" i="17"/>
  <c r="Y39" i="17"/>
  <c r="AC39" i="17"/>
  <c r="AG39" i="17"/>
  <c r="X40" i="17"/>
  <c r="AB40" i="17"/>
  <c r="AF40" i="17"/>
  <c r="AJ40" i="17"/>
  <c r="Y43" i="17"/>
  <c r="AC43" i="17"/>
  <c r="AG43" i="17"/>
  <c r="X44" i="17"/>
  <c r="AB44" i="17"/>
  <c r="AF44" i="17"/>
  <c r="AJ44" i="17"/>
  <c r="AI45" i="17"/>
  <c r="W46" i="17"/>
  <c r="W47" i="17"/>
  <c r="C32" i="17"/>
  <c r="D32" i="17"/>
  <c r="E32" i="17"/>
  <c r="Y32" i="17" s="1"/>
  <c r="F32" i="17"/>
  <c r="Z32" i="17" s="1"/>
  <c r="G32" i="17"/>
  <c r="AA32" i="17" s="1"/>
  <c r="H32" i="17"/>
  <c r="I32" i="17"/>
  <c r="J32" i="17"/>
  <c r="AD32" i="17" s="1"/>
  <c r="K32" i="17"/>
  <c r="AE32" i="17" s="1"/>
  <c r="L32" i="17"/>
  <c r="M32" i="17"/>
  <c r="AG32" i="17" s="1"/>
  <c r="N32" i="17"/>
  <c r="AH32" i="17" s="1"/>
  <c r="O32" i="17"/>
  <c r="AI32" i="17" s="1"/>
  <c r="P32" i="17"/>
  <c r="C33" i="17"/>
  <c r="D33" i="17"/>
  <c r="X33" i="17" s="1"/>
  <c r="E33" i="17"/>
  <c r="Y33" i="17" s="1"/>
  <c r="F33" i="17"/>
  <c r="Z33" i="17" s="1"/>
  <c r="G33" i="17"/>
  <c r="H33" i="17"/>
  <c r="I33" i="17"/>
  <c r="AC33" i="17" s="1"/>
  <c r="J33" i="17"/>
  <c r="AD33" i="17" s="1"/>
  <c r="K33" i="17"/>
  <c r="L33" i="17"/>
  <c r="M33" i="17"/>
  <c r="AG33" i="17" s="1"/>
  <c r="N33" i="17"/>
  <c r="AH33" i="17" s="1"/>
  <c r="O33" i="17"/>
  <c r="P33" i="17"/>
  <c r="C34" i="17"/>
  <c r="D34" i="17"/>
  <c r="X34" i="17" s="1"/>
  <c r="E34" i="17"/>
  <c r="F34" i="17"/>
  <c r="G34" i="17"/>
  <c r="AA34" i="17" s="1"/>
  <c r="H34" i="17"/>
  <c r="AB34" i="17" s="1"/>
  <c r="I34" i="17"/>
  <c r="J34" i="17"/>
  <c r="K34" i="17"/>
  <c r="AE34" i="17" s="1"/>
  <c r="L34" i="17"/>
  <c r="AF34" i="17" s="1"/>
  <c r="M34" i="17"/>
  <c r="N34" i="17"/>
  <c r="O34" i="17"/>
  <c r="AI34" i="17" s="1"/>
  <c r="P34" i="17"/>
  <c r="AJ34" i="17" s="1"/>
  <c r="C35" i="17"/>
  <c r="D35" i="17"/>
  <c r="X35" i="17" s="1"/>
  <c r="E35" i="17"/>
  <c r="F35" i="17"/>
  <c r="Z35" i="17" s="1"/>
  <c r="G35" i="17"/>
  <c r="AA35" i="17" s="1"/>
  <c r="H35" i="17"/>
  <c r="AB35" i="17" s="1"/>
  <c r="I35" i="17"/>
  <c r="J35" i="17"/>
  <c r="AD35" i="17" s="1"/>
  <c r="K35" i="17"/>
  <c r="AE35" i="17" s="1"/>
  <c r="L35" i="17"/>
  <c r="AF35" i="17" s="1"/>
  <c r="M35" i="17"/>
  <c r="N35" i="17"/>
  <c r="AH35" i="17" s="1"/>
  <c r="O35" i="17"/>
  <c r="AI35" i="17" s="1"/>
  <c r="P35" i="17"/>
  <c r="AJ35" i="17" s="1"/>
  <c r="C36" i="17"/>
  <c r="D36" i="17"/>
  <c r="E36" i="17"/>
  <c r="Y36" i="17" s="1"/>
  <c r="F36" i="17"/>
  <c r="Z36" i="17" s="1"/>
  <c r="G36" i="17"/>
  <c r="AA36" i="17" s="1"/>
  <c r="H36" i="17"/>
  <c r="I36" i="17"/>
  <c r="AC36" i="17" s="1"/>
  <c r="J36" i="17"/>
  <c r="AD36" i="17" s="1"/>
  <c r="K36" i="17"/>
  <c r="AE36" i="17" s="1"/>
  <c r="L36" i="17"/>
  <c r="M36" i="17"/>
  <c r="AG36" i="17" s="1"/>
  <c r="N36" i="17"/>
  <c r="AH36" i="17" s="1"/>
  <c r="O36" i="17"/>
  <c r="AI36" i="17" s="1"/>
  <c r="P36" i="17"/>
  <c r="C37" i="17"/>
  <c r="D37" i="17"/>
  <c r="X37" i="17" s="1"/>
  <c r="E37" i="17"/>
  <c r="Y37" i="17" s="1"/>
  <c r="F37" i="17"/>
  <c r="Z37" i="17" s="1"/>
  <c r="G37" i="17"/>
  <c r="AA37" i="17" s="1"/>
  <c r="H37" i="17"/>
  <c r="AB37" i="17" s="1"/>
  <c r="I37" i="17"/>
  <c r="AC37" i="17" s="1"/>
  <c r="J37" i="17"/>
  <c r="AD37" i="17" s="1"/>
  <c r="K37" i="17"/>
  <c r="AE37" i="17" s="1"/>
  <c r="L37" i="17"/>
  <c r="AF37" i="17" s="1"/>
  <c r="M37" i="17"/>
  <c r="AG37" i="17" s="1"/>
  <c r="N37" i="17"/>
  <c r="AH37" i="17" s="1"/>
  <c r="O37" i="17"/>
  <c r="AI37" i="17" s="1"/>
  <c r="P37" i="17"/>
  <c r="AJ37" i="17" s="1"/>
  <c r="C38" i="17"/>
  <c r="D38" i="17"/>
  <c r="X38" i="17" s="1"/>
  <c r="E38" i="17"/>
  <c r="F38" i="17"/>
  <c r="G38" i="17"/>
  <c r="AA38" i="17" s="1"/>
  <c r="H38" i="17"/>
  <c r="AB38" i="17" s="1"/>
  <c r="I38" i="17"/>
  <c r="J38" i="17"/>
  <c r="K38" i="17"/>
  <c r="AE38" i="17" s="1"/>
  <c r="L38" i="17"/>
  <c r="AF38" i="17" s="1"/>
  <c r="M38" i="17"/>
  <c r="N38" i="17"/>
  <c r="O38" i="17"/>
  <c r="AI38" i="17" s="1"/>
  <c r="P38" i="17"/>
  <c r="AJ38" i="17" s="1"/>
  <c r="C39" i="17"/>
  <c r="D39" i="17"/>
  <c r="X39" i="17" s="1"/>
  <c r="E39" i="17"/>
  <c r="F39" i="17"/>
  <c r="Z39" i="17" s="1"/>
  <c r="G39" i="17"/>
  <c r="AA39" i="17" s="1"/>
  <c r="H39" i="17"/>
  <c r="AB39" i="17" s="1"/>
  <c r="I39" i="17"/>
  <c r="J39" i="17"/>
  <c r="AD39" i="17" s="1"/>
  <c r="K39" i="17"/>
  <c r="AE39" i="17" s="1"/>
  <c r="L39" i="17"/>
  <c r="AF39" i="17" s="1"/>
  <c r="M39" i="17"/>
  <c r="N39" i="17"/>
  <c r="AH39" i="17" s="1"/>
  <c r="O39" i="17"/>
  <c r="AI39" i="17" s="1"/>
  <c r="P39" i="17"/>
  <c r="AJ39" i="17" s="1"/>
  <c r="C40" i="17"/>
  <c r="D40" i="17"/>
  <c r="E40" i="17"/>
  <c r="Y40" i="17" s="1"/>
  <c r="F40" i="17"/>
  <c r="Z40" i="17" s="1"/>
  <c r="G40" i="17"/>
  <c r="AA40" i="17" s="1"/>
  <c r="H40" i="17"/>
  <c r="I40" i="17"/>
  <c r="AC40" i="17" s="1"/>
  <c r="J40" i="17"/>
  <c r="AD40" i="17" s="1"/>
  <c r="K40" i="17"/>
  <c r="AE40" i="17" s="1"/>
  <c r="L40" i="17"/>
  <c r="M40" i="17"/>
  <c r="AG40" i="17" s="1"/>
  <c r="N40" i="17"/>
  <c r="AH40" i="17" s="1"/>
  <c r="O40" i="17"/>
  <c r="AI40" i="17" s="1"/>
  <c r="P40" i="17"/>
  <c r="C41" i="17"/>
  <c r="D41" i="17"/>
  <c r="X41" i="17" s="1"/>
  <c r="E41" i="17"/>
  <c r="Y41" i="17" s="1"/>
  <c r="F41" i="17"/>
  <c r="Z41" i="17" s="1"/>
  <c r="G41" i="17"/>
  <c r="AA41" i="17" s="1"/>
  <c r="H41" i="17"/>
  <c r="AB41" i="17" s="1"/>
  <c r="I41" i="17"/>
  <c r="AC41" i="17" s="1"/>
  <c r="J41" i="17"/>
  <c r="AD41" i="17" s="1"/>
  <c r="K41" i="17"/>
  <c r="AE41" i="17" s="1"/>
  <c r="L41" i="17"/>
  <c r="AF41" i="17" s="1"/>
  <c r="M41" i="17"/>
  <c r="AG41" i="17" s="1"/>
  <c r="N41" i="17"/>
  <c r="AH41" i="17" s="1"/>
  <c r="O41" i="17"/>
  <c r="AI41" i="17" s="1"/>
  <c r="P41" i="17"/>
  <c r="AJ41" i="17" s="1"/>
  <c r="C42" i="17"/>
  <c r="D42" i="17"/>
  <c r="X42" i="17" s="1"/>
  <c r="E42" i="17"/>
  <c r="F42" i="17"/>
  <c r="G42" i="17"/>
  <c r="AA42" i="17" s="1"/>
  <c r="H42" i="17"/>
  <c r="AB42" i="17" s="1"/>
  <c r="I42" i="17"/>
  <c r="J42" i="17"/>
  <c r="K42" i="17"/>
  <c r="AE42" i="17" s="1"/>
  <c r="L42" i="17"/>
  <c r="AF42" i="17" s="1"/>
  <c r="M42" i="17"/>
  <c r="N42" i="17"/>
  <c r="O42" i="17"/>
  <c r="AI42" i="17" s="1"/>
  <c r="P42" i="17"/>
  <c r="AJ42" i="17" s="1"/>
  <c r="C43" i="17"/>
  <c r="D43" i="17"/>
  <c r="X43" i="17" s="1"/>
  <c r="E43" i="17"/>
  <c r="F43" i="17"/>
  <c r="Z43" i="17" s="1"/>
  <c r="G43" i="17"/>
  <c r="AA43" i="17" s="1"/>
  <c r="H43" i="17"/>
  <c r="AB43" i="17" s="1"/>
  <c r="I43" i="17"/>
  <c r="J43" i="17"/>
  <c r="AD43" i="17" s="1"/>
  <c r="K43" i="17"/>
  <c r="AE43" i="17" s="1"/>
  <c r="L43" i="17"/>
  <c r="AF43" i="17" s="1"/>
  <c r="M43" i="17"/>
  <c r="N43" i="17"/>
  <c r="AH43" i="17" s="1"/>
  <c r="O43" i="17"/>
  <c r="AI43" i="17" s="1"/>
  <c r="P43" i="17"/>
  <c r="AJ43" i="17" s="1"/>
  <c r="C44" i="17"/>
  <c r="D44" i="17"/>
  <c r="E44" i="17"/>
  <c r="Y44" i="17" s="1"/>
  <c r="F44" i="17"/>
  <c r="Z44" i="17" s="1"/>
  <c r="G44" i="17"/>
  <c r="AA44" i="17" s="1"/>
  <c r="H44" i="17"/>
  <c r="I44" i="17"/>
  <c r="AC44" i="17" s="1"/>
  <c r="J44" i="17"/>
  <c r="AD44" i="17" s="1"/>
  <c r="K44" i="17"/>
  <c r="AE44" i="17" s="1"/>
  <c r="L44" i="17"/>
  <c r="M44" i="17"/>
  <c r="AG44" i="17" s="1"/>
  <c r="N44" i="17"/>
  <c r="AH44" i="17" s="1"/>
  <c r="O44" i="17"/>
  <c r="AI44" i="17" s="1"/>
  <c r="P44" i="17"/>
  <c r="C45" i="17"/>
  <c r="D45" i="17"/>
  <c r="X45" i="17" s="1"/>
  <c r="E45" i="17"/>
  <c r="Y45" i="17" s="1"/>
  <c r="F45" i="17"/>
  <c r="Z45" i="17" s="1"/>
  <c r="G45" i="17"/>
  <c r="AA45" i="17" s="1"/>
  <c r="H45" i="17"/>
  <c r="AB45" i="17" s="1"/>
  <c r="I45" i="17"/>
  <c r="AC45" i="17" s="1"/>
  <c r="J45" i="17"/>
  <c r="AD45" i="17" s="1"/>
  <c r="K45" i="17"/>
  <c r="AE45" i="17" s="1"/>
  <c r="L45" i="17"/>
  <c r="AF45" i="17" s="1"/>
  <c r="M45" i="17"/>
  <c r="AG45" i="17" s="1"/>
  <c r="N45" i="17"/>
  <c r="AH45" i="17" s="1"/>
  <c r="O45" i="17"/>
  <c r="P45" i="17"/>
  <c r="AJ45" i="17" s="1"/>
  <c r="P31" i="17"/>
  <c r="P47" i="17" s="1"/>
  <c r="O31" i="17"/>
  <c r="N31" i="17"/>
  <c r="AH31" i="17" s="1"/>
  <c r="M31" i="17"/>
  <c r="AG31" i="17" s="1"/>
  <c r="L31" i="17"/>
  <c r="AF31" i="17" s="1"/>
  <c r="K31" i="17"/>
  <c r="J31" i="17"/>
  <c r="AD31" i="17" s="1"/>
  <c r="I31" i="17"/>
  <c r="AC31" i="17" s="1"/>
  <c r="H31" i="17"/>
  <c r="AB31" i="17" s="1"/>
  <c r="G31" i="17"/>
  <c r="F31" i="17"/>
  <c r="Z31" i="17" s="1"/>
  <c r="E31" i="17"/>
  <c r="Y31" i="17" s="1"/>
  <c r="D31" i="17"/>
  <c r="C31" i="17"/>
  <c r="C47" i="17"/>
  <c r="N19" i="17"/>
  <c r="C20" i="17"/>
  <c r="C5" i="17"/>
  <c r="D5" i="17"/>
  <c r="E5" i="17"/>
  <c r="E20" i="17" s="1"/>
  <c r="F5" i="17"/>
  <c r="G5" i="17"/>
  <c r="H5" i="17"/>
  <c r="I5" i="17"/>
  <c r="I20" i="17" s="1"/>
  <c r="J5" i="17"/>
  <c r="K5" i="17"/>
  <c r="L5" i="17"/>
  <c r="M5" i="17"/>
  <c r="M20" i="17" s="1"/>
  <c r="N5" i="17"/>
  <c r="O5" i="17"/>
  <c r="P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P4" i="17"/>
  <c r="P20" i="17" s="1"/>
  <c r="O4" i="17"/>
  <c r="N4" i="17"/>
  <c r="N20" i="17" s="1"/>
  <c r="M4" i="17"/>
  <c r="M19" i="17" s="1"/>
  <c r="L4" i="17"/>
  <c r="L20" i="17" s="1"/>
  <c r="K4" i="17"/>
  <c r="J4" i="17"/>
  <c r="J20" i="17" s="1"/>
  <c r="I4" i="17"/>
  <c r="I19" i="17" s="1"/>
  <c r="H4" i="17"/>
  <c r="H20" i="17" s="1"/>
  <c r="G4" i="17"/>
  <c r="F4" i="17"/>
  <c r="F20" i="17" s="1"/>
  <c r="E4" i="17"/>
  <c r="E19" i="17" s="1"/>
  <c r="D4" i="17"/>
  <c r="D20" i="17" s="1"/>
  <c r="C4" i="17"/>
  <c r="E22" i="17" l="1"/>
  <c r="E24" i="17" s="1"/>
  <c r="AK45" i="17"/>
  <c r="AK41" i="17"/>
  <c r="AK37" i="17"/>
  <c r="AK35" i="17"/>
  <c r="AC42" i="17"/>
  <c r="AD42" i="17"/>
  <c r="AG38" i="17"/>
  <c r="AH38" i="17"/>
  <c r="Y38" i="17"/>
  <c r="AK38" i="17" s="1"/>
  <c r="Z38" i="17"/>
  <c r="AG34" i="17"/>
  <c r="AH34" i="17"/>
  <c r="AH47" i="17" s="1"/>
  <c r="AC34" i="17"/>
  <c r="AD34" i="17"/>
  <c r="Y34" i="17"/>
  <c r="Z34" i="17"/>
  <c r="AK34" i="17" s="1"/>
  <c r="AI33" i="17"/>
  <c r="AI46" i="17" s="1"/>
  <c r="AI49" i="17" s="1"/>
  <c r="AI51" i="17" s="1"/>
  <c r="O47" i="17"/>
  <c r="K47" i="17"/>
  <c r="AE33" i="17"/>
  <c r="G47" i="17"/>
  <c r="AA33" i="17"/>
  <c r="C46" i="17"/>
  <c r="I46" i="17"/>
  <c r="AC32" i="17"/>
  <c r="AC46" i="17" s="1"/>
  <c r="AI31" i="17"/>
  <c r="AK40" i="17"/>
  <c r="Y46" i="17"/>
  <c r="Y42" i="17"/>
  <c r="Z42" i="17"/>
  <c r="AC38" i="17"/>
  <c r="AD38" i="17"/>
  <c r="C19" i="17"/>
  <c r="O19" i="17"/>
  <c r="O22" i="17" s="1"/>
  <c r="O24" i="17" s="1"/>
  <c r="AE31" i="17"/>
  <c r="AE46" i="17" s="1"/>
  <c r="AE49" i="17" s="1"/>
  <c r="AK44" i="17"/>
  <c r="N22" i="17"/>
  <c r="N24" i="17" s="1"/>
  <c r="AK43" i="17"/>
  <c r="AK39" i="17"/>
  <c r="AK36" i="17"/>
  <c r="J19" i="17"/>
  <c r="J22" i="17" s="1"/>
  <c r="J24" i="17" s="1"/>
  <c r="AG42" i="17"/>
  <c r="AG46" i="17" s="1"/>
  <c r="AH49" i="17" s="1"/>
  <c r="AH51" i="17" s="1"/>
  <c r="AH42" i="17"/>
  <c r="G19" i="17"/>
  <c r="K19" i="17"/>
  <c r="K22" i="17" s="1"/>
  <c r="F19" i="17"/>
  <c r="F22" i="17" s="1"/>
  <c r="F24" i="17" s="1"/>
  <c r="X31" i="17"/>
  <c r="AA31" i="17"/>
  <c r="O20" i="17"/>
  <c r="K20" i="17"/>
  <c r="G20" i="17"/>
  <c r="P19" i="17"/>
  <c r="L19" i="17"/>
  <c r="L22" i="17" s="1"/>
  <c r="L24" i="17" s="1"/>
  <c r="H19" i="17"/>
  <c r="H22" i="17" s="1"/>
  <c r="H24" i="17" s="1"/>
  <c r="D19" i="17"/>
  <c r="H46" i="17"/>
  <c r="E47" i="17"/>
  <c r="M47" i="17"/>
  <c r="P46" i="17"/>
  <c r="L47" i="17"/>
  <c r="H47" i="17"/>
  <c r="F46" i="17"/>
  <c r="AJ31" i="17"/>
  <c r="AJ47" i="17" s="1"/>
  <c r="AJ33" i="17"/>
  <c r="AF33" i="17"/>
  <c r="AF46" i="17" s="1"/>
  <c r="AF49" i="17" s="1"/>
  <c r="AF51" i="17" s="1"/>
  <c r="AB33" i="17"/>
  <c r="AK33" i="17" s="1"/>
  <c r="D46" i="17"/>
  <c r="AH46" i="17"/>
  <c r="AD46" i="17"/>
  <c r="AD49" i="17" s="1"/>
  <c r="AD51" i="17" s="1"/>
  <c r="Z46" i="17"/>
  <c r="X46" i="17"/>
  <c r="X49" i="17" s="1"/>
  <c r="AB46" i="17"/>
  <c r="AJ46" i="17"/>
  <c r="Z47" i="17"/>
  <c r="AD47" i="17"/>
  <c r="L46" i="17"/>
  <c r="J46" i="17"/>
  <c r="N46" i="17"/>
  <c r="D47" i="17"/>
  <c r="I49" i="17"/>
  <c r="I51" i="17" s="1"/>
  <c r="G46" i="17"/>
  <c r="K46" i="17"/>
  <c r="K49" i="17" s="1"/>
  <c r="O46" i="17"/>
  <c r="O49" i="17" s="1"/>
  <c r="O51" i="17" s="1"/>
  <c r="J49" i="17"/>
  <c r="J51" i="17" s="1"/>
  <c r="D49" i="17"/>
  <c r="I47" i="17"/>
  <c r="F47" i="17"/>
  <c r="N47" i="17"/>
  <c r="E46" i="17"/>
  <c r="E49" i="17" s="1"/>
  <c r="E51" i="17" s="1"/>
  <c r="M46" i="17"/>
  <c r="J47" i="17"/>
  <c r="I22" i="17" l="1"/>
  <c r="I24" i="17" s="1"/>
  <c r="AB49" i="17"/>
  <c r="AB51" i="17" s="1"/>
  <c r="AA47" i="17"/>
  <c r="AA46" i="17"/>
  <c r="AK42" i="17"/>
  <c r="AG47" i="17"/>
  <c r="M49" i="17"/>
  <c r="M51" i="17" s="1"/>
  <c r="Y47" i="17"/>
  <c r="AC47" i="17"/>
  <c r="P22" i="17"/>
  <c r="P24" i="17" s="1"/>
  <c r="AK32" i="17"/>
  <c r="AB47" i="17"/>
  <c r="G22" i="17"/>
  <c r="G24" i="17" s="1"/>
  <c r="D26" i="17" s="1"/>
  <c r="AE47" i="17"/>
  <c r="AA49" i="17"/>
  <c r="AA51" i="17" s="1"/>
  <c r="AF47" i="17"/>
  <c r="AJ49" i="17"/>
  <c r="AJ51" i="17" s="1"/>
  <c r="G49" i="17"/>
  <c r="G51" i="17" s="1"/>
  <c r="D53" i="17" s="1"/>
  <c r="D22" i="17"/>
  <c r="AK31" i="17"/>
  <c r="X47" i="17"/>
  <c r="M22" i="17"/>
  <c r="M24" i="17" s="1"/>
  <c r="AI47" i="17"/>
  <c r="Z49" i="17"/>
  <c r="Z51" i="17" s="1"/>
  <c r="AG49" i="17"/>
  <c r="AG51" i="17" s="1"/>
  <c r="Y49" i="17"/>
  <c r="Y51" i="17" s="1"/>
  <c r="AC49" i="17"/>
  <c r="AC51" i="17" s="1"/>
  <c r="P49" i="17"/>
  <c r="P51" i="17" s="1"/>
  <c r="L49" i="17"/>
  <c r="L51" i="17" s="1"/>
  <c r="H49" i="17"/>
  <c r="H51" i="17" s="1"/>
  <c r="N49" i="17"/>
  <c r="N51" i="17" s="1"/>
  <c r="F49" i="17"/>
  <c r="F51" i="17" s="1"/>
  <c r="AK47" i="17" l="1"/>
</calcChain>
</file>

<file path=xl/sharedStrings.xml><?xml version="1.0" encoding="utf-8"?>
<sst xmlns="http://schemas.openxmlformats.org/spreadsheetml/2006/main" count="234" uniqueCount="83">
  <si>
    <t>Comuna</t>
  </si>
  <si>
    <t>Población</t>
  </si>
  <si>
    <r>
      <t>Superficie  (km</t>
    </r>
    <r>
      <rPr>
        <vertAlign val="superscript"/>
        <sz val="9"/>
        <color indexed="8"/>
        <rFont val="Arial"/>
        <family val="2"/>
      </rPr>
      <t>2</t>
    </r>
    <r>
      <rPr>
        <sz val="9"/>
        <color indexed="8"/>
        <rFont val="Arial"/>
        <family val="2"/>
      </rPr>
      <t>)</t>
    </r>
  </si>
  <si>
    <r>
      <t>Densidad poblacional  (hab/km</t>
    </r>
    <r>
      <rPr>
        <vertAlign val="superscript"/>
        <sz val="9"/>
        <color indexed="8"/>
        <rFont val="Arial"/>
        <family val="2"/>
      </rPr>
      <t>2</t>
    </r>
    <r>
      <rPr>
        <sz val="9"/>
        <color indexed="8"/>
        <rFont val="Arial"/>
        <family val="2"/>
      </rPr>
      <t>)</t>
    </r>
  </si>
  <si>
    <t>Total</t>
  </si>
  <si>
    <t>Varón</t>
  </si>
  <si>
    <t>Mujer</t>
  </si>
  <si>
    <r>
      <rPr>
        <b/>
        <sz val="8"/>
        <color indexed="8"/>
        <rFont val="Arial"/>
        <family val="2"/>
      </rPr>
      <t>Nota:</t>
    </r>
    <r>
      <rPr>
        <sz val="8"/>
        <color indexed="8"/>
        <rFont val="Arial"/>
        <family val="2"/>
      </rPr>
      <t xml:space="preserve"> a efectos del cálculo de superficie de la Ciudad Autónoma de Buenos Aires se ha considerado la totalidad del territorio bajo jurisdicción político-administrativa definido según la Constitución vigente, excluyendo el área corribereña comprendida por el Río de la Plata y el Riachuelo, su lecho, subsuelo y formaciones aledañas en sus costas. 
</t>
    </r>
  </si>
  <si>
    <r>
      <t>Fuente</t>
    </r>
    <r>
      <rPr>
        <sz val="8"/>
        <color indexed="8"/>
        <rFont val="Arial"/>
        <family val="2"/>
      </rPr>
      <t>: Dirección General de Estadística y Censos (Ministerio de Hacienda GCBA). Proyecciones de población. Informe de resultados 789/2014.</t>
    </r>
  </si>
  <si>
    <t>Población total estimada por sexo, superficie y densidad poblacional según comuna. Ciudad de Buenos Aires. 1 de julio de 2016</t>
  </si>
  <si>
    <t xml:space="preserve">FICHA TECNICA </t>
  </si>
  <si>
    <t>Archivo</t>
  </si>
  <si>
    <t xml:space="preserve">Área Temática </t>
  </si>
  <si>
    <t>Poblacion</t>
  </si>
  <si>
    <t xml:space="preserve">Tema </t>
  </si>
  <si>
    <t>Subtema</t>
  </si>
  <si>
    <t>Serie</t>
  </si>
  <si>
    <t>Objetivo</t>
  </si>
  <si>
    <t>Variable 1</t>
  </si>
  <si>
    <t xml:space="preserve">Definición operativa </t>
  </si>
  <si>
    <t>Unidad de medida</t>
  </si>
  <si>
    <t>Método de cálculo (formula)</t>
  </si>
  <si>
    <t>Periodicidad de recepción (información secundaria)</t>
  </si>
  <si>
    <t>No corresponde</t>
  </si>
  <si>
    <t>Periodicidad de recolección (información primaria)</t>
  </si>
  <si>
    <t xml:space="preserve">Periodicidad de difusión </t>
  </si>
  <si>
    <t>Anual</t>
  </si>
  <si>
    <t>Fuente</t>
  </si>
  <si>
    <t>Estructura de la población</t>
  </si>
  <si>
    <t>Distribución espacial</t>
  </si>
  <si>
    <t>Población total</t>
  </si>
  <si>
    <t>Mostrar las diferencias de la población total estimada por sexo, superficie y densidad poblacional según comuna</t>
  </si>
  <si>
    <t>Densidad de población</t>
  </si>
  <si>
    <t>habitantes por km2</t>
  </si>
  <si>
    <t>Relación entre la cantidad de habitantes y la superficie del territorio</t>
  </si>
  <si>
    <r>
      <rPr>
        <u/>
        <sz val="10"/>
        <rFont val="Calibri"/>
        <family val="2"/>
      </rPr>
      <t>Donde</t>
    </r>
    <r>
      <rPr>
        <sz val="10"/>
        <rFont val="Calibri"/>
        <family val="2"/>
      </rPr>
      <t>:</t>
    </r>
  </si>
  <si>
    <r>
      <t>DP</t>
    </r>
    <r>
      <rPr>
        <vertAlign val="superscript"/>
        <sz val="10"/>
        <rFont val="Calibri"/>
        <family val="2"/>
      </rPr>
      <t>z</t>
    </r>
    <r>
      <rPr>
        <sz val="10"/>
        <rFont val="Calibri"/>
        <family val="2"/>
      </rPr>
      <t>=N</t>
    </r>
    <r>
      <rPr>
        <vertAlign val="superscript"/>
        <sz val="10"/>
        <rFont val="Calibri"/>
        <family val="2"/>
      </rPr>
      <t>1-7-z</t>
    </r>
    <r>
      <rPr>
        <sz val="10"/>
        <rFont val="Calibri"/>
        <family val="2"/>
      </rPr>
      <t>/S</t>
    </r>
  </si>
  <si>
    <r>
      <t>N</t>
    </r>
    <r>
      <rPr>
        <vertAlign val="superscript"/>
        <sz val="10"/>
        <rFont val="Calibri"/>
        <family val="2"/>
      </rPr>
      <t>1-7-z</t>
    </r>
    <r>
      <rPr>
        <sz val="10"/>
        <rFont val="Calibri"/>
        <family val="2"/>
      </rPr>
      <t>=   Población al 1 de julio del año Z</t>
    </r>
  </si>
  <si>
    <r>
      <t>DP</t>
    </r>
    <r>
      <rPr>
        <vertAlign val="superscript"/>
        <sz val="10"/>
        <rFont val="Calibri"/>
        <family val="2"/>
      </rPr>
      <t>z</t>
    </r>
    <r>
      <rPr>
        <sz val="10"/>
        <rFont val="Calibri"/>
        <family val="2"/>
      </rPr>
      <t>= Densidad de población del año z</t>
    </r>
  </si>
  <si>
    <r>
      <t>S= Superficie en km</t>
    </r>
    <r>
      <rPr>
        <vertAlign val="superscript"/>
        <sz val="10"/>
        <rFont val="Calibri"/>
        <family val="2"/>
      </rPr>
      <t>2</t>
    </r>
  </si>
  <si>
    <t>Decenal</t>
  </si>
  <si>
    <t>Variable 2</t>
  </si>
  <si>
    <t>Variable 3</t>
  </si>
  <si>
    <t>Variable 4</t>
  </si>
  <si>
    <t>Definición</t>
  </si>
  <si>
    <t>Sexo</t>
  </si>
  <si>
    <t>Superficie</t>
  </si>
  <si>
    <t>Sumatoria de personas</t>
  </si>
  <si>
    <t>Personas</t>
  </si>
  <si>
    <r>
      <t>km</t>
    </r>
    <r>
      <rPr>
        <vertAlign val="superscript"/>
        <sz val="10"/>
        <rFont val="Calibri"/>
        <family val="2"/>
      </rPr>
      <t>2</t>
    </r>
  </si>
  <si>
    <r>
      <t>Sumatoria de km</t>
    </r>
    <r>
      <rPr>
        <vertAlign val="superscript"/>
        <sz val="10"/>
        <rFont val="Calibri"/>
        <family val="2"/>
      </rPr>
      <t>2</t>
    </r>
  </si>
  <si>
    <t>En el año 2005 se sancionó la Ley de Comunas que divide a la Ciudad de Buenos Aires en quince comunas (Ley N° 1.777, sancionada el 1° de septiembre de 2005)</t>
  </si>
  <si>
    <t>PDE</t>
  </si>
  <si>
    <t>Población total estimada por sexo, superficie y densidad poblacional según comuna. Ciudad de Buenos Aires. 1 de julio de 2015</t>
  </si>
  <si>
    <t>Población total estimada por sexo, superficie y densidad poblacional según comuna. Ciudad de Buenos Aires. 1 de julio de 2014</t>
  </si>
  <si>
    <t>Población total estimada por sexo, superficie y densidad poblacional según comuna. Ciudad de Buenos Aires. 1 de julio de 2013</t>
  </si>
  <si>
    <r>
      <t>Fuente</t>
    </r>
    <r>
      <rPr>
        <sz val="8"/>
        <color indexed="8"/>
        <rFont val="Arial"/>
        <family val="2"/>
      </rPr>
      <t>: Dirección General de Estadística y Censos (Ministerio de Hacienda GCBA). Proyecciones de población. Informe de resultados 580.</t>
    </r>
  </si>
  <si>
    <t>Población total estimada por sexo, superficie y densidad poblacional según comuna. Ciudad de Buenos Aires. 1 de julio de 2012</t>
  </si>
  <si>
    <r>
      <t>Fuente</t>
    </r>
    <r>
      <rPr>
        <sz val="8"/>
        <color indexed="8"/>
        <rFont val="Arial"/>
        <family val="2"/>
      </rPr>
      <t xml:space="preserve">: Dirección General de Estadística y Censos (Ministerio de Hacienda GCBA). Proyecciones de población. </t>
    </r>
  </si>
  <si>
    <t>Población total estimada por sexo, superficie y densidad poblacional según comuna. Ciudad de Buenos Aires. 1 de julio de 2011</t>
  </si>
  <si>
    <t>Población total estimada por sexo, superficie y densidad poblacional según comuna. Ciudad de Buenos Aires. 1 de julio de 2010</t>
  </si>
  <si>
    <t>Población total estimada por sexo, superficie y densidad poblacional según comuna. Ciudad de Buenos Aires. 1 de julio de 2009</t>
  </si>
  <si>
    <r>
      <t>Fuente</t>
    </r>
    <r>
      <rPr>
        <sz val="8"/>
        <color indexed="8"/>
        <rFont val="Arial"/>
        <family val="2"/>
      </rPr>
      <t>: Dirección General de Estadística y Censos (Ministerio de Hacienda GCBA). Modelo CABA II (Año 2007).</t>
    </r>
  </si>
  <si>
    <t>Población total estimada por sexo, superficie y densidad poblacional según comuna. Ciudad de Buenos Aires. 1 de julio de 2008</t>
  </si>
  <si>
    <r>
      <t>Fuente</t>
    </r>
    <r>
      <rPr>
        <sz val="8"/>
        <color indexed="8"/>
        <rFont val="Arial"/>
        <family val="2"/>
      </rPr>
      <t xml:space="preserve">: Dirección General de Estadística y Censos (Ministerio de Hacienda GCBA). </t>
    </r>
  </si>
  <si>
    <t>Población total estimada por sexo, superficie y densidad poblacional según comuna. Ciudad de Buenos Aires. 1 de julio de 2007</t>
  </si>
  <si>
    <t>Población total estimada por sexo, superficie y densidad poblacional según comuna. Ciudad de Buenos Aires. 1 de julio de 2006</t>
  </si>
  <si>
    <t>Población total estimada por sexo, superficie y densidad poblacional según comuna. Ciudad de Buenos Aires. 1 de julio de 2017</t>
  </si>
  <si>
    <t>Población total estimada por sexo, superficie y densidad poblacional según comuna. Ciudad de Buenos Aires. 1 de julio de 2018</t>
  </si>
  <si>
    <r>
      <t>Fuente</t>
    </r>
    <r>
      <rPr>
        <sz val="8"/>
        <color indexed="8"/>
        <rFont val="Arial"/>
        <family val="2"/>
      </rPr>
      <t>: Dirección General de Estadística y Censos (Ministerio de Economía y Finanzas GCBA). Proyecciones de población. Informe de resultados 789/2014.</t>
    </r>
  </si>
  <si>
    <t>Población total estimada por sexo, superficie y densidad poblacional según comuna. Ciudad de Buenos Aires. 1 de julio de 2019</t>
  </si>
  <si>
    <r>
      <t>Fuente</t>
    </r>
    <r>
      <rPr>
        <sz val="8"/>
        <color indexed="8"/>
        <rFont val="Arial"/>
        <family val="2"/>
      </rPr>
      <t>: Dirección General de Estadística y Censos (Ministerio de Hacienda y Finanzas GCBA). Proyecciones de población. Informe de resultados 789/2014.</t>
    </r>
  </si>
  <si>
    <t>Dirección General de Estadística y Censos (Ministerio de Hacienda y Finanzas GCBA). Proyecciones de población. Informe de resultados 789/2014.</t>
  </si>
  <si>
    <t>Población total estimada por sexo, superficie y densidad poblacional según comuna. Ciudad de Buenos Aires. Años 2006/2019</t>
  </si>
  <si>
    <t>Prom</t>
  </si>
  <si>
    <t>año</t>
  </si>
  <si>
    <t>Crecimiento:</t>
  </si>
  <si>
    <t>Crec Prom:</t>
  </si>
  <si>
    <t>Filtro, erroneos</t>
  </si>
  <si>
    <t>E</t>
  </si>
  <si>
    <t>Densidad</t>
  </si>
  <si>
    <t>Crecimiento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</si>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</sst>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_-* #,##0.00\ [$€]_-;\-* #,##0.00\ [$€]_-;_-* &quot;-&quot;??\ [$€]_-;_-@_-"/>
  </numFmts>
  <fonts count="4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b/>
      <sz val="14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8"/>
      <name val="Calibri"/>
      <family val="2"/>
    </font>
    <font>
      <sz val="10"/>
      <name val="Courier"/>
      <family val="3"/>
    </font>
    <font>
      <u/>
      <sz val="10"/>
      <name val="Calibri"/>
      <family val="2"/>
    </font>
    <font>
      <vertAlign val="superscript"/>
      <sz val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lightGray">
        <fgColor indexed="10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6" fillId="4" borderId="0" applyNumberFormat="0" applyBorder="0" applyAlignment="0" applyProtection="0"/>
    <xf numFmtId="0" fontId="11" fillId="16" borderId="1" applyNumberFormat="0" applyAlignment="0" applyProtection="0"/>
    <xf numFmtId="0" fontId="13" fillId="17" borderId="2" applyNumberFormat="0" applyAlignment="0" applyProtection="0"/>
    <xf numFmtId="0" fontId="12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21" borderId="0" applyNumberFormat="0" applyBorder="0" applyAlignment="0" applyProtection="0"/>
    <xf numFmtId="0" fontId="9" fillId="7" borderId="1" applyNumberFormat="0" applyAlignment="0" applyProtection="0"/>
    <xf numFmtId="166" fontId="2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18" fillId="22" borderId="0" applyNumberFormat="0" applyBorder="0" applyProtection="0">
      <alignment horizontal="center"/>
    </xf>
    <xf numFmtId="0" fontId="8" fillId="23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5" fillId="0" borderId="0"/>
    <xf numFmtId="0" fontId="19" fillId="0" borderId="0"/>
    <xf numFmtId="0" fontId="3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24" borderId="4" applyNumberFormat="0" applyFont="0" applyAlignment="0" applyProtection="0"/>
    <xf numFmtId="0" fontId="18" fillId="22" borderId="0" applyProtection="0">
      <alignment horizontal="center"/>
    </xf>
    <xf numFmtId="0" fontId="10" fillId="16" borderId="5" applyNumberFormat="0" applyAlignment="0" applyProtection="0"/>
    <xf numFmtId="0" fontId="19" fillId="25" borderId="6" applyNumberFormat="0" applyAlignment="0">
      <alignment horizontal="left" vertical="center" wrapText="1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7" applyNumberFormat="0" applyFill="0" applyAlignment="0" applyProtection="0"/>
    <xf numFmtId="0" fontId="4" fillId="0" borderId="8" applyNumberFormat="0" applyFill="0" applyAlignment="0" applyProtection="0"/>
    <xf numFmtId="0" fontId="5" fillId="0" borderId="9" applyNumberFormat="0" applyFill="0" applyAlignment="0" applyProtection="0"/>
    <xf numFmtId="0" fontId="2" fillId="0" borderId="0" applyNumberFormat="0" applyFill="0" applyBorder="0" applyAlignment="0" applyProtection="0"/>
    <xf numFmtId="0" fontId="16" fillId="0" borderId="10" applyNumberFormat="0" applyFill="0" applyAlignment="0" applyProtection="0"/>
    <xf numFmtId="9" fontId="35" fillId="0" borderId="0" applyFont="0" applyFill="0" applyBorder="0" applyAlignment="0" applyProtection="0"/>
  </cellStyleXfs>
  <cellXfs count="85">
    <xf numFmtId="0" fontId="0" fillId="0" borderId="0" xfId="0"/>
    <xf numFmtId="0" fontId="18" fillId="0" borderId="0" xfId="0" applyFont="1" applyBorder="1" applyAlignment="1">
      <alignment horizontal="left" wrapText="1"/>
    </xf>
    <xf numFmtId="0" fontId="20" fillId="0" borderId="0" xfId="0" applyFont="1" applyFill="1" applyBorder="1" applyAlignment="1">
      <alignment horizontal="center" vertical="center" wrapText="1"/>
    </xf>
    <xf numFmtId="0" fontId="22" fillId="0" borderId="11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/>
    </xf>
    <xf numFmtId="3" fontId="37" fillId="0" borderId="12" xfId="0" applyNumberFormat="1" applyFont="1" applyBorder="1" applyAlignment="1">
      <alignment horizontal="right"/>
    </xf>
    <xf numFmtId="164" fontId="23" fillId="0" borderId="0" xfId="0" applyNumberFormat="1" applyFont="1" applyBorder="1" applyAlignment="1">
      <alignment horizontal="right" wrapText="1"/>
    </xf>
    <xf numFmtId="3" fontId="22" fillId="0" borderId="0" xfId="0" applyNumberFormat="1" applyFont="1" applyFill="1" applyBorder="1"/>
    <xf numFmtId="165" fontId="22" fillId="0" borderId="0" xfId="0" applyNumberFormat="1" applyFont="1" applyFill="1" applyBorder="1"/>
    <xf numFmtId="3" fontId="20" fillId="0" borderId="0" xfId="0" applyNumberFormat="1" applyFont="1" applyBorder="1" applyAlignment="1">
      <alignment horizontal="left" vertical="center"/>
    </xf>
    <xf numFmtId="3" fontId="38" fillId="0" borderId="0" xfId="0" applyNumberFormat="1" applyFont="1" applyBorder="1" applyAlignment="1">
      <alignment horizontal="right"/>
    </xf>
    <xf numFmtId="2" fontId="24" fillId="0" borderId="0" xfId="0" applyNumberFormat="1" applyFont="1"/>
    <xf numFmtId="3" fontId="20" fillId="0" borderId="0" xfId="0" applyNumberFormat="1" applyFont="1" applyFill="1" applyBorder="1"/>
    <xf numFmtId="165" fontId="20" fillId="0" borderId="0" xfId="0" applyNumberFormat="1" applyFont="1" applyFill="1" applyBorder="1"/>
    <xf numFmtId="3" fontId="20" fillId="0" borderId="11" xfId="0" applyNumberFormat="1" applyFont="1" applyBorder="1" applyAlignment="1">
      <alignment horizontal="left" vertical="center"/>
    </xf>
    <xf numFmtId="3" fontId="38" fillId="0" borderId="11" xfId="0" applyNumberFormat="1" applyFont="1" applyBorder="1" applyAlignment="1">
      <alignment horizontal="right"/>
    </xf>
    <xf numFmtId="2" fontId="24" fillId="0" borderId="11" xfId="0" applyNumberFormat="1" applyFont="1" applyBorder="1"/>
    <xf numFmtId="3" fontId="20" fillId="0" borderId="11" xfId="0" applyNumberFormat="1" applyFont="1" applyFill="1" applyBorder="1"/>
    <xf numFmtId="0" fontId="0" fillId="0" borderId="0" xfId="0" applyBorder="1"/>
    <xf numFmtId="3" fontId="25" fillId="0" borderId="0" xfId="0" applyNumberFormat="1" applyFont="1" applyBorder="1" applyAlignment="1">
      <alignment horizontal="left" vertical="top" wrapText="1"/>
    </xf>
    <xf numFmtId="0" fontId="26" fillId="0" borderId="0" xfId="0" applyFont="1" applyBorder="1" applyAlignment="1">
      <alignment wrapText="1"/>
    </xf>
    <xf numFmtId="0" fontId="27" fillId="0" borderId="0" xfId="49"/>
    <xf numFmtId="0" fontId="29" fillId="0" borderId="13" xfId="49" applyFont="1" applyBorder="1" applyAlignment="1">
      <alignment vertical="center"/>
    </xf>
    <xf numFmtId="0" fontId="30" fillId="0" borderId="14" xfId="49" applyFont="1" applyBorder="1" applyAlignment="1">
      <alignment vertical="center"/>
    </xf>
    <xf numFmtId="0" fontId="29" fillId="0" borderId="15" xfId="49" applyFont="1" applyBorder="1" applyAlignment="1">
      <alignment vertical="center" wrapText="1"/>
    </xf>
    <xf numFmtId="0" fontId="30" fillId="0" borderId="16" xfId="49" applyFont="1" applyBorder="1" applyAlignment="1">
      <alignment vertical="top" wrapText="1"/>
    </xf>
    <xf numFmtId="0" fontId="29" fillId="0" borderId="17" xfId="49" applyFont="1" applyBorder="1" applyAlignment="1">
      <alignment vertical="center" wrapText="1"/>
    </xf>
    <xf numFmtId="0" fontId="30" fillId="0" borderId="18" xfId="49" applyFont="1" applyBorder="1" applyAlignment="1">
      <alignment vertical="center" wrapText="1"/>
    </xf>
    <xf numFmtId="0" fontId="29" fillId="0" borderId="13" xfId="49" applyFont="1" applyBorder="1" applyAlignment="1">
      <alignment vertical="center" wrapText="1"/>
    </xf>
    <xf numFmtId="0" fontId="30" fillId="0" borderId="14" xfId="49" applyFont="1" applyBorder="1" applyAlignment="1">
      <alignment vertical="center" wrapText="1"/>
    </xf>
    <xf numFmtId="0" fontId="29" fillId="26" borderId="13" xfId="49" applyFont="1" applyFill="1" applyBorder="1" applyAlignment="1">
      <alignment vertical="center" wrapText="1"/>
    </xf>
    <xf numFmtId="0" fontId="30" fillId="26" borderId="14" xfId="50" applyFont="1" applyFill="1" applyBorder="1" applyAlignment="1">
      <alignment vertical="center" wrapText="1"/>
    </xf>
    <xf numFmtId="0" fontId="29" fillId="26" borderId="15" xfId="49" applyFont="1" applyFill="1" applyBorder="1" applyAlignment="1">
      <alignment vertical="center" wrapText="1"/>
    </xf>
    <xf numFmtId="0" fontId="39" fillId="0" borderId="13" xfId="50" applyFont="1" applyBorder="1" applyAlignment="1">
      <alignment wrapText="1"/>
    </xf>
    <xf numFmtId="0" fontId="30" fillId="26" borderId="18" xfId="50" applyFont="1" applyFill="1" applyBorder="1" applyAlignment="1">
      <alignment vertical="center" wrapText="1"/>
    </xf>
    <xf numFmtId="0" fontId="30" fillId="0" borderId="16" xfId="49" applyFont="1" applyBorder="1" applyAlignment="1">
      <alignment vertical="center" wrapText="1"/>
    </xf>
    <xf numFmtId="0" fontId="31" fillId="0" borderId="16" xfId="49" applyFont="1" applyBorder="1" applyAlignment="1">
      <alignment vertical="top" wrapText="1"/>
    </xf>
    <xf numFmtId="0" fontId="29" fillId="26" borderId="19" xfId="49" applyFont="1" applyFill="1" applyBorder="1" applyAlignment="1">
      <alignment horizontal="left" vertical="center" wrapText="1"/>
    </xf>
    <xf numFmtId="0" fontId="29" fillId="26" borderId="17" xfId="49" applyFont="1" applyFill="1" applyBorder="1" applyAlignment="1">
      <alignment vertical="center" wrapText="1"/>
    </xf>
    <xf numFmtId="0" fontId="29" fillId="26" borderId="20" xfId="49" applyFont="1" applyFill="1" applyBorder="1" applyAlignment="1">
      <alignment horizontal="left" vertical="center" wrapText="1"/>
    </xf>
    <xf numFmtId="0" fontId="29" fillId="26" borderId="21" xfId="49" applyFont="1" applyFill="1" applyBorder="1" applyAlignment="1">
      <alignment horizontal="left" vertical="center" wrapText="1"/>
    </xf>
    <xf numFmtId="0" fontId="30" fillId="0" borderId="22" xfId="50" applyFont="1" applyBorder="1" applyAlignment="1">
      <alignment vertical="center" wrapText="1"/>
    </xf>
    <xf numFmtId="0" fontId="30" fillId="0" borderId="17" xfId="50" applyFont="1" applyBorder="1" applyAlignment="1">
      <alignment vertical="center" wrapText="1"/>
    </xf>
    <xf numFmtId="0" fontId="30" fillId="0" borderId="15" xfId="50" applyFont="1" applyBorder="1" applyAlignment="1">
      <alignment vertical="center" wrapText="1"/>
    </xf>
    <xf numFmtId="0" fontId="30" fillId="0" borderId="13" xfId="50" applyFont="1" applyBorder="1" applyAlignment="1">
      <alignment vertical="center" wrapText="1"/>
    </xf>
    <xf numFmtId="0" fontId="31" fillId="0" borderId="15" xfId="50" applyFont="1" applyBorder="1" applyAlignment="1">
      <alignment vertical="center" wrapText="1"/>
    </xf>
    <xf numFmtId="0" fontId="29" fillId="26" borderId="23" xfId="49" applyFont="1" applyFill="1" applyBorder="1" applyAlignment="1">
      <alignment horizontal="left" vertical="center" wrapText="1"/>
    </xf>
    <xf numFmtId="0" fontId="36" fillId="0" borderId="0" xfId="32"/>
    <xf numFmtId="0" fontId="36" fillId="0" borderId="0" xfId="32" applyBorder="1" applyAlignment="1">
      <alignment horizontal="right" wrapText="1"/>
    </xf>
    <xf numFmtId="0" fontId="18" fillId="0" borderId="0" xfId="0" applyFont="1" applyBorder="1" applyAlignment="1">
      <alignment horizontal="left" wrapText="1"/>
    </xf>
    <xf numFmtId="0" fontId="2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0" fontId="0" fillId="27" borderId="27" xfId="0" applyFill="1" applyBorder="1" applyAlignment="1">
      <alignment horizontal="center"/>
    </xf>
    <xf numFmtId="0" fontId="0" fillId="30" borderId="0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1" borderId="11" xfId="0" applyFill="1" applyBorder="1" applyAlignment="1">
      <alignment horizontal="center"/>
    </xf>
    <xf numFmtId="0" fontId="0" fillId="29" borderId="11" xfId="0" applyFill="1" applyBorder="1" applyAlignment="1">
      <alignment horizontal="center"/>
    </xf>
    <xf numFmtId="0" fontId="0" fillId="31" borderId="28" xfId="0" applyFill="1" applyBorder="1" applyAlignment="1">
      <alignment horizontal="center"/>
    </xf>
    <xf numFmtId="10" fontId="0" fillId="0" borderId="0" xfId="64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28" borderId="27" xfId="0" applyFill="1" applyBorder="1" applyAlignment="1">
      <alignment horizontal="center"/>
    </xf>
    <xf numFmtId="0" fontId="0" fillId="30" borderId="26" xfId="0" applyFill="1" applyBorder="1" applyAlignment="1">
      <alignment horizontal="center"/>
    </xf>
    <xf numFmtId="0" fontId="0" fillId="30" borderId="27" xfId="0" applyFill="1" applyBorder="1" applyAlignment="1">
      <alignment horizontal="center"/>
    </xf>
    <xf numFmtId="10" fontId="0" fillId="0" borderId="25" xfId="0" applyNumberFormat="1" applyBorder="1" applyAlignment="1">
      <alignment horizontal="center"/>
    </xf>
    <xf numFmtId="10" fontId="0" fillId="32" borderId="13" xfId="0" applyNumberFormat="1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19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26" fillId="0" borderId="0" xfId="0" applyFont="1" applyBorder="1" applyAlignment="1">
      <alignment horizontal="left" wrapText="1"/>
    </xf>
    <xf numFmtId="0" fontId="19" fillId="0" borderId="11" xfId="0" applyFont="1" applyBorder="1" applyAlignment="1">
      <alignment horizontal="left" wrapText="1"/>
    </xf>
    <xf numFmtId="0" fontId="18" fillId="0" borderId="11" xfId="0" applyFont="1" applyBorder="1" applyAlignment="1">
      <alignment horizontal="left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3" fontId="25" fillId="0" borderId="12" xfId="0" applyNumberFormat="1" applyFont="1" applyBorder="1" applyAlignment="1">
      <alignment horizontal="left" vertical="top" wrapText="1"/>
    </xf>
    <xf numFmtId="0" fontId="28" fillId="0" borderId="23" xfId="49" applyFont="1" applyBorder="1" applyAlignment="1">
      <alignment horizontal="center" vertical="center"/>
    </xf>
    <xf numFmtId="0" fontId="28" fillId="0" borderId="24" xfId="49" applyFont="1" applyBorder="1" applyAlignment="1">
      <alignment horizontal="center" vertical="center"/>
    </xf>
  </cellXfs>
  <cellStyles count="65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elda de comprobación 2" xfId="21" xr:uid="{00000000-0005-0000-0000-000014000000}"/>
    <cellStyle name="Celda vinculada 2" xfId="22" xr:uid="{00000000-0005-0000-0000-000015000000}"/>
    <cellStyle name="Encabezado 4 2" xfId="23" xr:uid="{00000000-0005-0000-0000-000016000000}"/>
    <cellStyle name="Énfasis1 2" xfId="24" xr:uid="{00000000-0005-0000-0000-000017000000}"/>
    <cellStyle name="Énfasis2 2" xfId="25" xr:uid="{00000000-0005-0000-0000-000018000000}"/>
    <cellStyle name="Énfasis3 2" xfId="26" xr:uid="{00000000-0005-0000-0000-000019000000}"/>
    <cellStyle name="Énfasis4 2" xfId="27" xr:uid="{00000000-0005-0000-0000-00001A000000}"/>
    <cellStyle name="Énfasis5 2" xfId="28" xr:uid="{00000000-0005-0000-0000-00001B000000}"/>
    <cellStyle name="Énfasis6 2" xfId="29" xr:uid="{00000000-0005-0000-0000-00001C000000}"/>
    <cellStyle name="Entrada 2" xfId="30" xr:uid="{00000000-0005-0000-0000-00001D000000}"/>
    <cellStyle name="Euro" xfId="31" xr:uid="{00000000-0005-0000-0000-00001E000000}"/>
    <cellStyle name="Hipervínculo" xfId="32" builtinId="8"/>
    <cellStyle name="Incorrecto 2" xfId="33" xr:uid="{00000000-0005-0000-0000-000020000000}"/>
    <cellStyle name="mio" xfId="34" xr:uid="{00000000-0005-0000-0000-000021000000}"/>
    <cellStyle name="Neutral 2" xfId="35" xr:uid="{00000000-0005-0000-0000-000022000000}"/>
    <cellStyle name="Normal" xfId="0" builtinId="0"/>
    <cellStyle name="Normal 11" xfId="36" xr:uid="{00000000-0005-0000-0000-000024000000}"/>
    <cellStyle name="Normal 12" xfId="37" xr:uid="{00000000-0005-0000-0000-000025000000}"/>
    <cellStyle name="Normal 13" xfId="38" xr:uid="{00000000-0005-0000-0000-000026000000}"/>
    <cellStyle name="Normal 14" xfId="39" xr:uid="{00000000-0005-0000-0000-000027000000}"/>
    <cellStyle name="Normal 15" xfId="40" xr:uid="{00000000-0005-0000-0000-000028000000}"/>
    <cellStyle name="Normal 16" xfId="41" xr:uid="{00000000-0005-0000-0000-000029000000}"/>
    <cellStyle name="Normal 2" xfId="42" xr:uid="{00000000-0005-0000-0000-00002A000000}"/>
    <cellStyle name="Normal 2 14" xfId="43" xr:uid="{00000000-0005-0000-0000-00002B000000}"/>
    <cellStyle name="Normal 2 2" xfId="44" xr:uid="{00000000-0005-0000-0000-00002C000000}"/>
    <cellStyle name="Normal 3" xfId="45" xr:uid="{00000000-0005-0000-0000-00002D000000}"/>
    <cellStyle name="Normal 4" xfId="46" xr:uid="{00000000-0005-0000-0000-00002E000000}"/>
    <cellStyle name="Normal 5" xfId="47" xr:uid="{00000000-0005-0000-0000-00002F000000}"/>
    <cellStyle name="Normal 6" xfId="48" xr:uid="{00000000-0005-0000-0000-000030000000}"/>
    <cellStyle name="Normal 7" xfId="49" xr:uid="{00000000-0005-0000-0000-000031000000}"/>
    <cellStyle name="Normal 7 2" xfId="50" xr:uid="{00000000-0005-0000-0000-000032000000}"/>
    <cellStyle name="Normal 8" xfId="51" xr:uid="{00000000-0005-0000-0000-000033000000}"/>
    <cellStyle name="Normal 9" xfId="52" xr:uid="{00000000-0005-0000-0000-000034000000}"/>
    <cellStyle name="Notas 2" xfId="53" xr:uid="{00000000-0005-0000-0000-000035000000}"/>
    <cellStyle name="Pato" xfId="54" xr:uid="{00000000-0005-0000-0000-000036000000}"/>
    <cellStyle name="Porcentaje" xfId="64" builtinId="5"/>
    <cellStyle name="Salida 2" xfId="55" xr:uid="{00000000-0005-0000-0000-000038000000}"/>
    <cellStyle name="tabla2" xfId="56" xr:uid="{00000000-0005-0000-0000-000039000000}"/>
    <cellStyle name="Texto de advertencia 2" xfId="57" xr:uid="{00000000-0005-0000-0000-00003A000000}"/>
    <cellStyle name="Texto explicativo 2" xfId="58" xr:uid="{00000000-0005-0000-0000-00003B000000}"/>
    <cellStyle name="Título 1 2" xfId="59" xr:uid="{00000000-0005-0000-0000-00003C000000}"/>
    <cellStyle name="Título 2 2" xfId="60" xr:uid="{00000000-0005-0000-0000-00003D000000}"/>
    <cellStyle name="Título 3 2" xfId="61" xr:uid="{00000000-0005-0000-0000-00003E000000}"/>
    <cellStyle name="Título 4" xfId="62" xr:uid="{00000000-0005-0000-0000-00003F000000}"/>
    <cellStyle name="Total 2" xfId="63" xr:uid="{00000000-0005-0000-0000-00004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A2" sqref="A2"/>
    </sheetView>
  </sheetViews>
  <sheetFormatPr baseColWidth="10" defaultRowHeight="15" x14ac:dyDescent="0.2"/>
  <sheetData>
    <row r="1" spans="1:6" ht="30" customHeight="1" x14ac:dyDescent="0.2">
      <c r="A1" s="74" t="s">
        <v>73</v>
      </c>
      <c r="B1" s="75"/>
      <c r="C1" s="75"/>
      <c r="D1" s="75"/>
      <c r="E1" s="75"/>
      <c r="F1" s="75"/>
    </row>
    <row r="2" spans="1:6" x14ac:dyDescent="0.2">
      <c r="A2" s="49">
        <v>2019</v>
      </c>
      <c r="B2" s="50"/>
      <c r="C2" s="50"/>
      <c r="D2" s="50"/>
      <c r="E2" s="50"/>
      <c r="F2" s="50"/>
    </row>
    <row r="3" spans="1:6" x14ac:dyDescent="0.2">
      <c r="A3" s="49">
        <v>2018</v>
      </c>
      <c r="B3" s="1"/>
      <c r="C3" s="1"/>
      <c r="D3" s="1"/>
      <c r="E3" s="1"/>
      <c r="F3" s="1"/>
    </row>
    <row r="4" spans="1:6" x14ac:dyDescent="0.2">
      <c r="A4" s="49">
        <v>2017</v>
      </c>
      <c r="B4" s="1"/>
      <c r="C4" s="1"/>
      <c r="D4" s="1"/>
      <c r="E4" s="1"/>
      <c r="F4" s="1"/>
    </row>
    <row r="5" spans="1:6" x14ac:dyDescent="0.2">
      <c r="A5" s="48">
        <v>2016</v>
      </c>
    </row>
    <row r="6" spans="1:6" x14ac:dyDescent="0.2">
      <c r="A6" s="48">
        <v>2015</v>
      </c>
    </row>
    <row r="7" spans="1:6" x14ac:dyDescent="0.2">
      <c r="A7" s="48">
        <v>2014</v>
      </c>
    </row>
    <row r="8" spans="1:6" x14ac:dyDescent="0.2">
      <c r="A8" s="48">
        <v>2013</v>
      </c>
    </row>
    <row r="9" spans="1:6" x14ac:dyDescent="0.2">
      <c r="A9" s="48">
        <v>2012</v>
      </c>
    </row>
    <row r="10" spans="1:6" x14ac:dyDescent="0.2">
      <c r="A10" s="48">
        <v>2011</v>
      </c>
    </row>
    <row r="11" spans="1:6" x14ac:dyDescent="0.2">
      <c r="A11" s="48">
        <v>2010</v>
      </c>
    </row>
    <row r="12" spans="1:6" x14ac:dyDescent="0.2">
      <c r="A12" s="48">
        <v>2009</v>
      </c>
    </row>
    <row r="13" spans="1:6" x14ac:dyDescent="0.2">
      <c r="A13" s="48">
        <v>2008</v>
      </c>
    </row>
    <row r="14" spans="1:6" x14ac:dyDescent="0.2">
      <c r="A14" s="48">
        <v>2007</v>
      </c>
    </row>
    <row r="15" spans="1:6" x14ac:dyDescent="0.2">
      <c r="A15" s="48">
        <v>2006</v>
      </c>
    </row>
  </sheetData>
  <mergeCells count="1">
    <mergeCell ref="A1:F1"/>
  </mergeCells>
  <hyperlinks>
    <hyperlink ref="A5" location="'2016'!A1" display="2016" xr:uid="{00000000-0004-0000-0000-000000000000}"/>
    <hyperlink ref="A6" location="'2015'!A1" display="2015" xr:uid="{00000000-0004-0000-0000-000001000000}"/>
    <hyperlink ref="A7" location="'2014'!A1" display="2014" xr:uid="{00000000-0004-0000-0000-000002000000}"/>
    <hyperlink ref="A8" location="'2013'!A1" display="2013" xr:uid="{00000000-0004-0000-0000-000003000000}"/>
    <hyperlink ref="A9" location="'2012'!A1" display="2012" xr:uid="{00000000-0004-0000-0000-000004000000}"/>
    <hyperlink ref="A10" location="'2011'!A1" display="2011" xr:uid="{00000000-0004-0000-0000-000005000000}"/>
    <hyperlink ref="A11" location="'2010'!A1" display="2010" xr:uid="{00000000-0004-0000-0000-000006000000}"/>
    <hyperlink ref="A12" location="'2009'!A1" display="2009" xr:uid="{00000000-0004-0000-0000-000007000000}"/>
    <hyperlink ref="A13" location="'2008'!A1" display="2008" xr:uid="{00000000-0004-0000-0000-000008000000}"/>
    <hyperlink ref="A14" location="'2007'!A1" display="2007" xr:uid="{00000000-0004-0000-0000-000009000000}"/>
    <hyperlink ref="A15" location="'2006'!A1" display="2006" xr:uid="{00000000-0004-0000-0000-00000A000000}"/>
    <hyperlink ref="A4" location="'2017'!A1" display="2017" xr:uid="{00000000-0004-0000-0000-00000B000000}"/>
    <hyperlink ref="A3" location="'2018'!A1" display="2018" xr:uid="{00000000-0004-0000-0000-00000C000000}"/>
    <hyperlink ref="A2" location="'2019'!A1" display="2019" xr:uid="{00000000-0004-0000-00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1"/>
  <sheetViews>
    <sheetView workbookViewId="0">
      <selection activeCell="A22" sqref="A22"/>
    </sheetView>
  </sheetViews>
  <sheetFormatPr baseColWidth="10" defaultRowHeight="15" x14ac:dyDescent="0.2"/>
  <sheetData>
    <row r="1" spans="1:7" ht="29.25" customHeight="1" x14ac:dyDescent="0.2">
      <c r="A1" s="78" t="s">
        <v>57</v>
      </c>
      <c r="B1" s="79"/>
      <c r="C1" s="79"/>
      <c r="D1" s="79"/>
      <c r="E1" s="79"/>
      <c r="F1" s="79"/>
      <c r="G1" s="1"/>
    </row>
    <row r="2" spans="1:7" ht="24.75" customHeight="1" x14ac:dyDescent="0.2">
      <c r="A2" s="80" t="s">
        <v>0</v>
      </c>
      <c r="B2" s="81" t="s">
        <v>1</v>
      </c>
      <c r="C2" s="81"/>
      <c r="D2" s="81"/>
      <c r="E2" s="80" t="s">
        <v>2</v>
      </c>
      <c r="F2" s="80" t="s">
        <v>3</v>
      </c>
      <c r="G2" s="2"/>
    </row>
    <row r="3" spans="1:7" ht="16.5" customHeight="1" x14ac:dyDescent="0.2">
      <c r="A3" s="81"/>
      <c r="B3" s="3" t="s">
        <v>4</v>
      </c>
      <c r="C3" s="4" t="s">
        <v>5</v>
      </c>
      <c r="D3" s="4" t="s">
        <v>6</v>
      </c>
      <c r="E3" s="81"/>
      <c r="F3" s="81"/>
      <c r="G3" s="2"/>
    </row>
    <row r="4" spans="1:7" x14ac:dyDescent="0.2">
      <c r="A4" s="5" t="s">
        <v>4</v>
      </c>
      <c r="B4" s="6">
        <v>3072426</v>
      </c>
      <c r="C4" s="6">
        <v>1424723</v>
      </c>
      <c r="D4" s="6">
        <v>1647703</v>
      </c>
      <c r="E4" s="7">
        <v>203</v>
      </c>
      <c r="F4" s="8">
        <v>15135.103448275862</v>
      </c>
      <c r="G4" s="9"/>
    </row>
    <row r="5" spans="1:7" x14ac:dyDescent="0.2">
      <c r="A5" s="10">
        <v>1</v>
      </c>
      <c r="B5" s="11">
        <v>201285</v>
      </c>
      <c r="C5" s="11">
        <v>94363</v>
      </c>
      <c r="D5" s="11">
        <v>106922</v>
      </c>
      <c r="E5" s="12">
        <v>17.8</v>
      </c>
      <c r="F5" s="13">
        <v>11308.14606741573</v>
      </c>
      <c r="G5" s="14"/>
    </row>
    <row r="6" spans="1:7" x14ac:dyDescent="0.2">
      <c r="A6" s="10">
        <v>2</v>
      </c>
      <c r="B6" s="11">
        <v>186888</v>
      </c>
      <c r="C6" s="11">
        <v>82602</v>
      </c>
      <c r="D6" s="11">
        <v>104286</v>
      </c>
      <c r="E6" s="12">
        <v>6.2</v>
      </c>
      <c r="F6" s="13">
        <v>30143.225806451614</v>
      </c>
      <c r="G6" s="14"/>
    </row>
    <row r="7" spans="1:7" x14ac:dyDescent="0.2">
      <c r="A7" s="10">
        <v>3</v>
      </c>
      <c r="B7" s="11">
        <v>209588</v>
      </c>
      <c r="C7" s="11">
        <v>96398</v>
      </c>
      <c r="D7" s="11">
        <v>113190</v>
      </c>
      <c r="E7" s="12">
        <v>6.3</v>
      </c>
      <c r="F7" s="13">
        <v>33267.936507936509</v>
      </c>
      <c r="G7" s="14"/>
    </row>
    <row r="8" spans="1:7" x14ac:dyDescent="0.2">
      <c r="A8" s="10">
        <v>4</v>
      </c>
      <c r="B8" s="11">
        <v>249080</v>
      </c>
      <c r="C8" s="11">
        <v>118694</v>
      </c>
      <c r="D8" s="11">
        <v>130386</v>
      </c>
      <c r="E8" s="12">
        <v>21.6</v>
      </c>
      <c r="F8" s="13">
        <v>11531.48148148148</v>
      </c>
      <c r="G8" s="14"/>
    </row>
    <row r="9" spans="1:7" x14ac:dyDescent="0.2">
      <c r="A9" s="10">
        <v>5</v>
      </c>
      <c r="B9" s="11">
        <v>187373</v>
      </c>
      <c r="C9" s="11">
        <v>85937</v>
      </c>
      <c r="D9" s="11">
        <v>101436</v>
      </c>
      <c r="E9" s="12">
        <v>6.6</v>
      </c>
      <c r="F9" s="13">
        <v>28389.848484848488</v>
      </c>
      <c r="G9" s="14"/>
    </row>
    <row r="10" spans="1:7" x14ac:dyDescent="0.2">
      <c r="A10" s="10">
        <v>6</v>
      </c>
      <c r="B10" s="11">
        <v>183758</v>
      </c>
      <c r="C10" s="11">
        <v>83577</v>
      </c>
      <c r="D10" s="11">
        <v>100181</v>
      </c>
      <c r="E10" s="12">
        <v>6.8</v>
      </c>
      <c r="F10" s="13">
        <v>27023.235294117647</v>
      </c>
      <c r="G10" s="14"/>
    </row>
    <row r="11" spans="1:7" x14ac:dyDescent="0.2">
      <c r="A11" s="10">
        <v>7</v>
      </c>
      <c r="B11" s="11">
        <v>218422</v>
      </c>
      <c r="C11" s="11">
        <v>102103</v>
      </c>
      <c r="D11" s="11">
        <v>116319</v>
      </c>
      <c r="E11" s="12">
        <v>12.4</v>
      </c>
      <c r="F11" s="13">
        <v>17614.677419354837</v>
      </c>
      <c r="G11" s="14"/>
    </row>
    <row r="12" spans="1:7" x14ac:dyDescent="0.2">
      <c r="A12" s="10">
        <v>8</v>
      </c>
      <c r="B12" s="11">
        <v>193154</v>
      </c>
      <c r="C12" s="11">
        <v>92762</v>
      </c>
      <c r="D12" s="11">
        <v>100392</v>
      </c>
      <c r="E12" s="12">
        <v>22.1</v>
      </c>
      <c r="F12" s="13">
        <v>8740</v>
      </c>
      <c r="G12" s="14"/>
    </row>
    <row r="13" spans="1:7" x14ac:dyDescent="0.2">
      <c r="A13" s="10">
        <v>9</v>
      </c>
      <c r="B13" s="11">
        <v>166860</v>
      </c>
      <c r="C13" s="11">
        <v>78435</v>
      </c>
      <c r="D13" s="11">
        <v>88425</v>
      </c>
      <c r="E13" s="12">
        <v>16.5</v>
      </c>
      <c r="F13" s="13">
        <v>10112.727272727272</v>
      </c>
      <c r="G13" s="14"/>
    </row>
    <row r="14" spans="1:7" x14ac:dyDescent="0.2">
      <c r="A14" s="10">
        <v>10</v>
      </c>
      <c r="B14" s="11">
        <v>173174</v>
      </c>
      <c r="C14" s="11">
        <v>80656</v>
      </c>
      <c r="D14" s="11">
        <v>92518</v>
      </c>
      <c r="E14" s="12">
        <v>12.6</v>
      </c>
      <c r="F14" s="13">
        <v>13743.968253968254</v>
      </c>
      <c r="G14" s="14"/>
    </row>
    <row r="15" spans="1:7" x14ac:dyDescent="0.2">
      <c r="A15" s="10">
        <v>11</v>
      </c>
      <c r="B15" s="11">
        <v>198241</v>
      </c>
      <c r="C15" s="11">
        <v>92885</v>
      </c>
      <c r="D15" s="11">
        <v>105356</v>
      </c>
      <c r="E15" s="12">
        <v>14.1</v>
      </c>
      <c r="F15" s="13">
        <v>14059.645390070922</v>
      </c>
      <c r="G15" s="14"/>
    </row>
    <row r="16" spans="1:7" x14ac:dyDescent="0.2">
      <c r="A16" s="10">
        <v>12</v>
      </c>
      <c r="B16" s="11">
        <v>199942</v>
      </c>
      <c r="C16" s="11">
        <v>93193</v>
      </c>
      <c r="D16" s="11">
        <v>106749</v>
      </c>
      <c r="E16" s="12">
        <v>15.5</v>
      </c>
      <c r="F16" s="13">
        <v>12899.483870967742</v>
      </c>
      <c r="G16" s="14"/>
    </row>
    <row r="17" spans="1:8" x14ac:dyDescent="0.2">
      <c r="A17" s="10">
        <v>13</v>
      </c>
      <c r="B17" s="11">
        <v>251962</v>
      </c>
      <c r="C17" s="11">
        <v>114773</v>
      </c>
      <c r="D17" s="11">
        <v>137189</v>
      </c>
      <c r="E17" s="12">
        <v>14.5</v>
      </c>
      <c r="F17" s="13">
        <v>17376.689655172413</v>
      </c>
      <c r="G17" s="14"/>
    </row>
    <row r="18" spans="1:8" x14ac:dyDescent="0.2">
      <c r="A18" s="10">
        <v>14</v>
      </c>
      <c r="B18" s="11">
        <v>255138</v>
      </c>
      <c r="C18" s="11">
        <v>115907</v>
      </c>
      <c r="D18" s="11">
        <v>139231</v>
      </c>
      <c r="E18" s="12">
        <v>15.7</v>
      </c>
      <c r="F18" s="13">
        <v>16250.828025477707</v>
      </c>
      <c r="G18" s="14"/>
    </row>
    <row r="19" spans="1:8" x14ac:dyDescent="0.2">
      <c r="A19" s="15">
        <v>15</v>
      </c>
      <c r="B19" s="16">
        <v>197561</v>
      </c>
      <c r="C19" s="16">
        <v>92438</v>
      </c>
      <c r="D19" s="16">
        <v>105123</v>
      </c>
      <c r="E19" s="17">
        <v>14.3</v>
      </c>
      <c r="F19" s="18">
        <v>13815.454545454544</v>
      </c>
      <c r="G19" s="14"/>
      <c r="H19" s="19"/>
    </row>
    <row r="20" spans="1:8" ht="48.75" customHeight="1" x14ac:dyDescent="0.2">
      <c r="A20" s="82" t="s">
        <v>7</v>
      </c>
      <c r="B20" s="82"/>
      <c r="C20" s="82"/>
      <c r="D20" s="82"/>
      <c r="E20" s="82"/>
      <c r="F20" s="82"/>
      <c r="G20" s="20"/>
      <c r="H20" s="19"/>
    </row>
    <row r="21" spans="1:8" ht="23.25" customHeight="1" x14ac:dyDescent="0.2">
      <c r="A21" s="77" t="s">
        <v>58</v>
      </c>
      <c r="B21" s="77"/>
      <c r="C21" s="77"/>
      <c r="D21" s="77"/>
      <c r="E21" s="77"/>
      <c r="F21" s="77"/>
      <c r="G21" s="21"/>
    </row>
  </sheetData>
  <mergeCells count="7">
    <mergeCell ref="A21:F21"/>
    <mergeCell ref="A1:F1"/>
    <mergeCell ref="A2:A3"/>
    <mergeCell ref="B2:D2"/>
    <mergeCell ref="E2:E3"/>
    <mergeCell ref="F2:F3"/>
    <mergeCell ref="A20:F2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1"/>
  <sheetViews>
    <sheetView workbookViewId="0">
      <selection activeCell="B4" sqref="B4:F19"/>
    </sheetView>
  </sheetViews>
  <sheetFormatPr baseColWidth="10" defaultRowHeight="15" x14ac:dyDescent="0.2"/>
  <sheetData>
    <row r="1" spans="1:7" ht="29.25" customHeight="1" x14ac:dyDescent="0.2">
      <c r="A1" s="78" t="s">
        <v>59</v>
      </c>
      <c r="B1" s="79"/>
      <c r="C1" s="79"/>
      <c r="D1" s="79"/>
      <c r="E1" s="79"/>
      <c r="F1" s="79"/>
      <c r="G1" s="1"/>
    </row>
    <row r="2" spans="1:7" ht="24.75" customHeight="1" x14ac:dyDescent="0.2">
      <c r="A2" s="80" t="s">
        <v>0</v>
      </c>
      <c r="B2" s="81" t="s">
        <v>1</v>
      </c>
      <c r="C2" s="81"/>
      <c r="D2" s="81"/>
      <c r="E2" s="80" t="s">
        <v>2</v>
      </c>
      <c r="F2" s="80" t="s">
        <v>3</v>
      </c>
      <c r="G2" s="2"/>
    </row>
    <row r="3" spans="1:7" ht="16.5" customHeight="1" x14ac:dyDescent="0.2">
      <c r="A3" s="81"/>
      <c r="B3" s="3" t="s">
        <v>4</v>
      </c>
      <c r="C3" s="4" t="s">
        <v>5</v>
      </c>
      <c r="D3" s="4" t="s">
        <v>6</v>
      </c>
      <c r="E3" s="81"/>
      <c r="F3" s="81"/>
      <c r="G3" s="2"/>
    </row>
    <row r="4" spans="1:7" x14ac:dyDescent="0.2">
      <c r="A4" s="5" t="s">
        <v>4</v>
      </c>
      <c r="B4" s="6">
        <v>3065461</v>
      </c>
      <c r="C4" s="6">
        <v>1419656</v>
      </c>
      <c r="D4" s="6">
        <v>1645805</v>
      </c>
      <c r="E4" s="7">
        <v>203</v>
      </c>
      <c r="F4" s="8">
        <v>15100.793103448275</v>
      </c>
      <c r="G4" s="9"/>
    </row>
    <row r="5" spans="1:7" x14ac:dyDescent="0.2">
      <c r="A5" s="10">
        <v>1</v>
      </c>
      <c r="B5" s="11">
        <v>200554</v>
      </c>
      <c r="C5" s="11">
        <v>93906</v>
      </c>
      <c r="D5" s="11">
        <v>106648</v>
      </c>
      <c r="E5" s="12">
        <v>17.8</v>
      </c>
      <c r="F5" s="13">
        <v>11267.078651685393</v>
      </c>
      <c r="G5" s="14"/>
    </row>
    <row r="6" spans="1:7" x14ac:dyDescent="0.2">
      <c r="A6" s="10">
        <v>2</v>
      </c>
      <c r="B6" s="11">
        <v>186650</v>
      </c>
      <c r="C6" s="11">
        <v>82390</v>
      </c>
      <c r="D6" s="11">
        <v>104260</v>
      </c>
      <c r="E6" s="12">
        <v>6.2</v>
      </c>
      <c r="F6" s="13">
        <v>30104.838709677417</v>
      </c>
      <c r="G6" s="14"/>
    </row>
    <row r="7" spans="1:7" x14ac:dyDescent="0.2">
      <c r="A7" s="10">
        <v>3</v>
      </c>
      <c r="B7" s="11">
        <v>208865</v>
      </c>
      <c r="C7" s="11">
        <v>95860</v>
      </c>
      <c r="D7" s="11">
        <v>113005</v>
      </c>
      <c r="E7" s="12">
        <v>6.3</v>
      </c>
      <c r="F7" s="13">
        <v>33153.174603174601</v>
      </c>
      <c r="G7" s="14"/>
    </row>
    <row r="8" spans="1:7" x14ac:dyDescent="0.2">
      <c r="A8" s="10">
        <v>4</v>
      </c>
      <c r="B8" s="11">
        <v>247105</v>
      </c>
      <c r="C8" s="11">
        <v>117567</v>
      </c>
      <c r="D8" s="11">
        <v>129538</v>
      </c>
      <c r="E8" s="12">
        <v>21.6</v>
      </c>
      <c r="F8" s="13">
        <v>11440.046296296296</v>
      </c>
      <c r="G8" s="14"/>
    </row>
    <row r="9" spans="1:7" x14ac:dyDescent="0.2">
      <c r="A9" s="10">
        <v>5</v>
      </c>
      <c r="B9" s="11">
        <v>187490</v>
      </c>
      <c r="C9" s="11">
        <v>85845</v>
      </c>
      <c r="D9" s="11">
        <v>101645</v>
      </c>
      <c r="E9" s="12">
        <v>6.6</v>
      </c>
      <c r="F9" s="13">
        <v>28407.57575757576</v>
      </c>
      <c r="G9" s="14"/>
    </row>
    <row r="10" spans="1:7" x14ac:dyDescent="0.2">
      <c r="A10" s="10">
        <v>6</v>
      </c>
      <c r="B10" s="11">
        <v>183800</v>
      </c>
      <c r="C10" s="11">
        <v>83502</v>
      </c>
      <c r="D10" s="11">
        <v>100298</v>
      </c>
      <c r="E10" s="12">
        <v>6.8</v>
      </c>
      <c r="F10" s="13">
        <v>27029.411764705885</v>
      </c>
      <c r="G10" s="14"/>
    </row>
    <row r="11" spans="1:7" x14ac:dyDescent="0.2">
      <c r="A11" s="10">
        <v>7</v>
      </c>
      <c r="B11" s="11">
        <v>217745</v>
      </c>
      <c r="C11" s="11">
        <v>101640</v>
      </c>
      <c r="D11" s="11">
        <v>116105</v>
      </c>
      <c r="E11" s="12">
        <v>12.4</v>
      </c>
      <c r="F11" s="13">
        <v>17560.080645161292</v>
      </c>
      <c r="G11" s="14"/>
    </row>
    <row r="12" spans="1:7" x14ac:dyDescent="0.2">
      <c r="A12" s="10">
        <v>8</v>
      </c>
      <c r="B12" s="11">
        <v>190992</v>
      </c>
      <c r="C12" s="11">
        <v>91620</v>
      </c>
      <c r="D12" s="11">
        <v>99372</v>
      </c>
      <c r="E12" s="12">
        <v>22.1</v>
      </c>
      <c r="F12" s="13">
        <v>8642.1719457013569</v>
      </c>
      <c r="G12" s="14"/>
    </row>
    <row r="13" spans="1:7" x14ac:dyDescent="0.2">
      <c r="A13" s="10">
        <v>9</v>
      </c>
      <c r="B13" s="11">
        <v>166712</v>
      </c>
      <c r="C13" s="11">
        <v>78263</v>
      </c>
      <c r="D13" s="11">
        <v>88449</v>
      </c>
      <c r="E13" s="12">
        <v>16.5</v>
      </c>
      <c r="F13" s="13">
        <v>10103.757575757576</v>
      </c>
      <c r="G13" s="14"/>
    </row>
    <row r="14" spans="1:7" x14ac:dyDescent="0.2">
      <c r="A14" s="10">
        <v>10</v>
      </c>
      <c r="B14" s="11">
        <v>173122</v>
      </c>
      <c r="C14" s="11">
        <v>80631</v>
      </c>
      <c r="D14" s="11">
        <v>92491</v>
      </c>
      <c r="E14" s="12">
        <v>12.6</v>
      </c>
      <c r="F14" s="13">
        <v>13739.84126984127</v>
      </c>
      <c r="G14" s="14"/>
    </row>
    <row r="15" spans="1:7" x14ac:dyDescent="0.2">
      <c r="A15" s="10">
        <v>11</v>
      </c>
      <c r="B15" s="11">
        <v>198461</v>
      </c>
      <c r="C15" s="11">
        <v>92894</v>
      </c>
      <c r="D15" s="11">
        <v>105567</v>
      </c>
      <c r="E15" s="12">
        <v>14.1</v>
      </c>
      <c r="F15" s="13">
        <v>14075.248226950354</v>
      </c>
      <c r="G15" s="14"/>
    </row>
    <row r="16" spans="1:7" x14ac:dyDescent="0.2">
      <c r="A16" s="10">
        <v>12</v>
      </c>
      <c r="B16" s="11">
        <v>200108</v>
      </c>
      <c r="C16" s="11">
        <v>93202</v>
      </c>
      <c r="D16" s="11">
        <v>106906</v>
      </c>
      <c r="E16" s="12">
        <v>15.5</v>
      </c>
      <c r="F16" s="13">
        <v>12910.193548387097</v>
      </c>
      <c r="G16" s="14"/>
    </row>
    <row r="17" spans="1:8" x14ac:dyDescent="0.2">
      <c r="A17" s="10">
        <v>13</v>
      </c>
      <c r="B17" s="11">
        <v>251634</v>
      </c>
      <c r="C17" s="11">
        <v>114483</v>
      </c>
      <c r="D17" s="11">
        <v>137151</v>
      </c>
      <c r="E17" s="12">
        <v>14.5</v>
      </c>
      <c r="F17" s="13">
        <v>17354.068965517243</v>
      </c>
      <c r="G17" s="14"/>
    </row>
    <row r="18" spans="1:8" x14ac:dyDescent="0.2">
      <c r="A18" s="10">
        <v>14</v>
      </c>
      <c r="B18" s="11">
        <v>254897</v>
      </c>
      <c r="C18" s="11">
        <v>115676</v>
      </c>
      <c r="D18" s="11">
        <v>139221</v>
      </c>
      <c r="E18" s="12">
        <v>15.7</v>
      </c>
      <c r="F18" s="13">
        <v>16235.47770700637</v>
      </c>
      <c r="G18" s="14"/>
    </row>
    <row r="19" spans="1:8" x14ac:dyDescent="0.2">
      <c r="A19" s="15">
        <v>15</v>
      </c>
      <c r="B19" s="16">
        <v>197326</v>
      </c>
      <c r="C19" s="16">
        <v>92177</v>
      </c>
      <c r="D19" s="16">
        <v>105149</v>
      </c>
      <c r="E19" s="17">
        <v>14.3</v>
      </c>
      <c r="F19" s="18">
        <v>13799.020979020979</v>
      </c>
      <c r="G19" s="14"/>
      <c r="H19" s="19"/>
    </row>
    <row r="20" spans="1:8" ht="48.75" customHeight="1" x14ac:dyDescent="0.2">
      <c r="A20" s="82" t="s">
        <v>7</v>
      </c>
      <c r="B20" s="82"/>
      <c r="C20" s="82"/>
      <c r="D20" s="82"/>
      <c r="E20" s="82"/>
      <c r="F20" s="82"/>
      <c r="G20" s="20"/>
      <c r="H20" s="19"/>
    </row>
    <row r="21" spans="1:8" ht="23.25" customHeight="1" x14ac:dyDescent="0.2">
      <c r="A21" s="77" t="s">
        <v>58</v>
      </c>
      <c r="B21" s="77"/>
      <c r="C21" s="77"/>
      <c r="D21" s="77"/>
      <c r="E21" s="77"/>
      <c r="F21" s="77"/>
      <c r="G21" s="21"/>
    </row>
  </sheetData>
  <mergeCells count="7">
    <mergeCell ref="A21:F21"/>
    <mergeCell ref="A1:F1"/>
    <mergeCell ref="A2:A3"/>
    <mergeCell ref="B2:D2"/>
    <mergeCell ref="E2:E3"/>
    <mergeCell ref="F2:F3"/>
    <mergeCell ref="A20:F2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1"/>
  <sheetViews>
    <sheetView workbookViewId="0">
      <selection activeCell="B4" sqref="B4:F19"/>
    </sheetView>
  </sheetViews>
  <sheetFormatPr baseColWidth="10" defaultRowHeight="15" x14ac:dyDescent="0.2"/>
  <sheetData>
    <row r="1" spans="1:7" ht="29.25" customHeight="1" x14ac:dyDescent="0.2">
      <c r="A1" s="78" t="s">
        <v>60</v>
      </c>
      <c r="B1" s="79"/>
      <c r="C1" s="79"/>
      <c r="D1" s="79"/>
      <c r="E1" s="79"/>
      <c r="F1" s="79"/>
      <c r="G1" s="1"/>
    </row>
    <row r="2" spans="1:7" ht="24.75" customHeight="1" x14ac:dyDescent="0.2">
      <c r="A2" s="80" t="s">
        <v>0</v>
      </c>
      <c r="B2" s="81" t="s">
        <v>1</v>
      </c>
      <c r="C2" s="81"/>
      <c r="D2" s="81"/>
      <c r="E2" s="80" t="s">
        <v>2</v>
      </c>
      <c r="F2" s="80" t="s">
        <v>3</v>
      </c>
      <c r="G2" s="2"/>
    </row>
    <row r="3" spans="1:7" ht="16.5" customHeight="1" x14ac:dyDescent="0.2">
      <c r="A3" s="81"/>
      <c r="B3" s="3" t="s">
        <v>4</v>
      </c>
      <c r="C3" s="4" t="s">
        <v>5</v>
      </c>
      <c r="D3" s="4" t="s">
        <v>6</v>
      </c>
      <c r="E3" s="81"/>
      <c r="F3" s="81"/>
      <c r="G3" s="2"/>
    </row>
    <row r="4" spans="1:7" x14ac:dyDescent="0.2">
      <c r="A4" s="5" t="s">
        <v>4</v>
      </c>
      <c r="B4" s="6">
        <v>3058309</v>
      </c>
      <c r="C4" s="6">
        <v>1414500</v>
      </c>
      <c r="D4" s="6">
        <v>1643809</v>
      </c>
      <c r="E4" s="7">
        <v>203.2</v>
      </c>
      <c r="F4" s="8">
        <v>15050.733267716536</v>
      </c>
      <c r="G4" s="9"/>
    </row>
    <row r="5" spans="1:7" x14ac:dyDescent="0.2">
      <c r="A5" s="10">
        <v>1</v>
      </c>
      <c r="B5" s="11">
        <v>199903</v>
      </c>
      <c r="C5" s="11">
        <v>93484</v>
      </c>
      <c r="D5" s="11">
        <v>106419</v>
      </c>
      <c r="E5" s="12">
        <v>17.399999999999999</v>
      </c>
      <c r="F5" s="13">
        <v>11488.67816091954</v>
      </c>
      <c r="G5" s="14"/>
    </row>
    <row r="6" spans="1:7" x14ac:dyDescent="0.2">
      <c r="A6" s="10">
        <v>2</v>
      </c>
      <c r="B6" s="11">
        <v>186357</v>
      </c>
      <c r="C6" s="11">
        <v>82147</v>
      </c>
      <c r="D6" s="11">
        <v>104210</v>
      </c>
      <c r="E6" s="12">
        <v>6.1</v>
      </c>
      <c r="F6" s="13">
        <v>30550.327868852462</v>
      </c>
      <c r="G6" s="14"/>
    </row>
    <row r="7" spans="1:7" x14ac:dyDescent="0.2">
      <c r="A7" s="10">
        <v>3</v>
      </c>
      <c r="B7" s="11">
        <v>208164</v>
      </c>
      <c r="C7" s="11">
        <v>95367</v>
      </c>
      <c r="D7" s="11">
        <v>112797</v>
      </c>
      <c r="E7" s="12">
        <v>6.4</v>
      </c>
      <c r="F7" s="13">
        <v>32525.625</v>
      </c>
      <c r="G7" s="14"/>
    </row>
    <row r="8" spans="1:7" x14ac:dyDescent="0.2">
      <c r="A8" s="10">
        <v>4</v>
      </c>
      <c r="B8" s="11">
        <v>245186</v>
      </c>
      <c r="C8" s="11">
        <v>116495</v>
      </c>
      <c r="D8" s="11">
        <v>128691</v>
      </c>
      <c r="E8" s="12">
        <v>21.6</v>
      </c>
      <c r="F8" s="13">
        <v>11351.203703703703</v>
      </c>
      <c r="G8" s="14"/>
    </row>
    <row r="9" spans="1:7" x14ac:dyDescent="0.2">
      <c r="A9" s="10">
        <v>5</v>
      </c>
      <c r="B9" s="11">
        <v>187564</v>
      </c>
      <c r="C9" s="11">
        <v>85723</v>
      </c>
      <c r="D9" s="11">
        <v>101841</v>
      </c>
      <c r="E9" s="12">
        <v>6.7</v>
      </c>
      <c r="F9" s="13">
        <v>27994.626865671642</v>
      </c>
      <c r="G9" s="14"/>
    </row>
    <row r="10" spans="1:7" x14ac:dyDescent="0.2">
      <c r="A10" s="10">
        <v>6</v>
      </c>
      <c r="B10" s="11">
        <v>183795</v>
      </c>
      <c r="C10" s="11">
        <v>83384</v>
      </c>
      <c r="D10" s="11">
        <v>100411</v>
      </c>
      <c r="E10" s="12">
        <v>6.8</v>
      </c>
      <c r="F10" s="13">
        <v>27028.676470588234</v>
      </c>
      <c r="G10" s="14"/>
    </row>
    <row r="11" spans="1:7" x14ac:dyDescent="0.2">
      <c r="A11" s="10">
        <v>7</v>
      </c>
      <c r="B11" s="11">
        <v>216979</v>
      </c>
      <c r="C11" s="11">
        <v>101123</v>
      </c>
      <c r="D11" s="11">
        <v>115856</v>
      </c>
      <c r="E11" s="12">
        <v>12.4</v>
      </c>
      <c r="F11" s="13">
        <v>17498.306451612902</v>
      </c>
      <c r="G11" s="14"/>
    </row>
    <row r="12" spans="1:7" x14ac:dyDescent="0.2">
      <c r="A12" s="10">
        <v>8</v>
      </c>
      <c r="B12" s="11">
        <v>188847</v>
      </c>
      <c r="C12" s="11">
        <v>90537</v>
      </c>
      <c r="D12" s="11">
        <v>98310</v>
      </c>
      <c r="E12" s="12">
        <v>21.9</v>
      </c>
      <c r="F12" s="13">
        <v>8623.1506849315083</v>
      </c>
      <c r="G12" s="14"/>
    </row>
    <row r="13" spans="1:7" x14ac:dyDescent="0.2">
      <c r="A13" s="10">
        <v>9</v>
      </c>
      <c r="B13" s="11">
        <v>166488</v>
      </c>
      <c r="C13" s="11">
        <v>78060</v>
      </c>
      <c r="D13" s="11">
        <v>88428</v>
      </c>
      <c r="E13" s="12">
        <v>16.8</v>
      </c>
      <c r="F13" s="13">
        <v>9910</v>
      </c>
      <c r="G13" s="14"/>
    </row>
    <row r="14" spans="1:7" x14ac:dyDescent="0.2">
      <c r="A14" s="10">
        <v>10</v>
      </c>
      <c r="B14" s="11">
        <v>173036</v>
      </c>
      <c r="C14" s="11">
        <v>80549</v>
      </c>
      <c r="D14" s="11">
        <v>92487</v>
      </c>
      <c r="E14" s="12">
        <v>12.7</v>
      </c>
      <c r="F14" s="13">
        <v>13624.881889763781</v>
      </c>
      <c r="G14" s="14"/>
    </row>
    <row r="15" spans="1:7" x14ac:dyDescent="0.2">
      <c r="A15" s="10">
        <v>11</v>
      </c>
      <c r="B15" s="11">
        <v>198648</v>
      </c>
      <c r="C15" s="11">
        <v>92882</v>
      </c>
      <c r="D15" s="11">
        <v>105766</v>
      </c>
      <c r="E15" s="12">
        <v>14.1</v>
      </c>
      <c r="F15" s="13">
        <v>14088.510638297872</v>
      </c>
      <c r="G15" s="14"/>
    </row>
    <row r="16" spans="1:7" x14ac:dyDescent="0.2">
      <c r="A16" s="10">
        <v>12</v>
      </c>
      <c r="B16" s="11">
        <v>200262</v>
      </c>
      <c r="C16" s="11">
        <v>93194</v>
      </c>
      <c r="D16" s="11">
        <v>107068</v>
      </c>
      <c r="E16" s="12">
        <v>15.6</v>
      </c>
      <c r="F16" s="13">
        <v>12837.307692307693</v>
      </c>
      <c r="G16" s="14"/>
    </row>
    <row r="17" spans="1:8" x14ac:dyDescent="0.2">
      <c r="A17" s="10">
        <v>13</v>
      </c>
      <c r="B17" s="11">
        <v>251382</v>
      </c>
      <c r="C17" s="11">
        <v>114233</v>
      </c>
      <c r="D17" s="11">
        <v>137149</v>
      </c>
      <c r="E17" s="12">
        <v>14.6</v>
      </c>
      <c r="F17" s="13">
        <v>17217.945205479453</v>
      </c>
      <c r="G17" s="14"/>
    </row>
    <row r="18" spans="1:8" x14ac:dyDescent="0.2">
      <c r="A18" s="10">
        <v>14</v>
      </c>
      <c r="B18" s="11">
        <v>254668</v>
      </c>
      <c r="C18" s="11">
        <v>115435</v>
      </c>
      <c r="D18" s="11">
        <v>139233</v>
      </c>
      <c r="E18" s="12">
        <v>15.8</v>
      </c>
      <c r="F18" s="13">
        <v>16118.227848101265</v>
      </c>
      <c r="G18" s="14"/>
    </row>
    <row r="19" spans="1:8" x14ac:dyDescent="0.2">
      <c r="A19" s="15">
        <v>15</v>
      </c>
      <c r="B19" s="16">
        <v>197030</v>
      </c>
      <c r="C19" s="16">
        <v>91887</v>
      </c>
      <c r="D19" s="16">
        <v>105143</v>
      </c>
      <c r="E19" s="17">
        <v>14.3</v>
      </c>
      <c r="F19" s="18">
        <v>13778.321678321678</v>
      </c>
      <c r="G19" s="14"/>
      <c r="H19" s="19"/>
    </row>
    <row r="20" spans="1:8" ht="48.75" customHeight="1" x14ac:dyDescent="0.2">
      <c r="A20" s="82" t="s">
        <v>7</v>
      </c>
      <c r="B20" s="82"/>
      <c r="C20" s="82"/>
      <c r="D20" s="82"/>
      <c r="E20" s="82"/>
      <c r="F20" s="82"/>
      <c r="G20" s="20"/>
      <c r="H20" s="19"/>
    </row>
    <row r="21" spans="1:8" ht="23.25" customHeight="1" x14ac:dyDescent="0.2">
      <c r="A21" s="77" t="s">
        <v>58</v>
      </c>
      <c r="B21" s="77"/>
      <c r="C21" s="77"/>
      <c r="D21" s="77"/>
      <c r="E21" s="77"/>
      <c r="F21" s="77"/>
      <c r="G21" s="21"/>
    </row>
  </sheetData>
  <mergeCells count="7">
    <mergeCell ref="A21:F21"/>
    <mergeCell ref="A1:F1"/>
    <mergeCell ref="A2:A3"/>
    <mergeCell ref="B2:D2"/>
    <mergeCell ref="E2:E3"/>
    <mergeCell ref="F2:F3"/>
    <mergeCell ref="A20:F2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workbookViewId="0">
      <selection activeCell="A21" sqref="A21:F21"/>
    </sheetView>
  </sheetViews>
  <sheetFormatPr baseColWidth="10" defaultRowHeight="15" x14ac:dyDescent="0.2"/>
  <sheetData>
    <row r="1" spans="1:7" ht="29.25" customHeight="1" x14ac:dyDescent="0.2">
      <c r="A1" s="78" t="s">
        <v>61</v>
      </c>
      <c r="B1" s="79"/>
      <c r="C1" s="79"/>
      <c r="D1" s="79"/>
      <c r="E1" s="79"/>
      <c r="F1" s="79"/>
      <c r="G1" s="1"/>
    </row>
    <row r="2" spans="1:7" ht="24.75" customHeight="1" x14ac:dyDescent="0.2">
      <c r="A2" s="80" t="s">
        <v>0</v>
      </c>
      <c r="B2" s="81" t="s">
        <v>1</v>
      </c>
      <c r="C2" s="81"/>
      <c r="D2" s="81"/>
      <c r="E2" s="80" t="s">
        <v>2</v>
      </c>
      <c r="F2" s="80" t="s">
        <v>3</v>
      </c>
      <c r="G2" s="2"/>
    </row>
    <row r="3" spans="1:7" ht="16.5" customHeight="1" x14ac:dyDescent="0.2">
      <c r="A3" s="81"/>
      <c r="B3" s="3" t="s">
        <v>4</v>
      </c>
      <c r="C3" s="4" t="s">
        <v>5</v>
      </c>
      <c r="D3" s="4" t="s">
        <v>6</v>
      </c>
      <c r="E3" s="81"/>
      <c r="F3" s="81"/>
      <c r="G3" s="2"/>
    </row>
    <row r="4" spans="1:7" x14ac:dyDescent="0.2">
      <c r="A4" s="5" t="s">
        <v>4</v>
      </c>
      <c r="B4" s="6">
        <v>3050728</v>
      </c>
      <c r="C4" s="6">
        <v>1409151</v>
      </c>
      <c r="D4" s="6">
        <v>1641577</v>
      </c>
      <c r="E4" s="7">
        <v>203.2</v>
      </c>
      <c r="F4" s="8">
        <v>15013.425196850394</v>
      </c>
      <c r="G4" s="9"/>
    </row>
    <row r="5" spans="1:7" x14ac:dyDescent="0.2">
      <c r="A5" s="10">
        <v>1</v>
      </c>
      <c r="B5" s="11">
        <v>199230</v>
      </c>
      <c r="C5" s="11">
        <v>93044</v>
      </c>
      <c r="D5" s="11">
        <v>106186</v>
      </c>
      <c r="E5" s="12">
        <v>17.399999999999999</v>
      </c>
      <c r="F5" s="13">
        <v>11450</v>
      </c>
      <c r="G5" s="14"/>
    </row>
    <row r="6" spans="1:7" x14ac:dyDescent="0.2">
      <c r="A6" s="10">
        <v>2</v>
      </c>
      <c r="B6" s="11">
        <v>186587</v>
      </c>
      <c r="C6" s="11">
        <v>82091</v>
      </c>
      <c r="D6" s="11">
        <v>104496</v>
      </c>
      <c r="E6" s="12">
        <v>6.1</v>
      </c>
      <c r="F6" s="13">
        <v>30588.032786885247</v>
      </c>
      <c r="G6" s="14"/>
    </row>
    <row r="7" spans="1:7" x14ac:dyDescent="0.2">
      <c r="A7" s="10">
        <v>3</v>
      </c>
      <c r="B7" s="11">
        <v>207456</v>
      </c>
      <c r="C7" s="11">
        <v>94887</v>
      </c>
      <c r="D7" s="11">
        <v>112569</v>
      </c>
      <c r="E7" s="12">
        <v>6.4</v>
      </c>
      <c r="F7" s="13">
        <v>32415</v>
      </c>
      <c r="G7" s="14"/>
    </row>
    <row r="8" spans="1:7" x14ac:dyDescent="0.2">
      <c r="A8" s="10">
        <v>4</v>
      </c>
      <c r="B8" s="11">
        <v>243276</v>
      </c>
      <c r="C8" s="11">
        <v>115479</v>
      </c>
      <c r="D8" s="11">
        <v>127797</v>
      </c>
      <c r="E8" s="12">
        <v>21.6</v>
      </c>
      <c r="F8" s="13">
        <v>11262.777777777777</v>
      </c>
      <c r="G8" s="14"/>
    </row>
    <row r="9" spans="1:7" x14ac:dyDescent="0.2">
      <c r="A9" s="10">
        <v>5</v>
      </c>
      <c r="B9" s="11">
        <v>187547</v>
      </c>
      <c r="C9" s="11">
        <v>85565</v>
      </c>
      <c r="D9" s="11">
        <v>101982</v>
      </c>
      <c r="E9" s="12">
        <v>6.7</v>
      </c>
      <c r="F9" s="13">
        <v>27992.089552238805</v>
      </c>
      <c r="G9" s="14"/>
    </row>
    <row r="10" spans="1:7" x14ac:dyDescent="0.2">
      <c r="A10" s="10">
        <v>6</v>
      </c>
      <c r="B10" s="11">
        <v>183705</v>
      </c>
      <c r="C10" s="11">
        <v>83201</v>
      </c>
      <c r="D10" s="11">
        <v>100504</v>
      </c>
      <c r="E10" s="12">
        <v>6.8</v>
      </c>
      <c r="F10" s="13">
        <v>27015.441176470587</v>
      </c>
      <c r="G10" s="14"/>
    </row>
    <row r="11" spans="1:7" x14ac:dyDescent="0.2">
      <c r="A11" s="10">
        <v>7</v>
      </c>
      <c r="B11" s="11">
        <v>216117</v>
      </c>
      <c r="C11" s="11">
        <v>100581</v>
      </c>
      <c r="D11" s="11">
        <v>115536</v>
      </c>
      <c r="E11" s="12">
        <v>12.4</v>
      </c>
      <c r="F11" s="13">
        <v>17428.790322580644</v>
      </c>
      <c r="G11" s="14"/>
    </row>
    <row r="12" spans="1:7" x14ac:dyDescent="0.2">
      <c r="A12" s="10">
        <v>8</v>
      </c>
      <c r="B12" s="11">
        <v>186788</v>
      </c>
      <c r="C12" s="11">
        <v>89505</v>
      </c>
      <c r="D12" s="11">
        <v>97283</v>
      </c>
      <c r="E12" s="12">
        <v>21.9</v>
      </c>
      <c r="F12" s="13">
        <v>8529.1324200913241</v>
      </c>
      <c r="G12" s="14"/>
    </row>
    <row r="13" spans="1:7" x14ac:dyDescent="0.2">
      <c r="A13" s="10">
        <v>9</v>
      </c>
      <c r="B13" s="11">
        <v>166102</v>
      </c>
      <c r="C13" s="11">
        <v>77782</v>
      </c>
      <c r="D13" s="11">
        <v>88320</v>
      </c>
      <c r="E13" s="12">
        <v>16.8</v>
      </c>
      <c r="F13" s="13">
        <v>9887.0238095238092</v>
      </c>
      <c r="G13" s="14"/>
    </row>
    <row r="14" spans="1:7" x14ac:dyDescent="0.2">
      <c r="A14" s="10">
        <v>10</v>
      </c>
      <c r="B14" s="11">
        <v>172827</v>
      </c>
      <c r="C14" s="11">
        <v>80367</v>
      </c>
      <c r="D14" s="11">
        <v>92460</v>
      </c>
      <c r="E14" s="12">
        <v>12.7</v>
      </c>
      <c r="F14" s="13">
        <v>13608.425196850394</v>
      </c>
      <c r="G14" s="14"/>
    </row>
    <row r="15" spans="1:7" x14ac:dyDescent="0.2">
      <c r="A15" s="10">
        <v>11</v>
      </c>
      <c r="B15" s="11">
        <v>198683</v>
      </c>
      <c r="C15" s="11">
        <v>92813</v>
      </c>
      <c r="D15" s="11">
        <v>105870</v>
      </c>
      <c r="E15" s="12">
        <v>14.1</v>
      </c>
      <c r="F15" s="13">
        <v>14090.992907801419</v>
      </c>
      <c r="G15" s="14"/>
    </row>
    <row r="16" spans="1:7" x14ac:dyDescent="0.2">
      <c r="A16" s="10">
        <v>12</v>
      </c>
      <c r="B16" s="11">
        <v>200248</v>
      </c>
      <c r="C16" s="11">
        <v>93087</v>
      </c>
      <c r="D16" s="11">
        <v>107161</v>
      </c>
      <c r="E16" s="12">
        <v>15.6</v>
      </c>
      <c r="F16" s="13">
        <v>12836.410256410256</v>
      </c>
      <c r="G16" s="14"/>
    </row>
    <row r="17" spans="1:8" x14ac:dyDescent="0.2">
      <c r="A17" s="10">
        <v>13</v>
      </c>
      <c r="B17" s="11">
        <v>251066</v>
      </c>
      <c r="C17" s="11">
        <v>113953</v>
      </c>
      <c r="D17" s="11">
        <v>137113</v>
      </c>
      <c r="E17" s="12">
        <v>14.6</v>
      </c>
      <c r="F17" s="13">
        <v>17196.301369863013</v>
      </c>
      <c r="G17" s="14"/>
    </row>
    <row r="18" spans="1:8" x14ac:dyDescent="0.2">
      <c r="A18" s="10">
        <v>14</v>
      </c>
      <c r="B18" s="11">
        <v>254378</v>
      </c>
      <c r="C18" s="11">
        <v>115151</v>
      </c>
      <c r="D18" s="11">
        <v>139227</v>
      </c>
      <c r="E18" s="12">
        <v>15.8</v>
      </c>
      <c r="F18" s="13">
        <v>16099.873417721517</v>
      </c>
      <c r="G18" s="14"/>
    </row>
    <row r="19" spans="1:8" x14ac:dyDescent="0.2">
      <c r="A19" s="15">
        <v>15</v>
      </c>
      <c r="B19" s="16">
        <v>196718</v>
      </c>
      <c r="C19" s="16">
        <v>91645</v>
      </c>
      <c r="D19" s="16">
        <v>105073</v>
      </c>
      <c r="E19" s="17">
        <v>14.3</v>
      </c>
      <c r="F19" s="18">
        <v>13756.503496503496</v>
      </c>
      <c r="G19" s="14"/>
      <c r="H19" s="19"/>
    </row>
    <row r="20" spans="1:8" ht="48.75" customHeight="1" x14ac:dyDescent="0.2">
      <c r="A20" s="82" t="s">
        <v>7</v>
      </c>
      <c r="B20" s="82"/>
      <c r="C20" s="82"/>
      <c r="D20" s="82"/>
      <c r="E20" s="82"/>
      <c r="F20" s="82"/>
      <c r="G20" s="20"/>
      <c r="H20" s="19"/>
    </row>
    <row r="21" spans="1:8" ht="23.25" customHeight="1" x14ac:dyDescent="0.2">
      <c r="A21" s="77" t="s">
        <v>62</v>
      </c>
      <c r="B21" s="77"/>
      <c r="C21" s="77"/>
      <c r="D21" s="77"/>
      <c r="E21" s="77"/>
      <c r="F21" s="77"/>
      <c r="G21" s="21"/>
    </row>
  </sheetData>
  <mergeCells count="7">
    <mergeCell ref="A21:F21"/>
    <mergeCell ref="A1:F1"/>
    <mergeCell ref="A2:A3"/>
    <mergeCell ref="B2:D2"/>
    <mergeCell ref="E2:E3"/>
    <mergeCell ref="F2:F3"/>
    <mergeCell ref="A20:F20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1"/>
  <sheetViews>
    <sheetView workbookViewId="0">
      <selection activeCell="A22" sqref="A22"/>
    </sheetView>
  </sheetViews>
  <sheetFormatPr baseColWidth="10" defaultRowHeight="15" x14ac:dyDescent="0.2"/>
  <sheetData>
    <row r="1" spans="1:7" ht="29.25" customHeight="1" x14ac:dyDescent="0.2">
      <c r="A1" s="78" t="s">
        <v>63</v>
      </c>
      <c r="B1" s="79"/>
      <c r="C1" s="79"/>
      <c r="D1" s="79"/>
      <c r="E1" s="79"/>
      <c r="F1" s="79"/>
      <c r="G1" s="1"/>
    </row>
    <row r="2" spans="1:7" ht="24.75" customHeight="1" x14ac:dyDescent="0.2">
      <c r="A2" s="80" t="s">
        <v>0</v>
      </c>
      <c r="B2" s="81" t="s">
        <v>1</v>
      </c>
      <c r="C2" s="81"/>
      <c r="D2" s="81"/>
      <c r="E2" s="80" t="s">
        <v>2</v>
      </c>
      <c r="F2" s="80" t="s">
        <v>3</v>
      </c>
      <c r="G2" s="2"/>
    </row>
    <row r="3" spans="1:7" ht="16.5" customHeight="1" x14ac:dyDescent="0.2">
      <c r="A3" s="81"/>
      <c r="B3" s="3" t="s">
        <v>4</v>
      </c>
      <c r="C3" s="4" t="s">
        <v>5</v>
      </c>
      <c r="D3" s="4" t="s">
        <v>6</v>
      </c>
      <c r="E3" s="81"/>
      <c r="F3" s="81"/>
      <c r="G3" s="2"/>
    </row>
    <row r="4" spans="1:7" x14ac:dyDescent="0.2">
      <c r="A4" s="5" t="s">
        <v>4</v>
      </c>
      <c r="B4" s="6">
        <v>3042581</v>
      </c>
      <c r="C4" s="6">
        <v>1403522</v>
      </c>
      <c r="D4" s="6">
        <v>1639059</v>
      </c>
      <c r="E4" s="7">
        <v>203.2</v>
      </c>
      <c r="F4" s="8">
        <v>14973.331692913385</v>
      </c>
      <c r="G4" s="9"/>
    </row>
    <row r="5" spans="1:7" x14ac:dyDescent="0.2">
      <c r="A5" s="10">
        <v>1</v>
      </c>
      <c r="B5" s="11">
        <v>198520</v>
      </c>
      <c r="C5" s="11">
        <v>92585</v>
      </c>
      <c r="D5" s="11">
        <v>105935</v>
      </c>
      <c r="E5" s="12">
        <v>17.399999999999999</v>
      </c>
      <c r="F5" s="13">
        <v>11409.195402298852</v>
      </c>
      <c r="G5" s="14"/>
    </row>
    <row r="6" spans="1:7" x14ac:dyDescent="0.2">
      <c r="A6" s="10">
        <v>2</v>
      </c>
      <c r="B6" s="11">
        <v>186782</v>
      </c>
      <c r="C6" s="11">
        <v>82018</v>
      </c>
      <c r="D6" s="11">
        <v>104764</v>
      </c>
      <c r="E6" s="12">
        <v>6.1</v>
      </c>
      <c r="F6" s="13">
        <v>30620</v>
      </c>
      <c r="G6" s="14"/>
    </row>
    <row r="7" spans="1:7" x14ac:dyDescent="0.2">
      <c r="A7" s="10">
        <v>3</v>
      </c>
      <c r="B7" s="11">
        <v>206711</v>
      </c>
      <c r="C7" s="11">
        <v>94389</v>
      </c>
      <c r="D7" s="11">
        <v>112322</v>
      </c>
      <c r="E7" s="12">
        <v>6.4</v>
      </c>
      <c r="F7" s="13">
        <v>32298.59375</v>
      </c>
      <c r="G7" s="14"/>
    </row>
    <row r="8" spans="1:7" x14ac:dyDescent="0.2">
      <c r="A8" s="10">
        <v>4</v>
      </c>
      <c r="B8" s="11">
        <v>241322</v>
      </c>
      <c r="C8" s="11">
        <v>114441</v>
      </c>
      <c r="D8" s="11">
        <v>126881</v>
      </c>
      <c r="E8" s="12">
        <v>21.6</v>
      </c>
      <c r="F8" s="13">
        <v>11172.314814814814</v>
      </c>
      <c r="G8" s="14"/>
    </row>
    <row r="9" spans="1:7" x14ac:dyDescent="0.2">
      <c r="A9" s="10">
        <v>5</v>
      </c>
      <c r="B9" s="11">
        <v>187494</v>
      </c>
      <c r="C9" s="11">
        <v>85389</v>
      </c>
      <c r="D9" s="11">
        <v>102105</v>
      </c>
      <c r="E9" s="12">
        <v>6.7</v>
      </c>
      <c r="F9" s="13">
        <v>27984.179104477611</v>
      </c>
      <c r="G9" s="14"/>
    </row>
    <row r="10" spans="1:7" x14ac:dyDescent="0.2">
      <c r="A10" s="10">
        <v>6</v>
      </c>
      <c r="B10" s="11">
        <v>183580</v>
      </c>
      <c r="C10" s="11">
        <v>83001</v>
      </c>
      <c r="D10" s="11">
        <v>100579</v>
      </c>
      <c r="E10" s="12">
        <v>6.8</v>
      </c>
      <c r="F10" s="13">
        <v>26997.058823529413</v>
      </c>
      <c r="G10" s="14"/>
    </row>
    <row r="11" spans="1:7" x14ac:dyDescent="0.2">
      <c r="A11" s="10">
        <v>7</v>
      </c>
      <c r="B11" s="11">
        <v>215215</v>
      </c>
      <c r="C11" s="11">
        <v>100019</v>
      </c>
      <c r="D11" s="11">
        <v>115196</v>
      </c>
      <c r="E11" s="12">
        <v>12.4</v>
      </c>
      <c r="F11" s="13">
        <v>17356.048387096773</v>
      </c>
      <c r="G11" s="14"/>
    </row>
    <row r="12" spans="1:7" x14ac:dyDescent="0.2">
      <c r="A12" s="10">
        <v>8</v>
      </c>
      <c r="B12" s="11">
        <v>184692</v>
      </c>
      <c r="C12" s="11">
        <v>88454</v>
      </c>
      <c r="D12" s="11">
        <v>96238</v>
      </c>
      <c r="E12" s="12">
        <v>21.9</v>
      </c>
      <c r="F12" s="13">
        <v>8433.4246575342477</v>
      </c>
      <c r="G12" s="14"/>
    </row>
    <row r="13" spans="1:7" x14ac:dyDescent="0.2">
      <c r="A13" s="10">
        <v>9</v>
      </c>
      <c r="B13" s="11">
        <v>165685</v>
      </c>
      <c r="C13" s="11">
        <v>77489</v>
      </c>
      <c r="D13" s="11">
        <v>88196</v>
      </c>
      <c r="E13" s="12">
        <v>16.8</v>
      </c>
      <c r="F13" s="13">
        <v>9862.2023809523798</v>
      </c>
      <c r="G13" s="14"/>
    </row>
    <row r="14" spans="1:7" x14ac:dyDescent="0.2">
      <c r="A14" s="10">
        <v>10</v>
      </c>
      <c r="B14" s="11">
        <v>172587</v>
      </c>
      <c r="C14" s="11">
        <v>80170</v>
      </c>
      <c r="D14" s="11">
        <v>92417</v>
      </c>
      <c r="E14" s="12">
        <v>12.7</v>
      </c>
      <c r="F14" s="13">
        <v>13589.527559055119</v>
      </c>
      <c r="G14" s="14"/>
    </row>
    <row r="15" spans="1:7" x14ac:dyDescent="0.2">
      <c r="A15" s="10">
        <v>11</v>
      </c>
      <c r="B15" s="11">
        <v>198681</v>
      </c>
      <c r="C15" s="11">
        <v>92726</v>
      </c>
      <c r="D15" s="11">
        <v>105955</v>
      </c>
      <c r="E15" s="12">
        <v>14.1</v>
      </c>
      <c r="F15" s="13">
        <v>14090.851063829788</v>
      </c>
      <c r="G15" s="14"/>
    </row>
    <row r="16" spans="1:7" x14ac:dyDescent="0.2">
      <c r="A16" s="10">
        <v>12</v>
      </c>
      <c r="B16" s="11">
        <v>200197</v>
      </c>
      <c r="C16" s="11">
        <v>92961</v>
      </c>
      <c r="D16" s="11">
        <v>107236</v>
      </c>
      <c r="E16" s="12">
        <v>15.6</v>
      </c>
      <c r="F16" s="13">
        <v>12833.141025641025</v>
      </c>
      <c r="G16" s="14"/>
    </row>
    <row r="17" spans="1:8" x14ac:dyDescent="0.2">
      <c r="A17" s="10">
        <v>13</v>
      </c>
      <c r="B17" s="11">
        <v>250703</v>
      </c>
      <c r="C17" s="11">
        <v>113650</v>
      </c>
      <c r="D17" s="11">
        <v>137053</v>
      </c>
      <c r="E17" s="12">
        <v>14.6</v>
      </c>
      <c r="F17" s="13">
        <v>17171.438356164384</v>
      </c>
      <c r="G17" s="14"/>
    </row>
    <row r="18" spans="1:8" x14ac:dyDescent="0.2">
      <c r="A18" s="10">
        <v>14</v>
      </c>
      <c r="B18" s="11">
        <v>254043</v>
      </c>
      <c r="C18" s="11">
        <v>114846</v>
      </c>
      <c r="D18" s="11">
        <v>139197</v>
      </c>
      <c r="E18" s="12">
        <v>15.8</v>
      </c>
      <c r="F18" s="13">
        <v>16078.670886075948</v>
      </c>
      <c r="G18" s="14"/>
    </row>
    <row r="19" spans="1:8" x14ac:dyDescent="0.2">
      <c r="A19" s="15">
        <v>15</v>
      </c>
      <c r="B19" s="16">
        <v>196369</v>
      </c>
      <c r="C19" s="16">
        <v>91384</v>
      </c>
      <c r="D19" s="16">
        <v>104985</v>
      </c>
      <c r="E19" s="17">
        <v>14.3</v>
      </c>
      <c r="F19" s="18">
        <v>13732.097902097901</v>
      </c>
      <c r="G19" s="14"/>
      <c r="H19" s="19"/>
    </row>
    <row r="20" spans="1:8" ht="48.75" customHeight="1" x14ac:dyDescent="0.2">
      <c r="A20" s="82" t="s">
        <v>7</v>
      </c>
      <c r="B20" s="82"/>
      <c r="C20" s="82"/>
      <c r="D20" s="82"/>
      <c r="E20" s="82"/>
      <c r="F20" s="82"/>
      <c r="G20" s="20"/>
      <c r="H20" s="19"/>
    </row>
    <row r="21" spans="1:8" x14ac:dyDescent="0.2">
      <c r="A21" s="77" t="s">
        <v>64</v>
      </c>
      <c r="B21" s="77"/>
      <c r="C21" s="77"/>
      <c r="D21" s="77"/>
      <c r="E21" s="77"/>
      <c r="F21" s="77"/>
      <c r="G21" s="21"/>
    </row>
  </sheetData>
  <mergeCells count="7">
    <mergeCell ref="A21:F21"/>
    <mergeCell ref="A1:F1"/>
    <mergeCell ref="A2:A3"/>
    <mergeCell ref="B2:D2"/>
    <mergeCell ref="E2:E3"/>
    <mergeCell ref="F2:F3"/>
    <mergeCell ref="A20:F20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1"/>
  <sheetViews>
    <sheetView workbookViewId="0">
      <selection activeCell="B5" sqref="B5:F19"/>
    </sheetView>
  </sheetViews>
  <sheetFormatPr baseColWidth="10" defaultRowHeight="15" x14ac:dyDescent="0.2"/>
  <sheetData>
    <row r="1" spans="1:7" ht="29.25" customHeight="1" x14ac:dyDescent="0.2">
      <c r="A1" s="78" t="s">
        <v>65</v>
      </c>
      <c r="B1" s="79"/>
      <c r="C1" s="79"/>
      <c r="D1" s="79"/>
      <c r="E1" s="79"/>
      <c r="F1" s="79"/>
      <c r="G1" s="1"/>
    </row>
    <row r="2" spans="1:7" ht="24.75" customHeight="1" x14ac:dyDescent="0.2">
      <c r="A2" s="80" t="s">
        <v>0</v>
      </c>
      <c r="B2" s="81" t="s">
        <v>1</v>
      </c>
      <c r="C2" s="81"/>
      <c r="D2" s="81"/>
      <c r="E2" s="80" t="s">
        <v>2</v>
      </c>
      <c r="F2" s="80" t="s">
        <v>3</v>
      </c>
      <c r="G2" s="2"/>
    </row>
    <row r="3" spans="1:7" ht="16.5" customHeight="1" x14ac:dyDescent="0.2">
      <c r="A3" s="81"/>
      <c r="B3" s="3" t="s">
        <v>4</v>
      </c>
      <c r="C3" s="4" t="s">
        <v>5</v>
      </c>
      <c r="D3" s="4" t="s">
        <v>6</v>
      </c>
      <c r="E3" s="81"/>
      <c r="F3" s="81"/>
      <c r="G3" s="2"/>
    </row>
    <row r="4" spans="1:7" x14ac:dyDescent="0.2">
      <c r="A4" s="5" t="s">
        <v>4</v>
      </c>
      <c r="B4" s="6">
        <v>3034161</v>
      </c>
      <c r="C4" s="6">
        <v>1397802</v>
      </c>
      <c r="D4" s="6">
        <v>1636359</v>
      </c>
      <c r="E4" s="7">
        <v>203.20000000000002</v>
      </c>
      <c r="F4" s="8">
        <v>14931.89468503937</v>
      </c>
      <c r="G4" s="9"/>
    </row>
    <row r="5" spans="1:7" x14ac:dyDescent="0.2">
      <c r="A5" s="10">
        <v>1</v>
      </c>
      <c r="B5" s="11">
        <v>197791</v>
      </c>
      <c r="C5" s="11">
        <v>92120</v>
      </c>
      <c r="D5" s="11">
        <v>105671</v>
      </c>
      <c r="E5" s="12">
        <v>17.399999999999999</v>
      </c>
      <c r="F5" s="13">
        <v>11367.298850574714</v>
      </c>
      <c r="G5" s="14"/>
    </row>
    <row r="6" spans="1:7" x14ac:dyDescent="0.2">
      <c r="A6" s="10">
        <v>2</v>
      </c>
      <c r="B6" s="11">
        <v>186961</v>
      </c>
      <c r="C6" s="11">
        <v>81941</v>
      </c>
      <c r="D6" s="11">
        <v>105020</v>
      </c>
      <c r="E6" s="12">
        <v>6.1</v>
      </c>
      <c r="F6" s="13">
        <v>30649.344262295082</v>
      </c>
      <c r="G6" s="14"/>
    </row>
    <row r="7" spans="1:7" x14ac:dyDescent="0.2">
      <c r="A7" s="10">
        <v>3</v>
      </c>
      <c r="B7" s="11">
        <v>205946</v>
      </c>
      <c r="C7" s="11">
        <v>93884</v>
      </c>
      <c r="D7" s="11">
        <v>112062</v>
      </c>
      <c r="E7" s="12">
        <v>6.4</v>
      </c>
      <c r="F7" s="13">
        <v>32179.0625</v>
      </c>
      <c r="G7" s="14"/>
    </row>
    <row r="8" spans="1:7" x14ac:dyDescent="0.2">
      <c r="A8" s="10">
        <v>4</v>
      </c>
      <c r="B8" s="11">
        <v>239345</v>
      </c>
      <c r="C8" s="11">
        <v>113395</v>
      </c>
      <c r="D8" s="11">
        <v>125950</v>
      </c>
      <c r="E8" s="12">
        <v>21.6</v>
      </c>
      <c r="F8" s="13">
        <v>11080.787037037036</v>
      </c>
      <c r="G8" s="14"/>
    </row>
    <row r="9" spans="1:7" x14ac:dyDescent="0.2">
      <c r="A9" s="10">
        <v>5</v>
      </c>
      <c r="B9" s="11">
        <v>187425</v>
      </c>
      <c r="C9" s="11">
        <v>85208</v>
      </c>
      <c r="D9" s="11">
        <v>102217</v>
      </c>
      <c r="E9" s="12">
        <v>6.7</v>
      </c>
      <c r="F9" s="13">
        <v>27973.880597014926</v>
      </c>
      <c r="G9" s="14"/>
    </row>
    <row r="10" spans="1:7" x14ac:dyDescent="0.2">
      <c r="A10" s="10">
        <v>6</v>
      </c>
      <c r="B10" s="11">
        <v>183440</v>
      </c>
      <c r="C10" s="11">
        <v>82796</v>
      </c>
      <c r="D10" s="11">
        <v>100644</v>
      </c>
      <c r="E10" s="12">
        <v>6.8</v>
      </c>
      <c r="F10" s="13">
        <v>26976.470588235294</v>
      </c>
      <c r="G10" s="14"/>
    </row>
    <row r="11" spans="1:7" x14ac:dyDescent="0.2">
      <c r="A11" s="10">
        <v>7</v>
      </c>
      <c r="B11" s="11">
        <v>214293</v>
      </c>
      <c r="C11" s="11">
        <v>99450</v>
      </c>
      <c r="D11" s="11">
        <v>114843</v>
      </c>
      <c r="E11" s="12">
        <v>12.4</v>
      </c>
      <c r="F11" s="13">
        <v>17281.693548387095</v>
      </c>
      <c r="G11" s="14"/>
    </row>
    <row r="12" spans="1:7" x14ac:dyDescent="0.2">
      <c r="A12" s="10">
        <v>8</v>
      </c>
      <c r="B12" s="11">
        <v>182582</v>
      </c>
      <c r="C12" s="11">
        <v>87399</v>
      </c>
      <c r="D12" s="11">
        <v>95183</v>
      </c>
      <c r="E12" s="12">
        <v>21.9</v>
      </c>
      <c r="F12" s="13">
        <v>8337.0776255707769</v>
      </c>
      <c r="G12" s="14"/>
    </row>
    <row r="13" spans="1:7" x14ac:dyDescent="0.2">
      <c r="A13" s="10">
        <v>9</v>
      </c>
      <c r="B13" s="11">
        <v>165253</v>
      </c>
      <c r="C13" s="11">
        <v>77190</v>
      </c>
      <c r="D13" s="11">
        <v>88063</v>
      </c>
      <c r="E13" s="12">
        <v>16.8</v>
      </c>
      <c r="F13" s="13">
        <v>9836.4880952380954</v>
      </c>
      <c r="G13" s="14"/>
    </row>
    <row r="14" spans="1:7" x14ac:dyDescent="0.2">
      <c r="A14" s="10">
        <v>10</v>
      </c>
      <c r="B14" s="11">
        <v>172331</v>
      </c>
      <c r="C14" s="11">
        <v>79967</v>
      </c>
      <c r="D14" s="11">
        <v>92364</v>
      </c>
      <c r="E14" s="12">
        <v>12.7</v>
      </c>
      <c r="F14" s="13">
        <v>13569.370078740158</v>
      </c>
      <c r="G14" s="14"/>
    </row>
    <row r="15" spans="1:7" x14ac:dyDescent="0.2">
      <c r="A15" s="10">
        <v>11</v>
      </c>
      <c r="B15" s="11">
        <v>198661</v>
      </c>
      <c r="C15" s="11">
        <v>92632</v>
      </c>
      <c r="D15" s="11">
        <v>106029</v>
      </c>
      <c r="E15" s="12">
        <v>14.1</v>
      </c>
      <c r="F15" s="13">
        <v>14089.432624113475</v>
      </c>
      <c r="G15" s="14"/>
    </row>
    <row r="16" spans="1:7" x14ac:dyDescent="0.2">
      <c r="A16" s="10">
        <v>12</v>
      </c>
      <c r="B16" s="11">
        <v>200129</v>
      </c>
      <c r="C16" s="11">
        <v>92830</v>
      </c>
      <c r="D16" s="11">
        <v>107299</v>
      </c>
      <c r="E16" s="12">
        <v>15.6</v>
      </c>
      <c r="F16" s="13">
        <v>12828.782051282051</v>
      </c>
      <c r="G16" s="14"/>
    </row>
    <row r="17" spans="1:8" x14ac:dyDescent="0.2">
      <c r="A17" s="10">
        <v>13</v>
      </c>
      <c r="B17" s="11">
        <v>250319</v>
      </c>
      <c r="C17" s="11">
        <v>113340</v>
      </c>
      <c r="D17" s="11">
        <v>136979</v>
      </c>
      <c r="E17" s="12">
        <v>14.6</v>
      </c>
      <c r="F17" s="13">
        <v>17145.136986301372</v>
      </c>
      <c r="G17" s="14"/>
    </row>
    <row r="18" spans="1:8" x14ac:dyDescent="0.2">
      <c r="A18" s="10">
        <v>14</v>
      </c>
      <c r="B18" s="11">
        <v>253683</v>
      </c>
      <c r="C18" s="11">
        <v>114533</v>
      </c>
      <c r="D18" s="11">
        <v>139150</v>
      </c>
      <c r="E18" s="12">
        <v>15.8</v>
      </c>
      <c r="F18" s="13">
        <v>16055.886075949365</v>
      </c>
      <c r="G18" s="14"/>
    </row>
    <row r="19" spans="1:8" x14ac:dyDescent="0.2">
      <c r="A19" s="15">
        <v>15</v>
      </c>
      <c r="B19" s="16">
        <v>196002</v>
      </c>
      <c r="C19" s="16">
        <v>91117</v>
      </c>
      <c r="D19" s="16">
        <v>104885</v>
      </c>
      <c r="E19" s="17">
        <v>14.3</v>
      </c>
      <c r="F19" s="18">
        <v>13706.433566433565</v>
      </c>
      <c r="G19" s="14"/>
      <c r="H19" s="19"/>
    </row>
    <row r="20" spans="1:8" ht="48.75" customHeight="1" x14ac:dyDescent="0.2">
      <c r="A20" s="82" t="s">
        <v>7</v>
      </c>
      <c r="B20" s="82"/>
      <c r="C20" s="82"/>
      <c r="D20" s="82"/>
      <c r="E20" s="82"/>
      <c r="F20" s="82"/>
      <c r="G20" s="20"/>
      <c r="H20" s="19"/>
    </row>
    <row r="21" spans="1:8" x14ac:dyDescent="0.2">
      <c r="A21" s="77" t="s">
        <v>64</v>
      </c>
      <c r="B21" s="77"/>
      <c r="C21" s="77"/>
      <c r="D21" s="77"/>
      <c r="E21" s="77"/>
      <c r="F21" s="77"/>
      <c r="G21" s="21"/>
    </row>
  </sheetData>
  <mergeCells count="7">
    <mergeCell ref="A21:F21"/>
    <mergeCell ref="A1:F1"/>
    <mergeCell ref="A2:A3"/>
    <mergeCell ref="B2:D2"/>
    <mergeCell ref="E2:E3"/>
    <mergeCell ref="F2:F3"/>
    <mergeCell ref="A20:F20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1"/>
  <sheetViews>
    <sheetView workbookViewId="0">
      <selection activeCell="H23" sqref="H23"/>
    </sheetView>
  </sheetViews>
  <sheetFormatPr baseColWidth="10" defaultRowHeight="15" x14ac:dyDescent="0.2"/>
  <sheetData>
    <row r="1" spans="1:7" ht="29.25" customHeight="1" x14ac:dyDescent="0.2">
      <c r="A1" s="78" t="s">
        <v>66</v>
      </c>
      <c r="B1" s="79"/>
      <c r="C1" s="79"/>
      <c r="D1" s="79"/>
      <c r="E1" s="79"/>
      <c r="F1" s="79"/>
      <c r="G1" s="1"/>
    </row>
    <row r="2" spans="1:7" ht="24.75" customHeight="1" x14ac:dyDescent="0.2">
      <c r="A2" s="80" t="s">
        <v>0</v>
      </c>
      <c r="B2" s="81" t="s">
        <v>1</v>
      </c>
      <c r="C2" s="81"/>
      <c r="D2" s="81"/>
      <c r="E2" s="80" t="s">
        <v>2</v>
      </c>
      <c r="F2" s="80" t="s">
        <v>3</v>
      </c>
      <c r="G2" s="2"/>
    </row>
    <row r="3" spans="1:7" ht="16.5" customHeight="1" x14ac:dyDescent="0.2">
      <c r="A3" s="81"/>
      <c r="B3" s="3" t="s">
        <v>4</v>
      </c>
      <c r="C3" s="4" t="s">
        <v>5</v>
      </c>
      <c r="D3" s="4" t="s">
        <v>6</v>
      </c>
      <c r="E3" s="81"/>
      <c r="F3" s="81"/>
      <c r="G3" s="2"/>
    </row>
    <row r="4" spans="1:7" x14ac:dyDescent="0.2">
      <c r="A4" s="5" t="s">
        <v>4</v>
      </c>
      <c r="B4" s="6">
        <v>3025772</v>
      </c>
      <c r="C4" s="6">
        <v>1392139</v>
      </c>
      <c r="D4" s="6">
        <v>1633633</v>
      </c>
      <c r="E4" s="7">
        <v>203</v>
      </c>
      <c r="F4" s="8">
        <v>14905.280788177341</v>
      </c>
      <c r="G4" s="9"/>
    </row>
    <row r="5" spans="1:7" x14ac:dyDescent="0.2">
      <c r="A5" s="10">
        <v>1</v>
      </c>
      <c r="B5" s="11">
        <v>197064</v>
      </c>
      <c r="C5" s="11">
        <v>91658</v>
      </c>
      <c r="D5" s="11">
        <v>105406</v>
      </c>
      <c r="E5" s="12">
        <v>19.100000000000001</v>
      </c>
      <c r="F5" s="13">
        <v>10317.486910994763</v>
      </c>
      <c r="G5" s="14"/>
    </row>
    <row r="6" spans="1:7" x14ac:dyDescent="0.2">
      <c r="A6" s="10">
        <v>2</v>
      </c>
      <c r="B6" s="11">
        <v>187141</v>
      </c>
      <c r="C6" s="11">
        <v>81866</v>
      </c>
      <c r="D6" s="11">
        <v>105275</v>
      </c>
      <c r="E6" s="12">
        <v>6.73</v>
      </c>
      <c r="F6" s="13">
        <v>27806.983655274886</v>
      </c>
      <c r="G6" s="14"/>
    </row>
    <row r="7" spans="1:7" x14ac:dyDescent="0.2">
      <c r="A7" s="10">
        <v>3</v>
      </c>
      <c r="B7" s="11">
        <v>205183</v>
      </c>
      <c r="C7" s="11">
        <v>93383</v>
      </c>
      <c r="D7" s="11">
        <v>111800</v>
      </c>
      <c r="E7" s="12">
        <v>6.39</v>
      </c>
      <c r="F7" s="13">
        <v>32110.015649452271</v>
      </c>
      <c r="G7" s="14"/>
    </row>
    <row r="8" spans="1:7" x14ac:dyDescent="0.2">
      <c r="A8" s="10">
        <v>4</v>
      </c>
      <c r="B8" s="11">
        <v>237372</v>
      </c>
      <c r="C8" s="11">
        <v>112354</v>
      </c>
      <c r="D8" s="11">
        <v>125018</v>
      </c>
      <c r="E8" s="12">
        <v>20.34</v>
      </c>
      <c r="F8" s="13">
        <v>11670.206489675516</v>
      </c>
      <c r="G8" s="14"/>
    </row>
    <row r="9" spans="1:7" x14ac:dyDescent="0.2">
      <c r="A9" s="10">
        <v>5</v>
      </c>
      <c r="B9" s="11">
        <v>187359</v>
      </c>
      <c r="C9" s="11">
        <v>85031</v>
      </c>
      <c r="D9" s="11">
        <v>102328</v>
      </c>
      <c r="E9" s="12">
        <v>6.66</v>
      </c>
      <c r="F9" s="13">
        <v>28131.981981981982</v>
      </c>
      <c r="G9" s="14"/>
    </row>
    <row r="10" spans="1:7" x14ac:dyDescent="0.2">
      <c r="A10" s="10">
        <v>6</v>
      </c>
      <c r="B10" s="11">
        <v>183300</v>
      </c>
      <c r="C10" s="11">
        <v>82594</v>
      </c>
      <c r="D10" s="11">
        <v>100706</v>
      </c>
      <c r="E10" s="12">
        <v>6.85</v>
      </c>
      <c r="F10" s="13">
        <v>26759.124087591241</v>
      </c>
      <c r="G10" s="14"/>
    </row>
    <row r="11" spans="1:7" x14ac:dyDescent="0.2">
      <c r="A11" s="10">
        <v>7</v>
      </c>
      <c r="B11" s="11">
        <v>213374</v>
      </c>
      <c r="C11" s="11">
        <v>98886</v>
      </c>
      <c r="D11" s="11">
        <v>114488</v>
      </c>
      <c r="E11" s="12">
        <v>11.71</v>
      </c>
      <c r="F11" s="13">
        <v>18221.520068317677</v>
      </c>
      <c r="G11" s="14"/>
    </row>
    <row r="12" spans="1:7" x14ac:dyDescent="0.2">
      <c r="A12" s="10">
        <v>8</v>
      </c>
      <c r="B12" s="11">
        <v>180474</v>
      </c>
      <c r="C12" s="11">
        <v>86347</v>
      </c>
      <c r="D12" s="11">
        <v>94127</v>
      </c>
      <c r="E12" s="12">
        <v>21.84</v>
      </c>
      <c r="F12" s="13">
        <v>8263.461538461539</v>
      </c>
      <c r="G12" s="14"/>
    </row>
    <row r="13" spans="1:7" x14ac:dyDescent="0.2">
      <c r="A13" s="10">
        <v>9</v>
      </c>
      <c r="B13" s="11">
        <v>164823</v>
      </c>
      <c r="C13" s="11">
        <v>76895</v>
      </c>
      <c r="D13" s="11">
        <v>87928</v>
      </c>
      <c r="E13" s="12">
        <v>16.760000000000002</v>
      </c>
      <c r="F13" s="13">
        <v>9834.3078758949869</v>
      </c>
      <c r="G13" s="14"/>
    </row>
    <row r="14" spans="1:7" x14ac:dyDescent="0.2">
      <c r="A14" s="10">
        <v>10</v>
      </c>
      <c r="B14" s="11">
        <v>172076</v>
      </c>
      <c r="C14" s="11">
        <v>79767</v>
      </c>
      <c r="D14" s="11">
        <v>92309</v>
      </c>
      <c r="E14" s="12">
        <v>12.74</v>
      </c>
      <c r="F14" s="13">
        <v>13506.750392464677</v>
      </c>
      <c r="G14" s="14"/>
    </row>
    <row r="15" spans="1:7" x14ac:dyDescent="0.2">
      <c r="A15" s="10">
        <v>11</v>
      </c>
      <c r="B15" s="11">
        <v>198644</v>
      </c>
      <c r="C15" s="11">
        <v>92543</v>
      </c>
      <c r="D15" s="11">
        <v>106101</v>
      </c>
      <c r="E15" s="12">
        <v>14.09</v>
      </c>
      <c r="F15" s="13">
        <v>14098.225691980128</v>
      </c>
      <c r="G15" s="14"/>
    </row>
    <row r="16" spans="1:7" x14ac:dyDescent="0.2">
      <c r="A16" s="10">
        <v>12</v>
      </c>
      <c r="B16" s="11">
        <v>200062</v>
      </c>
      <c r="C16" s="11">
        <v>92702</v>
      </c>
      <c r="D16" s="11">
        <v>107360</v>
      </c>
      <c r="E16" s="12">
        <v>15.56</v>
      </c>
      <c r="F16" s="13">
        <v>12857.45501285347</v>
      </c>
      <c r="G16" s="14"/>
    </row>
    <row r="17" spans="1:8" x14ac:dyDescent="0.2">
      <c r="A17" s="10">
        <v>13</v>
      </c>
      <c r="B17" s="11">
        <v>249935</v>
      </c>
      <c r="C17" s="11">
        <v>113034</v>
      </c>
      <c r="D17" s="11">
        <v>136901</v>
      </c>
      <c r="E17" s="12">
        <v>14.46</v>
      </c>
      <c r="F17" s="13">
        <v>17284.57814661134</v>
      </c>
      <c r="G17" s="14"/>
    </row>
    <row r="18" spans="1:8" x14ac:dyDescent="0.2">
      <c r="A18" s="10">
        <v>14</v>
      </c>
      <c r="B18" s="11">
        <v>253326</v>
      </c>
      <c r="C18" s="11">
        <v>114224</v>
      </c>
      <c r="D18" s="11">
        <v>139102</v>
      </c>
      <c r="E18" s="12">
        <v>15.96</v>
      </c>
      <c r="F18" s="13">
        <v>15872.556390977443</v>
      </c>
      <c r="G18" s="14"/>
    </row>
    <row r="19" spans="1:8" x14ac:dyDescent="0.2">
      <c r="A19" s="15">
        <v>15</v>
      </c>
      <c r="B19" s="16">
        <v>195639</v>
      </c>
      <c r="C19" s="16">
        <v>90855</v>
      </c>
      <c r="D19" s="16">
        <v>104784</v>
      </c>
      <c r="E19" s="17">
        <v>14.32</v>
      </c>
      <c r="F19" s="18">
        <v>13661.941340782123</v>
      </c>
      <c r="G19" s="14"/>
      <c r="H19" s="19"/>
    </row>
    <row r="20" spans="1:8" ht="48.75" customHeight="1" x14ac:dyDescent="0.2">
      <c r="A20" s="82" t="s">
        <v>7</v>
      </c>
      <c r="B20" s="82"/>
      <c r="C20" s="82"/>
      <c r="D20" s="82"/>
      <c r="E20" s="82"/>
      <c r="F20" s="82"/>
      <c r="G20" s="20"/>
      <c r="H20" s="19"/>
    </row>
    <row r="21" spans="1:8" x14ac:dyDescent="0.2">
      <c r="A21" s="77" t="s">
        <v>64</v>
      </c>
      <c r="B21" s="77"/>
      <c r="C21" s="77"/>
      <c r="D21" s="77"/>
      <c r="E21" s="77"/>
      <c r="F21" s="77"/>
      <c r="G21" s="21"/>
    </row>
  </sheetData>
  <mergeCells count="7">
    <mergeCell ref="A21:F21"/>
    <mergeCell ref="A1:F1"/>
    <mergeCell ref="A2:A3"/>
    <mergeCell ref="B2:D2"/>
    <mergeCell ref="E2:E3"/>
    <mergeCell ref="F2:F3"/>
    <mergeCell ref="A20:F20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7"/>
  <sheetViews>
    <sheetView zoomScaleNormal="100" workbookViewId="0">
      <selection activeCell="B18" sqref="B18"/>
    </sheetView>
  </sheetViews>
  <sheetFormatPr baseColWidth="10" defaultColWidth="42" defaultRowHeight="13" x14ac:dyDescent="0.15"/>
  <cols>
    <col min="1" max="16384" width="42" style="22"/>
  </cols>
  <sheetData>
    <row r="1" spans="1:2" ht="20" thickBot="1" x14ac:dyDescent="0.2">
      <c r="A1" s="83" t="s">
        <v>10</v>
      </c>
      <c r="B1" s="84"/>
    </row>
    <row r="2" spans="1:2" ht="16" thickBot="1" x14ac:dyDescent="0.2">
      <c r="A2" s="23" t="s">
        <v>11</v>
      </c>
      <c r="B2" s="24" t="s">
        <v>52</v>
      </c>
    </row>
    <row r="3" spans="1:2" ht="17" thickBot="1" x14ac:dyDescent="0.2">
      <c r="A3" s="25" t="s">
        <v>12</v>
      </c>
      <c r="B3" s="26" t="s">
        <v>13</v>
      </c>
    </row>
    <row r="4" spans="1:2" ht="17" thickBot="1" x14ac:dyDescent="0.2">
      <c r="A4" s="25" t="s">
        <v>14</v>
      </c>
      <c r="B4" s="26" t="s">
        <v>28</v>
      </c>
    </row>
    <row r="5" spans="1:2" ht="17" thickBot="1" x14ac:dyDescent="0.2">
      <c r="A5" s="25" t="s">
        <v>15</v>
      </c>
      <c r="B5" s="26" t="s">
        <v>29</v>
      </c>
    </row>
    <row r="6" spans="1:2" ht="17" thickBot="1" x14ac:dyDescent="0.2">
      <c r="A6" s="27" t="s">
        <v>16</v>
      </c>
      <c r="B6" s="28" t="s">
        <v>30</v>
      </c>
    </row>
    <row r="7" spans="1:2" ht="40.5" customHeight="1" thickBot="1" x14ac:dyDescent="0.2">
      <c r="A7" s="29" t="s">
        <v>17</v>
      </c>
      <c r="B7" s="30" t="s">
        <v>31</v>
      </c>
    </row>
    <row r="8" spans="1:2" ht="12.75" customHeight="1" thickBot="1" x14ac:dyDescent="0.2">
      <c r="A8" s="38" t="s">
        <v>18</v>
      </c>
      <c r="B8" s="44" t="s">
        <v>45</v>
      </c>
    </row>
    <row r="9" spans="1:2" ht="17" thickBot="1" x14ac:dyDescent="0.2">
      <c r="A9" s="39" t="s">
        <v>20</v>
      </c>
      <c r="B9" s="35" t="s">
        <v>48</v>
      </c>
    </row>
    <row r="10" spans="1:2" ht="12.75" customHeight="1" thickBot="1" x14ac:dyDescent="0.2">
      <c r="A10" s="47" t="s">
        <v>21</v>
      </c>
      <c r="B10" s="45" t="s">
        <v>47</v>
      </c>
    </row>
    <row r="11" spans="1:2" ht="17" thickBot="1" x14ac:dyDescent="0.2">
      <c r="A11" s="38" t="s">
        <v>41</v>
      </c>
      <c r="B11" s="45" t="s">
        <v>0</v>
      </c>
    </row>
    <row r="12" spans="1:2" ht="37" thickBot="1" x14ac:dyDescent="0.2">
      <c r="A12" s="38" t="s">
        <v>44</v>
      </c>
      <c r="B12" s="46" t="s">
        <v>51</v>
      </c>
    </row>
    <row r="13" spans="1:2" ht="12.75" customHeight="1" thickBot="1" x14ac:dyDescent="0.2">
      <c r="A13" s="38" t="s">
        <v>42</v>
      </c>
      <c r="B13" s="44" t="s">
        <v>46</v>
      </c>
    </row>
    <row r="14" spans="1:2" ht="18" thickBot="1" x14ac:dyDescent="0.2">
      <c r="A14" s="39" t="s">
        <v>20</v>
      </c>
      <c r="B14" s="35" t="s">
        <v>49</v>
      </c>
    </row>
    <row r="15" spans="1:2" ht="12.75" customHeight="1" thickBot="1" x14ac:dyDescent="0.2">
      <c r="A15" s="47" t="s">
        <v>21</v>
      </c>
      <c r="B15" s="45" t="s">
        <v>50</v>
      </c>
    </row>
    <row r="16" spans="1:2" ht="17" thickBot="1" x14ac:dyDescent="0.2">
      <c r="A16" s="31" t="s">
        <v>43</v>
      </c>
      <c r="B16" s="32" t="s">
        <v>32</v>
      </c>
    </row>
    <row r="17" spans="1:2" ht="17" thickBot="1" x14ac:dyDescent="0.2">
      <c r="A17" s="33" t="s">
        <v>19</v>
      </c>
      <c r="B17" s="34" t="s">
        <v>34</v>
      </c>
    </row>
    <row r="18" spans="1:2" ht="17" thickBot="1" x14ac:dyDescent="0.2">
      <c r="A18" s="39" t="s">
        <v>20</v>
      </c>
      <c r="B18" s="35" t="s">
        <v>33</v>
      </c>
    </row>
    <row r="19" spans="1:2" ht="12.75" customHeight="1" x14ac:dyDescent="0.15">
      <c r="A19" s="40" t="s">
        <v>21</v>
      </c>
      <c r="B19" s="42" t="s">
        <v>36</v>
      </c>
    </row>
    <row r="20" spans="1:2" ht="12.75" customHeight="1" x14ac:dyDescent="0.15">
      <c r="A20" s="41"/>
      <c r="B20" s="43" t="s">
        <v>35</v>
      </c>
    </row>
    <row r="21" spans="1:2" ht="12.75" customHeight="1" x14ac:dyDescent="0.15">
      <c r="A21" s="41"/>
      <c r="B21" s="43" t="s">
        <v>38</v>
      </c>
    </row>
    <row r="22" spans="1:2" ht="12.75" customHeight="1" x14ac:dyDescent="0.15">
      <c r="A22" s="41"/>
      <c r="B22" s="43" t="s">
        <v>37</v>
      </c>
    </row>
    <row r="23" spans="1:2" ht="12.75" customHeight="1" thickBot="1" x14ac:dyDescent="0.2">
      <c r="A23" s="38"/>
      <c r="B23" s="44" t="s">
        <v>39</v>
      </c>
    </row>
    <row r="24" spans="1:2" ht="17" thickBot="1" x14ac:dyDescent="0.2">
      <c r="A24" s="25" t="s">
        <v>22</v>
      </c>
      <c r="B24" s="36" t="s">
        <v>40</v>
      </c>
    </row>
    <row r="25" spans="1:2" ht="17" thickBot="1" x14ac:dyDescent="0.2">
      <c r="A25" s="25" t="s">
        <v>24</v>
      </c>
      <c r="B25" s="36" t="s">
        <v>23</v>
      </c>
    </row>
    <row r="26" spans="1:2" ht="17" thickBot="1" x14ac:dyDescent="0.2">
      <c r="A26" s="25" t="s">
        <v>25</v>
      </c>
      <c r="B26" s="36" t="s">
        <v>26</v>
      </c>
    </row>
    <row r="27" spans="1:2" ht="37" thickBot="1" x14ac:dyDescent="0.2">
      <c r="A27" s="25" t="s">
        <v>27</v>
      </c>
      <c r="B27" s="37" t="s">
        <v>72</v>
      </c>
    </row>
  </sheetData>
  <mergeCells count="1">
    <mergeCell ref="A1:B1"/>
  </mergeCells>
  <pageMargins left="0.7" right="0.7" top="0.75" bottom="0.75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N53"/>
  <sheetViews>
    <sheetView tabSelected="1" topLeftCell="A18" zoomScale="55" zoomScaleNormal="55" workbookViewId="0">
      <selection activeCell="D53" sqref="D53"/>
    </sheetView>
  </sheetViews>
  <sheetFormatPr baseColWidth="10" defaultRowHeight="15" x14ac:dyDescent="0.2"/>
  <cols>
    <col min="1" max="2" width="10.83203125" style="52"/>
    <col min="3" max="21" width="8.6640625" style="52" customWidth="1"/>
    <col min="22" max="22" width="11.83203125" style="52" bestFit="1" customWidth="1"/>
    <col min="23" max="46" width="8.6640625" style="52" customWidth="1"/>
    <col min="47" max="16384" width="10.83203125" style="52"/>
  </cols>
  <sheetData>
    <row r="2" spans="2:20" x14ac:dyDescent="0.2">
      <c r="B2" s="60" t="s">
        <v>80</v>
      </c>
      <c r="C2" s="61" t="s">
        <v>75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</row>
    <row r="3" spans="2:20" x14ac:dyDescent="0.2">
      <c r="B3" s="62" t="s">
        <v>0</v>
      </c>
      <c r="C3" s="64">
        <v>2006</v>
      </c>
      <c r="D3" s="64">
        <v>2007</v>
      </c>
      <c r="E3" s="64">
        <v>2008</v>
      </c>
      <c r="F3" s="64">
        <v>2009</v>
      </c>
      <c r="G3" s="64">
        <v>2010</v>
      </c>
      <c r="H3" s="64">
        <v>2011</v>
      </c>
      <c r="I3" s="64">
        <v>2012</v>
      </c>
      <c r="J3" s="64">
        <v>2013</v>
      </c>
      <c r="K3" s="64">
        <v>2014</v>
      </c>
      <c r="L3" s="64">
        <v>2015</v>
      </c>
      <c r="M3" s="64">
        <v>2016</v>
      </c>
      <c r="N3" s="64">
        <v>2017</v>
      </c>
      <c r="O3" s="64">
        <v>2018</v>
      </c>
      <c r="P3" s="64">
        <v>2019</v>
      </c>
      <c r="Q3" s="65">
        <v>2020</v>
      </c>
      <c r="R3" s="63">
        <v>2021</v>
      </c>
      <c r="S3" s="63">
        <v>2022</v>
      </c>
      <c r="T3" s="63">
        <v>2023</v>
      </c>
    </row>
    <row r="4" spans="2:20" x14ac:dyDescent="0.2">
      <c r="B4" s="68">
        <v>1</v>
      </c>
      <c r="C4" s="55">
        <f>'2006'!$F5</f>
        <v>10317.486910994763</v>
      </c>
      <c r="D4" s="55">
        <f>'2007'!$F5</f>
        <v>11367.298850574714</v>
      </c>
      <c r="E4" s="55">
        <f>'2008'!$F5</f>
        <v>11409.195402298852</v>
      </c>
      <c r="F4" s="55">
        <f>'2009'!$F5</f>
        <v>11450</v>
      </c>
      <c r="G4" s="55">
        <f>'2010'!$F5</f>
        <v>11488.67816091954</v>
      </c>
      <c r="H4" s="55">
        <f>'2011'!$F5</f>
        <v>11267.078651685393</v>
      </c>
      <c r="I4" s="55">
        <f>'2012'!$F5</f>
        <v>11308.14606741573</v>
      </c>
      <c r="J4" s="55">
        <f>'2013'!$F5</f>
        <v>11629.516259024007</v>
      </c>
      <c r="K4" s="55">
        <f>'2014'!$F5</f>
        <v>14355.987197119361</v>
      </c>
      <c r="L4" s="55">
        <f>'2015'!$F5</f>
        <v>14116.037804884912</v>
      </c>
      <c r="M4" s="55">
        <f>'2016'!$F5</f>
        <v>14188.25887001897</v>
      </c>
      <c r="N4" s="55">
        <f>'2017'!$F5</f>
        <v>14256.821034737037</v>
      </c>
      <c r="O4" s="55">
        <f>'2018'!$F5</f>
        <v>14320.823646629025</v>
      </c>
      <c r="P4" s="55">
        <f>'2019'!$F5</f>
        <v>14379.872670265522</v>
      </c>
      <c r="Q4" s="53"/>
      <c r="R4" s="54"/>
      <c r="S4" s="54"/>
      <c r="T4" s="54"/>
    </row>
    <row r="5" spans="2:20" x14ac:dyDescent="0.2">
      <c r="B5" s="68">
        <v>2</v>
      </c>
      <c r="C5" s="55">
        <f>'2006'!$F6</f>
        <v>27806.983655274886</v>
      </c>
      <c r="D5" s="55">
        <f>'2007'!$F6</f>
        <v>30649.344262295082</v>
      </c>
      <c r="E5" s="55">
        <f>'2008'!$F6</f>
        <v>30620</v>
      </c>
      <c r="F5" s="55">
        <f>'2009'!$F6</f>
        <v>30588.032786885247</v>
      </c>
      <c r="G5" s="55">
        <f>'2010'!$F6</f>
        <v>30550.327868852462</v>
      </c>
      <c r="H5" s="55">
        <f>'2011'!$F6</f>
        <v>30104.838709677417</v>
      </c>
      <c r="I5" s="55">
        <f>'2012'!$F6</f>
        <v>30143.225806451614</v>
      </c>
      <c r="J5" s="55">
        <f>'2013'!$F6</f>
        <v>29742.739882778835</v>
      </c>
      <c r="K5" s="55">
        <f>'2014'!$F6</f>
        <v>23860.498440222007</v>
      </c>
      <c r="L5" s="55">
        <f>'2015'!$F6</f>
        <v>23797.88812287285</v>
      </c>
      <c r="M5" s="55">
        <f>'2016'!$F6</f>
        <v>23776.150544629469</v>
      </c>
      <c r="N5" s="55">
        <f>'2017'!$F6</f>
        <v>23755.840982475067</v>
      </c>
      <c r="O5" s="55">
        <f>'2018'!$F6</f>
        <v>23737.911447135637</v>
      </c>
      <c r="P5" s="55">
        <f>'2019'!$F6</f>
        <v>23722.520607065504</v>
      </c>
      <c r="Q5" s="53"/>
      <c r="R5" s="54"/>
      <c r="S5" s="54"/>
      <c r="T5" s="54"/>
    </row>
    <row r="6" spans="2:20" x14ac:dyDescent="0.2">
      <c r="B6" s="68">
        <v>3</v>
      </c>
      <c r="C6" s="55">
        <f>'2006'!$F7</f>
        <v>32110.015649452271</v>
      </c>
      <c r="D6" s="55">
        <f>'2007'!$F7</f>
        <v>32179.0625</v>
      </c>
      <c r="E6" s="55">
        <f>'2008'!$F7</f>
        <v>32298.59375</v>
      </c>
      <c r="F6" s="55">
        <f>'2009'!$F7</f>
        <v>32415</v>
      </c>
      <c r="G6" s="55">
        <f>'2010'!$F7</f>
        <v>32525.625</v>
      </c>
      <c r="H6" s="55">
        <f>'2011'!$F7</f>
        <v>33153.174603174601</v>
      </c>
      <c r="I6" s="55">
        <f>'2012'!$F7</f>
        <v>33267.936507936509</v>
      </c>
      <c r="J6" s="55">
        <f>'2013'!$F7</f>
        <v>32945.637544641497</v>
      </c>
      <c r="K6" s="55">
        <f>'2014'!$F7</f>
        <v>30090.807225140805</v>
      </c>
      <c r="L6" s="55">
        <f>'2015'!$F7</f>
        <v>30129.209083790134</v>
      </c>
      <c r="M6" s="55">
        <f>'2016'!$F7</f>
        <v>30160.219263899766</v>
      </c>
      <c r="N6" s="55">
        <f>'2017'!$F7</f>
        <v>30189.976507439311</v>
      </c>
      <c r="O6" s="55">
        <f>'2018'!$F7</f>
        <v>30218.480814408773</v>
      </c>
      <c r="P6" s="55">
        <f>'2019'!$F7</f>
        <v>30245.105716523103</v>
      </c>
      <c r="Q6" s="53"/>
      <c r="R6" s="54"/>
      <c r="S6" s="54"/>
      <c r="T6" s="54"/>
    </row>
    <row r="7" spans="2:20" x14ac:dyDescent="0.2">
      <c r="B7" s="68">
        <v>4</v>
      </c>
      <c r="C7" s="55">
        <f>'2006'!$F8</f>
        <v>11670.206489675516</v>
      </c>
      <c r="D7" s="55">
        <f>'2007'!$F8</f>
        <v>11080.787037037036</v>
      </c>
      <c r="E7" s="55">
        <f>'2008'!$F8</f>
        <v>11172.314814814814</v>
      </c>
      <c r="F7" s="55">
        <f>'2009'!$F8</f>
        <v>11262.777777777777</v>
      </c>
      <c r="G7" s="55">
        <f>'2010'!$F8</f>
        <v>11351.203703703703</v>
      </c>
      <c r="H7" s="55">
        <f>'2011'!$F8</f>
        <v>11440.046296296296</v>
      </c>
      <c r="I7" s="55">
        <f>'2012'!$F8</f>
        <v>11531.48148148148</v>
      </c>
      <c r="J7" s="55">
        <f>'2013'!$F8</f>
        <v>11576.540796339694</v>
      </c>
      <c r="K7" s="55">
        <f>'2014'!$F8</f>
        <v>10933.607053837246</v>
      </c>
      <c r="L7" s="55">
        <f>'2015'!$F8</f>
        <v>10972.772162997831</v>
      </c>
      <c r="M7" s="55">
        <f>'2016'!$F8</f>
        <v>10997.415662928608</v>
      </c>
      <c r="N7" s="55">
        <f>'2017'!$F8</f>
        <v>11020.766994323689</v>
      </c>
      <c r="O7" s="55">
        <f>'2018'!$F8</f>
        <v>11042.456966172873</v>
      </c>
      <c r="P7" s="55">
        <f>'2019'!$F8</f>
        <v>11062.439429599888</v>
      </c>
      <c r="Q7" s="53"/>
      <c r="R7" s="54"/>
      <c r="S7" s="54"/>
      <c r="T7" s="54"/>
    </row>
    <row r="8" spans="2:20" x14ac:dyDescent="0.2">
      <c r="B8" s="68">
        <v>5</v>
      </c>
      <c r="C8" s="55">
        <f>'2006'!$F9</f>
        <v>28131.981981981982</v>
      </c>
      <c r="D8" s="55">
        <f>'2007'!$F9</f>
        <v>27973.880597014926</v>
      </c>
      <c r="E8" s="55">
        <f>'2008'!$F9</f>
        <v>27984.179104477611</v>
      </c>
      <c r="F8" s="55">
        <f>'2009'!$F9</f>
        <v>27992.089552238805</v>
      </c>
      <c r="G8" s="55">
        <f>'2010'!$F9</f>
        <v>27994.626865671642</v>
      </c>
      <c r="H8" s="55">
        <f>'2011'!$F9</f>
        <v>28407.57575757576</v>
      </c>
      <c r="I8" s="55">
        <f>'2012'!$F9</f>
        <v>28389.848484848488</v>
      </c>
      <c r="J8" s="55">
        <f>'2013'!$F9</f>
        <v>28113.244518767726</v>
      </c>
      <c r="K8" s="55">
        <f>'2014'!$F9</f>
        <v>27968.65362439437</v>
      </c>
      <c r="L8" s="55">
        <f>'2015'!$F9</f>
        <v>28008.800054061769</v>
      </c>
      <c r="M8" s="55">
        <f>'2016'!$F9</f>
        <v>28043.039172254303</v>
      </c>
      <c r="N8" s="55">
        <f>'2017'!$F9</f>
        <v>28075.476231594599</v>
      </c>
      <c r="O8" s="55">
        <f>'2018'!$F9</f>
        <v>28105.961060511636</v>
      </c>
      <c r="P8" s="55">
        <f>'2019'!$F9</f>
        <v>28134.343487434395</v>
      </c>
      <c r="Q8" s="53"/>
      <c r="R8" s="54"/>
      <c r="S8" s="54"/>
      <c r="T8" s="54"/>
    </row>
    <row r="9" spans="2:20" x14ac:dyDescent="0.2">
      <c r="B9" s="68">
        <v>6</v>
      </c>
      <c r="C9" s="55">
        <f>'2006'!$F10</f>
        <v>26759.124087591241</v>
      </c>
      <c r="D9" s="55">
        <f>'2007'!$F10</f>
        <v>26976.470588235294</v>
      </c>
      <c r="E9" s="55">
        <f>'2008'!$F10</f>
        <v>26997.058823529413</v>
      </c>
      <c r="F9" s="55">
        <f>'2009'!$F10</f>
        <v>27015.441176470587</v>
      </c>
      <c r="G9" s="55">
        <f>'2010'!$F10</f>
        <v>27028.676470588234</v>
      </c>
      <c r="H9" s="55">
        <f>'2011'!$F10</f>
        <v>27029.411764705885</v>
      </c>
      <c r="I9" s="55">
        <f>'2012'!$F10</f>
        <v>27023.235294117647</v>
      </c>
      <c r="J9" s="55">
        <f>'2013'!$F10</f>
        <v>26807.923661600005</v>
      </c>
      <c r="K9" s="55">
        <f>'2014'!$F10</f>
        <v>26872.585432581964</v>
      </c>
      <c r="L9" s="55">
        <f>'2015'!$F10</f>
        <v>26910.378047000439</v>
      </c>
      <c r="M9" s="55">
        <f>'2016'!$F10</f>
        <v>26946.577142023063</v>
      </c>
      <c r="N9" s="55">
        <f>'2017'!$F10</f>
        <v>26980.878703838855</v>
      </c>
      <c r="O9" s="55">
        <f>'2018'!$F10</f>
        <v>27013.136768354983</v>
      </c>
      <c r="P9" s="55">
        <f>'2019'!$F10</f>
        <v>27042.91344329295</v>
      </c>
      <c r="Q9" s="53"/>
      <c r="R9" s="54"/>
      <c r="S9" s="54"/>
      <c r="T9" s="54"/>
    </row>
    <row r="10" spans="2:20" x14ac:dyDescent="0.2">
      <c r="B10" s="68">
        <v>7</v>
      </c>
      <c r="C10" s="55">
        <f>'2006'!$F11</f>
        <v>18221.520068317677</v>
      </c>
      <c r="D10" s="55">
        <f>'2007'!$F11</f>
        <v>17281.693548387095</v>
      </c>
      <c r="E10" s="55">
        <f>'2008'!$F11</f>
        <v>17356.048387096773</v>
      </c>
      <c r="F10" s="55">
        <f>'2009'!$F11</f>
        <v>17428.790322580644</v>
      </c>
      <c r="G10" s="55">
        <f>'2010'!$F11</f>
        <v>17498.306451612902</v>
      </c>
      <c r="H10" s="55">
        <f>'2011'!$F11</f>
        <v>17560.080645161292</v>
      </c>
      <c r="I10" s="55">
        <f>'2012'!$F11</f>
        <v>17614.677419354837</v>
      </c>
      <c r="J10" s="55">
        <f>'2013'!$F11</f>
        <v>17631.856764617307</v>
      </c>
      <c r="K10" s="55">
        <f>'2014'!$F11</f>
        <v>19239.545111530068</v>
      </c>
      <c r="L10" s="55">
        <f>'2015'!$F11</f>
        <v>19279.426437928483</v>
      </c>
      <c r="M10" s="55">
        <f>'2016'!$F11</f>
        <v>19321.188322765458</v>
      </c>
      <c r="N10" s="55">
        <f>'2017'!$F11</f>
        <v>19360.697157938783</v>
      </c>
      <c r="O10" s="55">
        <f>'2018'!$F11</f>
        <v>19397.550613151372</v>
      </c>
      <c r="P10" s="55">
        <f>'2019'!$F11</f>
        <v>19431.265892046733</v>
      </c>
      <c r="Q10" s="53"/>
      <c r="R10" s="54"/>
      <c r="S10" s="54"/>
      <c r="T10" s="54"/>
    </row>
    <row r="11" spans="2:20" x14ac:dyDescent="0.2">
      <c r="B11" s="68">
        <v>8</v>
      </c>
      <c r="C11" s="55">
        <f>'2006'!$F12</f>
        <v>8263.461538461539</v>
      </c>
      <c r="D11" s="55">
        <f>'2007'!$F12</f>
        <v>8337.0776255707769</v>
      </c>
      <c r="E11" s="55">
        <f>'2008'!$F12</f>
        <v>8433.4246575342477</v>
      </c>
      <c r="F11" s="55">
        <f>'2009'!$F12</f>
        <v>8529.1324200913241</v>
      </c>
      <c r="G11" s="55">
        <f>'2010'!$F12</f>
        <v>8623.1506849315083</v>
      </c>
      <c r="H11" s="55">
        <f>'2011'!$F12</f>
        <v>8642.1719457013569</v>
      </c>
      <c r="I11" s="55">
        <f>'2012'!$F12</f>
        <v>8740</v>
      </c>
      <c r="J11" s="55">
        <f>'2013'!$F12</f>
        <v>8767.7610296697349</v>
      </c>
      <c r="K11" s="55">
        <f>'2014'!$F12</f>
        <v>10036.625036669746</v>
      </c>
      <c r="L11" s="55">
        <f>'2015'!$F12</f>
        <v>10082.989413242418</v>
      </c>
      <c r="M11" s="55">
        <f>'2016'!$F12</f>
        <v>10126.368203839942</v>
      </c>
      <c r="N11" s="55">
        <f>'2017'!$F12</f>
        <v>10167.279741611339</v>
      </c>
      <c r="O11" s="55">
        <f>'2018'!$F12</f>
        <v>10205.230575991387</v>
      </c>
      <c r="P11" s="55">
        <f>'2019'!$F12</f>
        <v>10239.816974699443</v>
      </c>
      <c r="Q11" s="53"/>
      <c r="R11" s="54"/>
      <c r="S11" s="54"/>
      <c r="T11" s="54"/>
    </row>
    <row r="12" spans="2:20" x14ac:dyDescent="0.2">
      <c r="B12" s="68">
        <v>9</v>
      </c>
      <c r="C12" s="55">
        <f>'2006'!$F13</f>
        <v>9834.3078758949869</v>
      </c>
      <c r="D12" s="55">
        <f>'2007'!$F13</f>
        <v>9836.4880952380954</v>
      </c>
      <c r="E12" s="55">
        <f>'2008'!$F13</f>
        <v>9862.2023809523798</v>
      </c>
      <c r="F12" s="55">
        <f>'2009'!$F13</f>
        <v>9887.0238095238092</v>
      </c>
      <c r="G12" s="55">
        <f>'2010'!$F13</f>
        <v>9910</v>
      </c>
      <c r="H12" s="55">
        <f>'2011'!$F13</f>
        <v>10103.757575757576</v>
      </c>
      <c r="I12" s="55">
        <f>'2012'!$F13</f>
        <v>10112.727272727272</v>
      </c>
      <c r="J12" s="55">
        <f>'2013'!$F13</f>
        <v>10112.553602717338</v>
      </c>
      <c r="K12" s="55">
        <f>'2014'!$F13</f>
        <v>10289.114304924158</v>
      </c>
      <c r="L12" s="55">
        <f>'2015'!$F13</f>
        <v>10304.555919059736</v>
      </c>
      <c r="M12" s="55">
        <f>'2016'!$F13</f>
        <v>10320.67127105295</v>
      </c>
      <c r="N12" s="55">
        <f>'2017'!$F13</f>
        <v>10335.938446625469</v>
      </c>
      <c r="O12" s="55">
        <f>'2018'!$F13</f>
        <v>10350.296861747243</v>
      </c>
      <c r="P12" s="55">
        <f>'2019'!$F13</f>
        <v>10363.625348358173</v>
      </c>
      <c r="Q12" s="53"/>
      <c r="R12" s="54"/>
      <c r="S12" s="54"/>
      <c r="T12" s="54"/>
    </row>
    <row r="13" spans="2:20" x14ac:dyDescent="0.2">
      <c r="B13" s="68">
        <v>10</v>
      </c>
      <c r="C13" s="55">
        <f>'2006'!$F14</f>
        <v>13506.750392464677</v>
      </c>
      <c r="D13" s="55">
        <f>'2007'!$F14</f>
        <v>13569.370078740158</v>
      </c>
      <c r="E13" s="55">
        <f>'2008'!$F14</f>
        <v>13589.527559055119</v>
      </c>
      <c r="F13" s="55">
        <f>'2009'!$F14</f>
        <v>13608.425196850394</v>
      </c>
      <c r="G13" s="55">
        <f>'2010'!$F14</f>
        <v>13624.881889763781</v>
      </c>
      <c r="H13" s="55">
        <f>'2011'!$F14</f>
        <v>13739.84126984127</v>
      </c>
      <c r="I13" s="55">
        <f>'2012'!$F14</f>
        <v>13743.968253968254</v>
      </c>
      <c r="J13" s="55">
        <f>'2013'!$F14</f>
        <v>13703.451812751902</v>
      </c>
      <c r="K13" s="55">
        <f>'2014'!$F14</f>
        <v>13442.370390519203</v>
      </c>
      <c r="L13" s="55">
        <f>'2015'!$F14</f>
        <v>13434.332261454227</v>
      </c>
      <c r="M13" s="55">
        <f>'2016'!$F14</f>
        <v>13444.287305738371</v>
      </c>
      <c r="N13" s="55">
        <f>'2017'!$F14</f>
        <v>13453.689292006731</v>
      </c>
      <c r="O13" s="55">
        <f>'2018'!$F14</f>
        <v>13462.538220259305</v>
      </c>
      <c r="P13" s="55">
        <f>'2019'!$F14</f>
        <v>13470.676073920155</v>
      </c>
      <c r="Q13" s="53"/>
      <c r="R13" s="54"/>
      <c r="S13" s="54"/>
      <c r="T13" s="54"/>
    </row>
    <row r="14" spans="2:20" x14ac:dyDescent="0.2">
      <c r="B14" s="68">
        <v>11</v>
      </c>
      <c r="C14" s="55">
        <f>'2006'!$F15</f>
        <v>14098.225691980128</v>
      </c>
      <c r="D14" s="55">
        <f>'2007'!$F15</f>
        <v>14089.432624113475</v>
      </c>
      <c r="E14" s="55">
        <f>'2008'!$F15</f>
        <v>14090.851063829788</v>
      </c>
      <c r="F14" s="55">
        <f>'2009'!$F15</f>
        <v>14090.992907801419</v>
      </c>
      <c r="G14" s="55">
        <f>'2010'!$F15</f>
        <v>14088.510638297872</v>
      </c>
      <c r="H14" s="55">
        <f>'2011'!$F15</f>
        <v>14075.248226950354</v>
      </c>
      <c r="I14" s="55">
        <f>'2012'!$F15</f>
        <v>14059.645390070922</v>
      </c>
      <c r="J14" s="55">
        <f>'2013'!$F15</f>
        <v>14035.336217366475</v>
      </c>
      <c r="K14" s="55">
        <f>'2014'!$F15</f>
        <v>13476.185204803371</v>
      </c>
      <c r="L14" s="55">
        <f>'2015'!$F15</f>
        <v>13451.445893210002</v>
      </c>
      <c r="M14" s="55">
        <f>'2016'!$F15</f>
        <v>13453.641469477949</v>
      </c>
      <c r="N14" s="55">
        <f>'2017'!$F15</f>
        <v>13455.766220704993</v>
      </c>
      <c r="O14" s="55">
        <f>'2018'!$F15</f>
        <v>13457.890971932036</v>
      </c>
      <c r="P14" s="55">
        <f>'2019'!$F15</f>
        <v>13460.01572315908</v>
      </c>
      <c r="Q14" s="53"/>
      <c r="R14" s="54"/>
      <c r="S14" s="54"/>
      <c r="T14" s="54"/>
    </row>
    <row r="15" spans="2:20" x14ac:dyDescent="0.2">
      <c r="B15" s="68">
        <v>12</v>
      </c>
      <c r="C15" s="55">
        <f>'2006'!$F16</f>
        <v>12857.45501285347</v>
      </c>
      <c r="D15" s="55">
        <f>'2007'!$F16</f>
        <v>12828.782051282051</v>
      </c>
      <c r="E15" s="55">
        <f>'2008'!$F16</f>
        <v>12833.141025641025</v>
      </c>
      <c r="F15" s="55">
        <f>'2009'!$F16</f>
        <v>12836.410256410256</v>
      </c>
      <c r="G15" s="55">
        <f>'2010'!$F16</f>
        <v>12837.307692307693</v>
      </c>
      <c r="H15" s="55">
        <f>'2011'!$F16</f>
        <v>12910.193548387097</v>
      </c>
      <c r="I15" s="55">
        <f>'2012'!$F16</f>
        <v>12899.483870967742</v>
      </c>
      <c r="J15" s="55">
        <f>'2013'!$F16</f>
        <v>12829.335455563014</v>
      </c>
      <c r="K15" s="55">
        <f>'2014'!$F16</f>
        <v>13677.984043151499</v>
      </c>
      <c r="L15" s="55">
        <f>'2015'!$F16</f>
        <v>13696.266605000128</v>
      </c>
      <c r="M15" s="55">
        <f>'2016'!$F16</f>
        <v>13719.263084868573</v>
      </c>
      <c r="N15" s="55">
        <f>'2017'!$F16</f>
        <v>13740.974845191295</v>
      </c>
      <c r="O15" s="55">
        <f>'2018'!$F16</f>
        <v>13761.209178036434</v>
      </c>
      <c r="P15" s="55">
        <f>'2019'!$F16</f>
        <v>13779.773375472134</v>
      </c>
      <c r="Q15" s="53"/>
      <c r="R15" s="54"/>
      <c r="S15" s="54"/>
      <c r="T15" s="54"/>
    </row>
    <row r="16" spans="2:20" x14ac:dyDescent="0.2">
      <c r="B16" s="68">
        <v>13</v>
      </c>
      <c r="C16" s="55">
        <f>'2006'!$F17</f>
        <v>17284.57814661134</v>
      </c>
      <c r="D16" s="55">
        <f>'2007'!$F17</f>
        <v>17145.136986301372</v>
      </c>
      <c r="E16" s="55">
        <f>'2008'!$F17</f>
        <v>17171.438356164384</v>
      </c>
      <c r="F16" s="55">
        <f>'2009'!$F17</f>
        <v>17196.301369863013</v>
      </c>
      <c r="G16" s="55">
        <f>'2010'!$F17</f>
        <v>17217.945205479453</v>
      </c>
      <c r="H16" s="55">
        <f>'2011'!$F17</f>
        <v>17354.068965517243</v>
      </c>
      <c r="I16" s="55">
        <f>'2012'!$F17</f>
        <v>17376.689655172413</v>
      </c>
      <c r="J16" s="55">
        <f>'2013'!$F17</f>
        <v>17307.089338579666</v>
      </c>
      <c r="K16" s="55">
        <f>'2014'!$F17</f>
        <v>16155.515142201895</v>
      </c>
      <c r="L16" s="55">
        <f>'2015'!$F17</f>
        <v>16084.499417339068</v>
      </c>
      <c r="M16" s="55">
        <f>'2016'!$F17</f>
        <v>16094.941858806453</v>
      </c>
      <c r="N16" s="55">
        <f>'2017'!$F17</f>
        <v>16105.043044016735</v>
      </c>
      <c r="O16" s="55">
        <f>'2018'!$F17</f>
        <v>16114.59821921565</v>
      </c>
      <c r="P16" s="55">
        <f>'2019'!$F17</f>
        <v>16123.539133151777</v>
      </c>
      <c r="Q16" s="53"/>
      <c r="R16" s="54"/>
      <c r="S16" s="54"/>
      <c r="T16" s="54"/>
    </row>
    <row r="17" spans="2:40" x14ac:dyDescent="0.2">
      <c r="B17" s="68">
        <v>14</v>
      </c>
      <c r="C17" s="55">
        <f>'2006'!$F18</f>
        <v>15872.556390977443</v>
      </c>
      <c r="D17" s="55">
        <f>'2007'!$F18</f>
        <v>16055.886075949365</v>
      </c>
      <c r="E17" s="55">
        <f>'2008'!$F18</f>
        <v>16078.670886075948</v>
      </c>
      <c r="F17" s="55">
        <f>'2009'!$F18</f>
        <v>16099.873417721517</v>
      </c>
      <c r="G17" s="55">
        <f>'2010'!$F18</f>
        <v>16118.227848101265</v>
      </c>
      <c r="H17" s="55">
        <f>'2011'!$F18</f>
        <v>16235.47770700637</v>
      </c>
      <c r="I17" s="55">
        <f>'2012'!$F18</f>
        <v>16250.828025477707</v>
      </c>
      <c r="J17" s="55">
        <f>'2013'!$F18</f>
        <v>16187.04961751769</v>
      </c>
      <c r="K17" s="55">
        <f>'2014'!$F18</f>
        <v>14374.106145760368</v>
      </c>
      <c r="L17" s="55">
        <f>'2015'!$F18</f>
        <v>14313.633925472501</v>
      </c>
      <c r="M17" s="55">
        <f>'2016'!$F18</f>
        <v>14317.609566781308</v>
      </c>
      <c r="N17" s="55">
        <f>'2017'!$F18</f>
        <v>14321.395891837314</v>
      </c>
      <c r="O17" s="55">
        <f>'2018'!$F18</f>
        <v>14325.11911147572</v>
      </c>
      <c r="P17" s="55">
        <f>'2019'!$F18</f>
        <v>14328.716120278925</v>
      </c>
      <c r="Q17" s="53"/>
      <c r="R17" s="54"/>
      <c r="S17" s="54"/>
      <c r="T17" s="54"/>
    </row>
    <row r="18" spans="2:40" x14ac:dyDescent="0.2">
      <c r="B18" s="68">
        <v>15</v>
      </c>
      <c r="C18" s="55">
        <f>'2006'!$F19</f>
        <v>13661.941340782123</v>
      </c>
      <c r="D18" s="55">
        <f>'2007'!$F19</f>
        <v>13706.433566433565</v>
      </c>
      <c r="E18" s="55">
        <f>'2008'!$F19</f>
        <v>13732.097902097901</v>
      </c>
      <c r="F18" s="55">
        <f>'2009'!$F19</f>
        <v>13756.503496503496</v>
      </c>
      <c r="G18" s="55">
        <f>'2010'!$F19</f>
        <v>13778.321678321678</v>
      </c>
      <c r="H18" s="55">
        <f>'2011'!$F19</f>
        <v>13799.020979020979</v>
      </c>
      <c r="I18" s="55">
        <f>'2012'!$F19</f>
        <v>13815.454545454544</v>
      </c>
      <c r="J18" s="55">
        <f>'2013'!$F19</f>
        <v>13801.761422703201</v>
      </c>
      <c r="K18" s="55">
        <f>'2014'!$F19</f>
        <v>12732.042000635485</v>
      </c>
      <c r="L18" s="55">
        <f>'2015'!$F19</f>
        <v>12733.062514064201</v>
      </c>
      <c r="M18" s="55">
        <f>'2016'!$F19</f>
        <v>12734.319259207386</v>
      </c>
      <c r="N18" s="55">
        <f>'2017'!$F19</f>
        <v>12735.645823525194</v>
      </c>
      <c r="O18" s="55">
        <f>'2018'!$F19</f>
        <v>12736.90256866838</v>
      </c>
      <c r="P18" s="55">
        <f>'2019'!$F19</f>
        <v>12738.159313811566</v>
      </c>
      <c r="Q18" s="53"/>
      <c r="R18" s="54"/>
      <c r="S18" s="54"/>
      <c r="T18" s="54"/>
    </row>
    <row r="19" spans="2:40" x14ac:dyDescent="0.2">
      <c r="B19" s="69" t="s">
        <v>4</v>
      </c>
      <c r="C19" s="56">
        <f>SUM(C4:C18)</f>
        <v>260396.59523331406</v>
      </c>
      <c r="D19" s="56">
        <f t="shared" ref="D19:P19" si="0">SUM(D4:D18)</f>
        <v>263077.14448717301</v>
      </c>
      <c r="E19" s="56">
        <f t="shared" si="0"/>
        <v>263628.74411356827</v>
      </c>
      <c r="F19" s="56">
        <f t="shared" si="0"/>
        <v>264156.79449071828</v>
      </c>
      <c r="G19" s="56">
        <f t="shared" si="0"/>
        <v>264635.79015855177</v>
      </c>
      <c r="H19" s="56">
        <f t="shared" si="0"/>
        <v>265821.98664645886</v>
      </c>
      <c r="I19" s="56">
        <f t="shared" si="0"/>
        <v>266277.34807544516</v>
      </c>
      <c r="J19" s="56">
        <f t="shared" si="0"/>
        <v>265191.79792463814</v>
      </c>
      <c r="K19" s="56">
        <f t="shared" si="0"/>
        <v>257505.62635349151</v>
      </c>
      <c r="L19" s="56">
        <f t="shared" si="0"/>
        <v>257315.2976623787</v>
      </c>
      <c r="M19" s="56">
        <f t="shared" si="0"/>
        <v>257643.95099829257</v>
      </c>
      <c r="N19" s="56">
        <f t="shared" si="0"/>
        <v>257956.19091786636</v>
      </c>
      <c r="O19" s="56">
        <f t="shared" si="0"/>
        <v>258250.10702369045</v>
      </c>
      <c r="P19" s="57">
        <f t="shared" si="0"/>
        <v>258522.78330907939</v>
      </c>
      <c r="Q19" s="53"/>
      <c r="R19" s="54"/>
      <c r="S19" s="54"/>
      <c r="T19" s="54"/>
    </row>
    <row r="20" spans="2:40" x14ac:dyDescent="0.2">
      <c r="B20" s="70" t="s">
        <v>74</v>
      </c>
      <c r="C20" s="58">
        <f>AVERAGE(C4:C18)</f>
        <v>17359.77301555427</v>
      </c>
      <c r="D20" s="58">
        <f t="shared" ref="D20:P20" si="1">AVERAGE(D4:D18)</f>
        <v>17538.476299144866</v>
      </c>
      <c r="E20" s="58">
        <f t="shared" si="1"/>
        <v>17575.249607571219</v>
      </c>
      <c r="F20" s="58">
        <f t="shared" si="1"/>
        <v>17610.452966047884</v>
      </c>
      <c r="G20" s="58">
        <f t="shared" si="1"/>
        <v>17642.386010570117</v>
      </c>
      <c r="H20" s="58">
        <f t="shared" si="1"/>
        <v>17721.465776430592</v>
      </c>
      <c r="I20" s="58">
        <f t="shared" si="1"/>
        <v>17751.823205029676</v>
      </c>
      <c r="J20" s="58">
        <f t="shared" si="1"/>
        <v>17679.453194975875</v>
      </c>
      <c r="K20" s="58">
        <f t="shared" si="1"/>
        <v>17167.041756899434</v>
      </c>
      <c r="L20" s="58">
        <f t="shared" si="1"/>
        <v>17154.353177491914</v>
      </c>
      <c r="M20" s="58">
        <f t="shared" si="1"/>
        <v>17176.263399886171</v>
      </c>
      <c r="N20" s="58">
        <f t="shared" si="1"/>
        <v>17197.079394524426</v>
      </c>
      <c r="O20" s="58">
        <f t="shared" si="1"/>
        <v>17216.673801579363</v>
      </c>
      <c r="P20" s="59">
        <f t="shared" si="1"/>
        <v>17234.852220605291</v>
      </c>
      <c r="Q20" s="53"/>
      <c r="R20" s="54"/>
      <c r="S20" s="54"/>
      <c r="T20" s="54"/>
    </row>
    <row r="22" spans="2:40" x14ac:dyDescent="0.2">
      <c r="B22" s="76" t="s">
        <v>76</v>
      </c>
      <c r="C22" s="76"/>
      <c r="D22" s="66">
        <f>(D19-C19)/C19</f>
        <v>1.0294102545608122E-2</v>
      </c>
      <c r="E22" s="66">
        <f t="shared" ref="E22:P22" si="2">(E19-D19)/D19</f>
        <v>2.0967219614251359E-3</v>
      </c>
      <c r="F22" s="66">
        <f t="shared" si="2"/>
        <v>2.0030075966319129E-3</v>
      </c>
      <c r="G22" s="66">
        <f t="shared" si="2"/>
        <v>1.8133005768674868E-3</v>
      </c>
      <c r="H22" s="66">
        <f t="shared" si="2"/>
        <v>4.482373632063899E-3</v>
      </c>
      <c r="I22" s="66">
        <f t="shared" si="2"/>
        <v>1.7130314716665277E-3</v>
      </c>
      <c r="J22" s="66">
        <f t="shared" si="2"/>
        <v>-4.0767649169295593E-3</v>
      </c>
      <c r="K22" s="66">
        <f t="shared" si="2"/>
        <v>-2.8983443799158844E-2</v>
      </c>
      <c r="L22" s="66">
        <f t="shared" si="2"/>
        <v>-7.3912439820454515E-4</v>
      </c>
      <c r="M22" s="66">
        <f t="shared" si="2"/>
        <v>1.2772397867502367E-3</v>
      </c>
      <c r="N22" s="66">
        <f t="shared" si="2"/>
        <v>1.2119047172035702E-3</v>
      </c>
      <c r="O22" s="66">
        <f t="shared" si="2"/>
        <v>1.1394031861699705E-3</v>
      </c>
      <c r="P22" s="66">
        <f t="shared" si="2"/>
        <v>1.0558612677125585E-3</v>
      </c>
    </row>
    <row r="24" spans="2:40" x14ac:dyDescent="0.2">
      <c r="B24" s="76" t="s">
        <v>78</v>
      </c>
      <c r="C24" s="76"/>
      <c r="D24" s="52" t="s">
        <v>79</v>
      </c>
      <c r="E24" s="67">
        <f>E22</f>
        <v>2.0967219614251359E-3</v>
      </c>
      <c r="F24" s="67">
        <f t="shared" ref="F24:P24" si="3">F22</f>
        <v>2.0030075966319129E-3</v>
      </c>
      <c r="G24" s="67">
        <f t="shared" si="3"/>
        <v>1.8133005768674868E-3</v>
      </c>
      <c r="H24" s="67">
        <f t="shared" si="3"/>
        <v>4.482373632063899E-3</v>
      </c>
      <c r="I24" s="67">
        <f t="shared" si="3"/>
        <v>1.7130314716665277E-3</v>
      </c>
      <c r="J24" s="67">
        <f t="shared" si="3"/>
        <v>-4.0767649169295593E-3</v>
      </c>
      <c r="K24" s="67" t="s">
        <v>79</v>
      </c>
      <c r="L24" s="67">
        <f t="shared" si="3"/>
        <v>-7.3912439820454515E-4</v>
      </c>
      <c r="M24" s="67">
        <f t="shared" si="3"/>
        <v>1.2772397867502367E-3</v>
      </c>
      <c r="N24" s="67">
        <f t="shared" si="3"/>
        <v>1.2119047172035702E-3</v>
      </c>
      <c r="O24" s="67">
        <f t="shared" si="3"/>
        <v>1.1394031861699705E-3</v>
      </c>
      <c r="P24" s="67">
        <f t="shared" si="3"/>
        <v>1.0558612677125585E-3</v>
      </c>
    </row>
    <row r="26" spans="2:40" x14ac:dyDescent="0.2">
      <c r="B26" s="76" t="s">
        <v>77</v>
      </c>
      <c r="C26" s="76"/>
      <c r="D26" s="67">
        <f>AVERAGE(D24:P24)</f>
        <v>1.0888140801233813E-3</v>
      </c>
    </row>
    <row r="29" spans="2:40" x14ac:dyDescent="0.2">
      <c r="B29" s="60" t="s">
        <v>80</v>
      </c>
      <c r="C29" s="61" t="s">
        <v>75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V29" s="60" t="s">
        <v>81</v>
      </c>
      <c r="W29" s="61" t="s">
        <v>75</v>
      </c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</row>
    <row r="30" spans="2:40" x14ac:dyDescent="0.2">
      <c r="B30" s="62" t="s">
        <v>0</v>
      </c>
      <c r="C30" s="64">
        <v>2006</v>
      </c>
      <c r="D30" s="64">
        <v>2007</v>
      </c>
      <c r="E30" s="64">
        <v>2008</v>
      </c>
      <c r="F30" s="64">
        <v>2009</v>
      </c>
      <c r="G30" s="64">
        <v>2010</v>
      </c>
      <c r="H30" s="64">
        <v>2011</v>
      </c>
      <c r="I30" s="64">
        <v>2012</v>
      </c>
      <c r="J30" s="64">
        <v>2013</v>
      </c>
      <c r="K30" s="64">
        <v>2014</v>
      </c>
      <c r="L30" s="64">
        <v>2015</v>
      </c>
      <c r="M30" s="64">
        <v>2016</v>
      </c>
      <c r="N30" s="64">
        <v>2017</v>
      </c>
      <c r="O30" s="64">
        <v>2018</v>
      </c>
      <c r="P30" s="64">
        <v>2019</v>
      </c>
      <c r="Q30" s="65">
        <v>2020</v>
      </c>
      <c r="R30" s="63">
        <v>2021</v>
      </c>
      <c r="S30" s="63">
        <v>2022</v>
      </c>
      <c r="T30" s="63">
        <v>2023</v>
      </c>
      <c r="V30" s="62" t="s">
        <v>0</v>
      </c>
      <c r="W30" s="64">
        <v>2006</v>
      </c>
      <c r="X30" s="64">
        <v>2007</v>
      </c>
      <c r="Y30" s="64">
        <v>2008</v>
      </c>
      <c r="Z30" s="64">
        <v>2009</v>
      </c>
      <c r="AA30" s="64">
        <v>2010</v>
      </c>
      <c r="AB30" s="64">
        <v>2011</v>
      </c>
      <c r="AC30" s="64">
        <v>2012</v>
      </c>
      <c r="AD30" s="64">
        <v>2013</v>
      </c>
      <c r="AE30" s="64">
        <v>2014</v>
      </c>
      <c r="AF30" s="64">
        <v>2015</v>
      </c>
      <c r="AG30" s="64">
        <v>2016</v>
      </c>
      <c r="AH30" s="64">
        <v>2017</v>
      </c>
      <c r="AI30" s="64">
        <v>2018</v>
      </c>
      <c r="AJ30" s="64">
        <v>2019</v>
      </c>
      <c r="AK30" s="65" t="s">
        <v>82</v>
      </c>
      <c r="AL30" s="63"/>
      <c r="AM30" s="63"/>
      <c r="AN30" s="63"/>
    </row>
    <row r="31" spans="2:40" x14ac:dyDescent="0.2">
      <c r="B31" s="68">
        <v>1</v>
      </c>
      <c r="C31" s="55">
        <f>'2006'!$B5</f>
        <v>197064</v>
      </c>
      <c r="D31" s="55">
        <f>'2007'!$B5</f>
        <v>197791</v>
      </c>
      <c r="E31" s="55">
        <f>'2008'!$B5</f>
        <v>198520</v>
      </c>
      <c r="F31" s="55">
        <f>'2009'!$B5</f>
        <v>199230</v>
      </c>
      <c r="G31" s="55">
        <f>'2010'!$B5</f>
        <v>199903</v>
      </c>
      <c r="H31" s="55">
        <f>'2011'!$B5</f>
        <v>200554</v>
      </c>
      <c r="I31" s="55">
        <f>'2012'!$B5</f>
        <v>201285</v>
      </c>
      <c r="J31" s="55">
        <f>'2013'!$B5</f>
        <v>202061</v>
      </c>
      <c r="K31" s="55">
        <f>'2014'!$B5</f>
        <v>249433</v>
      </c>
      <c r="L31" s="55">
        <f>'2015'!$B5</f>
        <v>250770</v>
      </c>
      <c r="M31" s="55">
        <f>'2016'!$B5</f>
        <v>252053</v>
      </c>
      <c r="N31" s="55">
        <f>'2017'!$B5</f>
        <v>253271</v>
      </c>
      <c r="O31" s="55">
        <f>'2018'!$B5</f>
        <v>254408</v>
      </c>
      <c r="P31" s="55">
        <f>'2019'!$B5</f>
        <v>255457</v>
      </c>
      <c r="Q31" s="53"/>
      <c r="R31" s="54"/>
      <c r="S31" s="54"/>
      <c r="T31" s="54"/>
      <c r="V31" s="68">
        <v>1</v>
      </c>
      <c r="W31" s="55"/>
      <c r="X31" s="66">
        <f>(D31-C31)/C31</f>
        <v>3.6891568221491494E-3</v>
      </c>
      <c r="Y31" s="66">
        <f t="shared" ref="Y31:AJ31" si="4">(E31-D31)/D31</f>
        <v>3.6857086520620252E-3</v>
      </c>
      <c r="Z31" s="66">
        <f t="shared" si="4"/>
        <v>3.5764658472697964E-3</v>
      </c>
      <c r="AA31" s="66">
        <f t="shared" si="4"/>
        <v>3.3780053204838629E-3</v>
      </c>
      <c r="AB31" s="66">
        <f t="shared" si="4"/>
        <v>3.2565794410288991E-3</v>
      </c>
      <c r="AC31" s="66">
        <f t="shared" si="4"/>
        <v>3.6449036169809625E-3</v>
      </c>
      <c r="AD31" s="66">
        <f t="shared" si="4"/>
        <v>3.8552301463099584E-3</v>
      </c>
      <c r="AE31" s="66">
        <f t="shared" si="4"/>
        <v>0.23444405402328999</v>
      </c>
      <c r="AF31" s="66">
        <f t="shared" si="4"/>
        <v>5.360156835703375E-3</v>
      </c>
      <c r="AG31" s="66">
        <f t="shared" si="4"/>
        <v>5.1162419747178686E-3</v>
      </c>
      <c r="AH31" s="66">
        <f t="shared" si="4"/>
        <v>4.8323170126917748E-3</v>
      </c>
      <c r="AI31" s="66">
        <f t="shared" si="4"/>
        <v>4.4892624895862534E-3</v>
      </c>
      <c r="AJ31" s="66">
        <f t="shared" si="4"/>
        <v>4.1232980094965564E-3</v>
      </c>
      <c r="AK31" s="71">
        <f>AVERAGE(X31:AD31,AF31:AJ31)</f>
        <v>4.0839438473733733E-3</v>
      </c>
      <c r="AL31" s="54"/>
      <c r="AM31" s="54"/>
      <c r="AN31" s="54"/>
    </row>
    <row r="32" spans="2:40" x14ac:dyDescent="0.2">
      <c r="B32" s="68">
        <v>2</v>
      </c>
      <c r="C32" s="55">
        <f>'2006'!$B6</f>
        <v>187141</v>
      </c>
      <c r="D32" s="55">
        <f>'2007'!$B6</f>
        <v>186961</v>
      </c>
      <c r="E32" s="55">
        <f>'2008'!$B6</f>
        <v>186782</v>
      </c>
      <c r="F32" s="55">
        <f>'2009'!$B6</f>
        <v>186587</v>
      </c>
      <c r="G32" s="55">
        <f>'2010'!$B6</f>
        <v>186357</v>
      </c>
      <c r="H32" s="55">
        <f>'2011'!$B6</f>
        <v>186650</v>
      </c>
      <c r="I32" s="55">
        <f>'2012'!$B6</f>
        <v>186888</v>
      </c>
      <c r="J32" s="55">
        <f>'2013'!$B6</f>
        <v>187141</v>
      </c>
      <c r="K32" s="55">
        <f>'2014'!$B6</f>
        <v>150130</v>
      </c>
      <c r="L32" s="55">
        <f>'2015'!$B6</f>
        <v>149985</v>
      </c>
      <c r="M32" s="55">
        <f>'2016'!$B6</f>
        <v>149848</v>
      </c>
      <c r="N32" s="55">
        <f>'2017'!$B6</f>
        <v>149720</v>
      </c>
      <c r="O32" s="55">
        <f>'2018'!$B6</f>
        <v>149607</v>
      </c>
      <c r="P32" s="55">
        <f>'2019'!$B6</f>
        <v>149510</v>
      </c>
      <c r="Q32" s="53"/>
      <c r="R32" s="54"/>
      <c r="S32" s="54"/>
      <c r="T32" s="54"/>
      <c r="V32" s="68">
        <v>2</v>
      </c>
      <c r="W32" s="55"/>
      <c r="X32" s="66">
        <f t="shared" ref="X32:X45" si="5">(D32-C32)/C32</f>
        <v>-9.6184160606173959E-4</v>
      </c>
      <c r="Y32" s="66">
        <f t="shared" ref="Y32:Y45" si="6">(E32-D32)/D32</f>
        <v>-9.5741892694198251E-4</v>
      </c>
      <c r="Z32" s="66">
        <f t="shared" ref="Z32:Z45" si="7">(F32-E32)/E32</f>
        <v>-1.0439978156353395E-3</v>
      </c>
      <c r="AA32" s="66">
        <f t="shared" ref="AA32:AA45" si="8">(G32-F32)/F32</f>
        <v>-1.2326689426380188E-3</v>
      </c>
      <c r="AB32" s="66">
        <f t="shared" ref="AB32:AB45" si="9">(H32-G32)/G32</f>
        <v>1.5722511094297504E-3</v>
      </c>
      <c r="AC32" s="66">
        <f t="shared" ref="AC32:AC45" si="10">(I32-H32)/H32</f>
        <v>1.2751138494508439E-3</v>
      </c>
      <c r="AD32" s="66">
        <f t="shared" ref="AD32:AD45" si="11">(J32-I32)/I32</f>
        <v>1.3537519797953855E-3</v>
      </c>
      <c r="AE32" s="66">
        <f t="shared" ref="AE32:AE45" si="12">(K32-J32)/J32</f>
        <v>-0.197770664899728</v>
      </c>
      <c r="AF32" s="66">
        <f t="shared" ref="AF32:AF45" si="13">(L32-K32)/K32</f>
        <v>-9.658296143342436E-4</v>
      </c>
      <c r="AG32" s="66">
        <f t="shared" ref="AG32:AG45" si="14">(M32-L32)/L32</f>
        <v>-9.1342467580091341E-4</v>
      </c>
      <c r="AH32" s="66">
        <f t="shared" ref="AH32:AH45" si="15">(N32-M32)/M32</f>
        <v>-8.5419892157386152E-4</v>
      </c>
      <c r="AI32" s="66">
        <f t="shared" ref="AI32:AI45" si="16">(O32-N32)/N32</f>
        <v>-7.5474218541277051E-4</v>
      </c>
      <c r="AJ32" s="66">
        <f t="shared" ref="AJ32:AJ45" si="17">(P32-O32)/O32</f>
        <v>-6.4836538397267508E-4</v>
      </c>
      <c r="AK32" s="71">
        <f t="shared" ref="AK32:AK45" si="18">AVERAGE(X32:AD32,AF32:AJ32)</f>
        <v>-3.4428092780796384E-4</v>
      </c>
      <c r="AL32" s="54"/>
      <c r="AM32" s="54"/>
      <c r="AN32" s="54"/>
    </row>
    <row r="33" spans="2:40" x14ac:dyDescent="0.2">
      <c r="B33" s="68">
        <v>3</v>
      </c>
      <c r="C33" s="55">
        <f>'2006'!$B7</f>
        <v>205183</v>
      </c>
      <c r="D33" s="55">
        <f>'2007'!$B7</f>
        <v>205946</v>
      </c>
      <c r="E33" s="55">
        <f>'2008'!$B7</f>
        <v>206711</v>
      </c>
      <c r="F33" s="55">
        <f>'2009'!$B7</f>
        <v>207456</v>
      </c>
      <c r="G33" s="55">
        <f>'2010'!$B7</f>
        <v>208164</v>
      </c>
      <c r="H33" s="55">
        <f>'2011'!$B7</f>
        <v>208865</v>
      </c>
      <c r="I33" s="55">
        <f>'2012'!$B7</f>
        <v>209588</v>
      </c>
      <c r="J33" s="55">
        <f>'2013'!$B7</f>
        <v>210403</v>
      </c>
      <c r="K33" s="55">
        <f>'2014'!$B7</f>
        <v>192171</v>
      </c>
      <c r="L33" s="55">
        <f>'2015'!$B7</f>
        <v>192375</v>
      </c>
      <c r="M33" s="55">
        <f>'2016'!$B7</f>
        <v>192573</v>
      </c>
      <c r="N33" s="55">
        <f>'2017'!$B7</f>
        <v>192763</v>
      </c>
      <c r="O33" s="55">
        <f>'2018'!$B7</f>
        <v>192945</v>
      </c>
      <c r="P33" s="55">
        <f>'2019'!$B7</f>
        <v>193115</v>
      </c>
      <c r="Q33" s="53"/>
      <c r="R33" s="54"/>
      <c r="S33" s="54"/>
      <c r="T33" s="54"/>
      <c r="V33" s="68">
        <v>3</v>
      </c>
      <c r="W33" s="55"/>
      <c r="X33" s="66">
        <f t="shared" si="5"/>
        <v>3.7186316605176844E-3</v>
      </c>
      <c r="Y33" s="66">
        <f t="shared" si="6"/>
        <v>3.7145659541821642E-3</v>
      </c>
      <c r="Z33" s="66">
        <f t="shared" si="7"/>
        <v>3.6040655794805309E-3</v>
      </c>
      <c r="AA33" s="66">
        <f t="shared" si="8"/>
        <v>3.4127718648773718E-3</v>
      </c>
      <c r="AB33" s="66">
        <f t="shared" si="9"/>
        <v>3.3675371341826636E-3</v>
      </c>
      <c r="AC33" s="66">
        <f t="shared" si="10"/>
        <v>3.4615660833552772E-3</v>
      </c>
      <c r="AD33" s="66">
        <f t="shared" si="11"/>
        <v>3.888581407332481E-3</v>
      </c>
      <c r="AE33" s="66">
        <f t="shared" si="12"/>
        <v>-8.6652756852326249E-2</v>
      </c>
      <c r="AF33" s="66">
        <f t="shared" si="13"/>
        <v>1.0615545529762554E-3</v>
      </c>
      <c r="AG33" s="66">
        <f t="shared" si="14"/>
        <v>1.0292397660818713E-3</v>
      </c>
      <c r="AH33" s="66">
        <f t="shared" si="15"/>
        <v>9.8663883306590225E-4</v>
      </c>
      <c r="AI33" s="66">
        <f t="shared" si="16"/>
        <v>9.4416459590274072E-4</v>
      </c>
      <c r="AJ33" s="66">
        <f t="shared" si="17"/>
        <v>8.8108010054678792E-4</v>
      </c>
      <c r="AK33" s="71">
        <f t="shared" si="18"/>
        <v>2.5058664610418109E-3</v>
      </c>
      <c r="AL33" s="54"/>
      <c r="AM33" s="54"/>
      <c r="AN33" s="54"/>
    </row>
    <row r="34" spans="2:40" x14ac:dyDescent="0.2">
      <c r="B34" s="68">
        <v>4</v>
      </c>
      <c r="C34" s="55">
        <f>'2006'!$B8</f>
        <v>237372</v>
      </c>
      <c r="D34" s="55">
        <f>'2007'!$B8</f>
        <v>239345</v>
      </c>
      <c r="E34" s="55">
        <f>'2008'!$B8</f>
        <v>241322</v>
      </c>
      <c r="F34" s="55">
        <f>'2009'!$B8</f>
        <v>243276</v>
      </c>
      <c r="G34" s="55">
        <f>'2010'!$B8</f>
        <v>245186</v>
      </c>
      <c r="H34" s="55">
        <f>'2011'!$B8</f>
        <v>247105</v>
      </c>
      <c r="I34" s="55">
        <f>'2012'!$B8</f>
        <v>249080</v>
      </c>
      <c r="J34" s="55">
        <f>'2013'!$B8</f>
        <v>251163</v>
      </c>
      <c r="K34" s="55">
        <f>'2014'!$B8</f>
        <v>237214</v>
      </c>
      <c r="L34" s="55">
        <f>'2015'!$B8</f>
        <v>237769</v>
      </c>
      <c r="M34" s="55">
        <f>'2016'!$B8</f>
        <v>238303</v>
      </c>
      <c r="N34" s="55">
        <f>'2017'!$B8</f>
        <v>238809</v>
      </c>
      <c r="O34" s="55">
        <f>'2018'!$B8</f>
        <v>239279</v>
      </c>
      <c r="P34" s="55">
        <f>'2019'!$B8</f>
        <v>239712</v>
      </c>
      <c r="Q34" s="53"/>
      <c r="R34" s="54"/>
      <c r="S34" s="54"/>
      <c r="T34" s="54"/>
      <c r="V34" s="68">
        <v>4</v>
      </c>
      <c r="W34" s="55"/>
      <c r="X34" s="66">
        <f t="shared" si="5"/>
        <v>8.3118480696965109E-3</v>
      </c>
      <c r="Y34" s="66">
        <f t="shared" si="6"/>
        <v>8.2600430341139355E-3</v>
      </c>
      <c r="Z34" s="66">
        <f t="shared" si="7"/>
        <v>8.0970653317973488E-3</v>
      </c>
      <c r="AA34" s="66">
        <f t="shared" si="8"/>
        <v>7.8511649320113785E-3</v>
      </c>
      <c r="AB34" s="66">
        <f t="shared" si="9"/>
        <v>7.8267111499025228E-3</v>
      </c>
      <c r="AC34" s="66">
        <f t="shared" si="10"/>
        <v>7.992553772687724E-3</v>
      </c>
      <c r="AD34" s="66">
        <f t="shared" si="11"/>
        <v>8.3627750120443232E-3</v>
      </c>
      <c r="AE34" s="66">
        <f t="shared" si="12"/>
        <v>-5.5537638903819429E-2</v>
      </c>
      <c r="AF34" s="66">
        <f t="shared" si="13"/>
        <v>2.3396595479187568E-3</v>
      </c>
      <c r="AG34" s="66">
        <f t="shared" si="14"/>
        <v>2.2458773010779372E-3</v>
      </c>
      <c r="AH34" s="66">
        <f t="shared" si="15"/>
        <v>2.1233471672618474E-3</v>
      </c>
      <c r="AI34" s="66">
        <f t="shared" si="16"/>
        <v>1.9681000297308727E-3</v>
      </c>
      <c r="AJ34" s="66">
        <f t="shared" si="17"/>
        <v>1.8096030157264114E-3</v>
      </c>
      <c r="AK34" s="71">
        <f t="shared" si="18"/>
        <v>5.5990623636641293E-3</v>
      </c>
      <c r="AL34" s="54"/>
      <c r="AM34" s="54"/>
      <c r="AN34" s="54"/>
    </row>
    <row r="35" spans="2:40" x14ac:dyDescent="0.2">
      <c r="B35" s="68">
        <v>5</v>
      </c>
      <c r="C35" s="55">
        <f>'2006'!$B9</f>
        <v>187359</v>
      </c>
      <c r="D35" s="55">
        <f>'2007'!$B9</f>
        <v>187425</v>
      </c>
      <c r="E35" s="55">
        <f>'2008'!$B9</f>
        <v>187494</v>
      </c>
      <c r="F35" s="55">
        <f>'2009'!$B9</f>
        <v>187547</v>
      </c>
      <c r="G35" s="55">
        <f>'2010'!$B9</f>
        <v>187564</v>
      </c>
      <c r="H35" s="55">
        <f>'2011'!$B9</f>
        <v>187490</v>
      </c>
      <c r="I35" s="55">
        <f>'2012'!$B9</f>
        <v>187373</v>
      </c>
      <c r="J35" s="55">
        <f>'2013'!$B9</f>
        <v>187239</v>
      </c>
      <c r="K35" s="55">
        <f>'2014'!$B9</f>
        <v>186276</v>
      </c>
      <c r="L35" s="55">
        <f>'2015'!$B9</f>
        <v>186512</v>
      </c>
      <c r="M35" s="55">
        <f>'2016'!$B9</f>
        <v>186740</v>
      </c>
      <c r="N35" s="55">
        <f>'2017'!$B9</f>
        <v>186956</v>
      </c>
      <c r="O35" s="55">
        <f>'2018'!$B9</f>
        <v>187159</v>
      </c>
      <c r="P35" s="55">
        <f>'2019'!$B9</f>
        <v>187348</v>
      </c>
      <c r="Q35" s="53"/>
      <c r="R35" s="54"/>
      <c r="S35" s="54"/>
      <c r="T35" s="54"/>
      <c r="V35" s="68">
        <v>5</v>
      </c>
      <c r="W35" s="55"/>
      <c r="X35" s="66">
        <f t="shared" si="5"/>
        <v>3.5226490320721185E-4</v>
      </c>
      <c r="Y35" s="66">
        <f t="shared" si="6"/>
        <v>3.6814725890356144E-4</v>
      </c>
      <c r="Z35" s="66">
        <f t="shared" si="7"/>
        <v>2.8267571228945992E-4</v>
      </c>
      <c r="AA35" s="66">
        <f t="shared" si="8"/>
        <v>9.0643945251057067E-5</v>
      </c>
      <c r="AB35" s="66">
        <f t="shared" si="9"/>
        <v>-3.9453199974408737E-4</v>
      </c>
      <c r="AC35" s="66">
        <f t="shared" si="10"/>
        <v>-6.2403328177502797E-4</v>
      </c>
      <c r="AD35" s="66">
        <f t="shared" si="11"/>
        <v>-7.1515106231954441E-4</v>
      </c>
      <c r="AE35" s="66">
        <f t="shared" si="12"/>
        <v>-5.1431592777145783E-3</v>
      </c>
      <c r="AF35" s="66">
        <f t="shared" si="13"/>
        <v>1.2669372329231893E-3</v>
      </c>
      <c r="AG35" s="66">
        <f t="shared" si="14"/>
        <v>1.2224414514883761E-3</v>
      </c>
      <c r="AH35" s="66">
        <f t="shared" si="15"/>
        <v>1.15668844382564E-3</v>
      </c>
      <c r="AI35" s="66">
        <f t="shared" si="16"/>
        <v>1.0858169836753032E-3</v>
      </c>
      <c r="AJ35" s="66">
        <f t="shared" si="17"/>
        <v>1.0098365560833303E-3</v>
      </c>
      <c r="AK35" s="71">
        <f t="shared" si="18"/>
        <v>4.251446786507058E-4</v>
      </c>
      <c r="AL35" s="54"/>
      <c r="AM35" s="54"/>
      <c r="AN35" s="54"/>
    </row>
    <row r="36" spans="2:40" x14ac:dyDescent="0.2">
      <c r="B36" s="68">
        <v>6</v>
      </c>
      <c r="C36" s="55">
        <f>'2006'!$B10</f>
        <v>183300</v>
      </c>
      <c r="D36" s="55">
        <f>'2007'!$B10</f>
        <v>183440</v>
      </c>
      <c r="E36" s="55">
        <f>'2008'!$B10</f>
        <v>183580</v>
      </c>
      <c r="F36" s="55">
        <f>'2009'!$B10</f>
        <v>183705</v>
      </c>
      <c r="G36" s="55">
        <f>'2010'!$B10</f>
        <v>183795</v>
      </c>
      <c r="H36" s="55">
        <f>'2011'!$B10</f>
        <v>183800</v>
      </c>
      <c r="I36" s="55">
        <f>'2012'!$B10</f>
        <v>183758</v>
      </c>
      <c r="J36" s="55">
        <f>'2013'!$B10</f>
        <v>183662</v>
      </c>
      <c r="K36" s="55">
        <f>'2014'!$B10</f>
        <v>184105</v>
      </c>
      <c r="L36" s="55">
        <f>'2015'!$B10</f>
        <v>184363</v>
      </c>
      <c r="M36" s="55">
        <f>'2016'!$B10</f>
        <v>184611</v>
      </c>
      <c r="N36" s="55">
        <f>'2017'!$B10</f>
        <v>184846</v>
      </c>
      <c r="O36" s="55">
        <f>'2018'!$B10</f>
        <v>185067</v>
      </c>
      <c r="P36" s="55">
        <f>'2019'!$B10</f>
        <v>185271</v>
      </c>
      <c r="Q36" s="53"/>
      <c r="R36" s="54"/>
      <c r="S36" s="54"/>
      <c r="T36" s="54"/>
      <c r="V36" s="68">
        <v>6</v>
      </c>
      <c r="W36" s="55"/>
      <c r="X36" s="66">
        <f t="shared" si="5"/>
        <v>7.6377523186033829E-4</v>
      </c>
      <c r="Y36" s="66">
        <f t="shared" si="6"/>
        <v>7.6319232446576534E-4</v>
      </c>
      <c r="Z36" s="66">
        <f t="shared" si="7"/>
        <v>6.8090205904782657E-4</v>
      </c>
      <c r="AA36" s="66">
        <f t="shared" si="8"/>
        <v>4.8991589777088265E-4</v>
      </c>
      <c r="AB36" s="66">
        <f t="shared" si="9"/>
        <v>2.7204222095269187E-5</v>
      </c>
      <c r="AC36" s="66">
        <f t="shared" si="10"/>
        <v>-2.2850924918389553E-4</v>
      </c>
      <c r="AD36" s="66">
        <f t="shared" si="11"/>
        <v>-5.2242623450407598E-4</v>
      </c>
      <c r="AE36" s="66">
        <f t="shared" si="12"/>
        <v>2.4120395073559038E-3</v>
      </c>
      <c r="AF36" s="66">
        <f t="shared" si="13"/>
        <v>1.4013742158007659E-3</v>
      </c>
      <c r="AG36" s="66">
        <f t="shared" si="14"/>
        <v>1.3451722959596014E-3</v>
      </c>
      <c r="AH36" s="66">
        <f t="shared" si="15"/>
        <v>1.2729468991555216E-3</v>
      </c>
      <c r="AI36" s="66">
        <f t="shared" si="16"/>
        <v>1.195589842355258E-3</v>
      </c>
      <c r="AJ36" s="66">
        <f t="shared" si="17"/>
        <v>1.1023034900873737E-3</v>
      </c>
      <c r="AK36" s="71">
        <f t="shared" si="18"/>
        <v>6.9095341624255248E-4</v>
      </c>
      <c r="AL36" s="54"/>
      <c r="AM36" s="54"/>
      <c r="AN36" s="54"/>
    </row>
    <row r="37" spans="2:40" x14ac:dyDescent="0.2">
      <c r="B37" s="68">
        <v>7</v>
      </c>
      <c r="C37" s="55">
        <f>'2006'!$B11</f>
        <v>213374</v>
      </c>
      <c r="D37" s="55">
        <f>'2007'!$B11</f>
        <v>214293</v>
      </c>
      <c r="E37" s="55">
        <f>'2008'!$B11</f>
        <v>215215</v>
      </c>
      <c r="F37" s="55">
        <f>'2009'!$B11</f>
        <v>216117</v>
      </c>
      <c r="G37" s="55">
        <f>'2010'!$B11</f>
        <v>216979</v>
      </c>
      <c r="H37" s="55">
        <f>'2011'!$B11</f>
        <v>217745</v>
      </c>
      <c r="I37" s="55">
        <f>'2012'!$B11</f>
        <v>218422</v>
      </c>
      <c r="J37" s="55">
        <f>'2013'!$B11</f>
        <v>219081</v>
      </c>
      <c r="K37" s="55">
        <f>'2014'!$B11</f>
        <v>239057</v>
      </c>
      <c r="L37" s="55">
        <f>'2015'!$B11</f>
        <v>239597</v>
      </c>
      <c r="M37" s="55">
        <f>'2016'!$B11</f>
        <v>240116</v>
      </c>
      <c r="N37" s="55">
        <f>'2017'!$B11</f>
        <v>240607</v>
      </c>
      <c r="O37" s="55">
        <f>'2018'!$B11</f>
        <v>241065</v>
      </c>
      <c r="P37" s="55">
        <f>'2019'!$B11</f>
        <v>241484</v>
      </c>
      <c r="Q37" s="53"/>
      <c r="R37" s="54"/>
      <c r="S37" s="54"/>
      <c r="T37" s="54"/>
      <c r="V37" s="68">
        <v>7</v>
      </c>
      <c r="W37" s="55"/>
      <c r="X37" s="66">
        <f t="shared" si="5"/>
        <v>4.3069914797491731E-3</v>
      </c>
      <c r="Y37" s="66">
        <f t="shared" si="6"/>
        <v>4.3025203809737133E-3</v>
      </c>
      <c r="Z37" s="66">
        <f t="shared" si="7"/>
        <v>4.1911576795297728E-3</v>
      </c>
      <c r="AA37" s="66">
        <f t="shared" si="8"/>
        <v>3.9885802597667006E-3</v>
      </c>
      <c r="AB37" s="66">
        <f t="shared" si="9"/>
        <v>3.530295558556358E-3</v>
      </c>
      <c r="AC37" s="66">
        <f t="shared" si="10"/>
        <v>3.109141426898436E-3</v>
      </c>
      <c r="AD37" s="66">
        <f t="shared" si="11"/>
        <v>3.0170953475382517E-3</v>
      </c>
      <c r="AE37" s="66">
        <f t="shared" si="12"/>
        <v>9.1180887434327937E-2</v>
      </c>
      <c r="AF37" s="66">
        <f t="shared" si="13"/>
        <v>2.2588754983121182E-3</v>
      </c>
      <c r="AG37" s="66">
        <f t="shared" si="14"/>
        <v>2.1661373055589178E-3</v>
      </c>
      <c r="AH37" s="66">
        <f t="shared" si="15"/>
        <v>2.0448449915873995E-3</v>
      </c>
      <c r="AI37" s="66">
        <f t="shared" si="16"/>
        <v>1.9035190164874672E-3</v>
      </c>
      <c r="AJ37" s="66">
        <f t="shared" si="17"/>
        <v>1.7381204239520461E-3</v>
      </c>
      <c r="AK37" s="71">
        <f t="shared" si="18"/>
        <v>3.046439947409196E-3</v>
      </c>
      <c r="AL37" s="54"/>
      <c r="AM37" s="54"/>
      <c r="AN37" s="54"/>
    </row>
    <row r="38" spans="2:40" x14ac:dyDescent="0.2">
      <c r="B38" s="68">
        <v>8</v>
      </c>
      <c r="C38" s="55">
        <f>'2006'!$B12</f>
        <v>180474</v>
      </c>
      <c r="D38" s="55">
        <f>'2007'!$B12</f>
        <v>182582</v>
      </c>
      <c r="E38" s="55">
        <f>'2008'!$B12</f>
        <v>184692</v>
      </c>
      <c r="F38" s="55">
        <f>'2009'!$B12</f>
        <v>186788</v>
      </c>
      <c r="G38" s="55">
        <f>'2010'!$B12</f>
        <v>188847</v>
      </c>
      <c r="H38" s="55">
        <f>'2011'!$B12</f>
        <v>190992</v>
      </c>
      <c r="I38" s="55">
        <f>'2012'!$B12</f>
        <v>193154</v>
      </c>
      <c r="J38" s="55">
        <f>'2013'!$B12</f>
        <v>195475</v>
      </c>
      <c r="K38" s="55">
        <f>'2014'!$B12</f>
        <v>223764</v>
      </c>
      <c r="L38" s="55">
        <f>'2015'!$B12</f>
        <v>224770</v>
      </c>
      <c r="M38" s="55">
        <f>'2016'!$B12</f>
        <v>225737</v>
      </c>
      <c r="N38" s="55">
        <f>'2017'!$B12</f>
        <v>226649</v>
      </c>
      <c r="O38" s="55">
        <f>'2018'!$B12</f>
        <v>227495</v>
      </c>
      <c r="P38" s="55">
        <f>'2019'!$B12</f>
        <v>228266</v>
      </c>
      <c r="Q38" s="53"/>
      <c r="R38" s="54"/>
      <c r="S38" s="54"/>
      <c r="T38" s="54"/>
      <c r="V38" s="68">
        <v>8</v>
      </c>
      <c r="W38" s="55"/>
      <c r="X38" s="66">
        <f t="shared" si="5"/>
        <v>1.1680352848609772E-2</v>
      </c>
      <c r="Y38" s="66">
        <f t="shared" si="6"/>
        <v>1.1556451347887525E-2</v>
      </c>
      <c r="Z38" s="66">
        <f t="shared" si="7"/>
        <v>1.1348623654516709E-2</v>
      </c>
      <c r="AA38" s="66">
        <f t="shared" si="8"/>
        <v>1.1023192068012935E-2</v>
      </c>
      <c r="AB38" s="66">
        <f t="shared" si="9"/>
        <v>1.1358401245452667E-2</v>
      </c>
      <c r="AC38" s="66">
        <f t="shared" si="10"/>
        <v>1.1319845857418112E-2</v>
      </c>
      <c r="AD38" s="66">
        <f t="shared" si="11"/>
        <v>1.2016318585170382E-2</v>
      </c>
      <c r="AE38" s="66">
        <f t="shared" si="12"/>
        <v>0.14471927356439443</v>
      </c>
      <c r="AF38" s="66">
        <f t="shared" si="13"/>
        <v>4.4958080835165622E-3</v>
      </c>
      <c r="AG38" s="66">
        <f t="shared" si="14"/>
        <v>4.3021755572362859E-3</v>
      </c>
      <c r="AH38" s="66">
        <f t="shared" si="15"/>
        <v>4.0400997621125468E-3</v>
      </c>
      <c r="AI38" s="66">
        <f t="shared" si="16"/>
        <v>3.7326438678308752E-3</v>
      </c>
      <c r="AJ38" s="66">
        <f t="shared" si="17"/>
        <v>3.389085474406031E-3</v>
      </c>
      <c r="AK38" s="71">
        <f t="shared" si="18"/>
        <v>8.3552498626808663E-3</v>
      </c>
      <c r="AL38" s="54"/>
      <c r="AM38" s="54"/>
      <c r="AN38" s="54"/>
    </row>
    <row r="39" spans="2:40" x14ac:dyDescent="0.2">
      <c r="B39" s="68">
        <v>9</v>
      </c>
      <c r="C39" s="55">
        <f>'2006'!$B13</f>
        <v>164823</v>
      </c>
      <c r="D39" s="55">
        <f>'2007'!$B13</f>
        <v>165253</v>
      </c>
      <c r="E39" s="55">
        <f>'2008'!$B13</f>
        <v>165685</v>
      </c>
      <c r="F39" s="55">
        <f>'2009'!$B13</f>
        <v>166102</v>
      </c>
      <c r="G39" s="55">
        <f>'2010'!$B13</f>
        <v>166488</v>
      </c>
      <c r="H39" s="55">
        <f>'2011'!$B13</f>
        <v>166712</v>
      </c>
      <c r="I39" s="55">
        <f>'2012'!$B13</f>
        <v>166860</v>
      </c>
      <c r="J39" s="55">
        <f>'2013'!$B13</f>
        <v>166900</v>
      </c>
      <c r="K39" s="55">
        <f>'2014'!$B13</f>
        <v>169814</v>
      </c>
      <c r="L39" s="55">
        <f>'2015'!$B13</f>
        <v>170087</v>
      </c>
      <c r="M39" s="55">
        <f>'2016'!$B13</f>
        <v>170353</v>
      </c>
      <c r="N39" s="55">
        <f>'2017'!$B13</f>
        <v>170605</v>
      </c>
      <c r="O39" s="55">
        <f>'2018'!$B13</f>
        <v>170842</v>
      </c>
      <c r="P39" s="55">
        <f>'2019'!$B13</f>
        <v>171062</v>
      </c>
      <c r="Q39" s="53"/>
      <c r="R39" s="54"/>
      <c r="S39" s="54"/>
      <c r="T39" s="54"/>
      <c r="V39" s="68">
        <v>9</v>
      </c>
      <c r="W39" s="55"/>
      <c r="X39" s="66">
        <f t="shared" si="5"/>
        <v>2.6088592004756619E-3</v>
      </c>
      <c r="Y39" s="66">
        <f t="shared" si="6"/>
        <v>2.6141734189394444E-3</v>
      </c>
      <c r="Z39" s="66">
        <f t="shared" si="7"/>
        <v>2.5168240939131485E-3</v>
      </c>
      <c r="AA39" s="66">
        <f t="shared" si="8"/>
        <v>2.3238732826817259E-3</v>
      </c>
      <c r="AB39" s="66">
        <f t="shared" si="9"/>
        <v>1.3454423141607804E-3</v>
      </c>
      <c r="AC39" s="66">
        <f t="shared" si="10"/>
        <v>8.8775852967992708E-4</v>
      </c>
      <c r="AD39" s="66">
        <f t="shared" si="11"/>
        <v>2.3972192256981902E-4</v>
      </c>
      <c r="AE39" s="66">
        <f t="shared" si="12"/>
        <v>1.7459556620730978E-2</v>
      </c>
      <c r="AF39" s="66">
        <f t="shared" si="13"/>
        <v>1.6076413016594627E-3</v>
      </c>
      <c r="AG39" s="66">
        <f t="shared" si="14"/>
        <v>1.5639055306989951E-3</v>
      </c>
      <c r="AH39" s="66">
        <f t="shared" si="15"/>
        <v>1.4792812571542621E-3</v>
      </c>
      <c r="AI39" s="66">
        <f t="shared" si="16"/>
        <v>1.3891738225726093E-3</v>
      </c>
      <c r="AJ39" s="66">
        <f t="shared" si="17"/>
        <v>1.287739548822889E-3</v>
      </c>
      <c r="AK39" s="71">
        <f t="shared" si="18"/>
        <v>1.655366185277394E-3</v>
      </c>
      <c r="AL39" s="54"/>
      <c r="AM39" s="54"/>
      <c r="AN39" s="54"/>
    </row>
    <row r="40" spans="2:40" x14ac:dyDescent="0.2">
      <c r="B40" s="68">
        <v>10</v>
      </c>
      <c r="C40" s="55">
        <f>'2006'!$B14</f>
        <v>172076</v>
      </c>
      <c r="D40" s="55">
        <f>'2007'!$B14</f>
        <v>172331</v>
      </c>
      <c r="E40" s="55">
        <f>'2008'!$B14</f>
        <v>172587</v>
      </c>
      <c r="F40" s="55">
        <f>'2009'!$B14</f>
        <v>172827</v>
      </c>
      <c r="G40" s="55">
        <f>'2010'!$B14</f>
        <v>173036</v>
      </c>
      <c r="H40" s="55">
        <f>'2011'!$B14</f>
        <v>173122</v>
      </c>
      <c r="I40" s="55">
        <f>'2012'!$B14</f>
        <v>173174</v>
      </c>
      <c r="J40" s="55">
        <f>'2013'!$B14</f>
        <v>173208</v>
      </c>
      <c r="K40" s="55">
        <f>'2014'!$B14</f>
        <v>169908</v>
      </c>
      <c r="L40" s="55">
        <f>'2015'!$B14</f>
        <v>170037</v>
      </c>
      <c r="M40" s="55">
        <f>'2016'!$B14</f>
        <v>170163</v>
      </c>
      <c r="N40" s="55">
        <f>'2017'!$B14</f>
        <v>170282</v>
      </c>
      <c r="O40" s="55">
        <f>'2018'!$B14</f>
        <v>170394</v>
      </c>
      <c r="P40" s="55">
        <f>'2019'!$B14</f>
        <v>170497</v>
      </c>
      <c r="Q40" s="53"/>
      <c r="R40" s="54"/>
      <c r="S40" s="54"/>
      <c r="T40" s="54"/>
      <c r="V40" s="68">
        <v>10</v>
      </c>
      <c r="W40" s="55"/>
      <c r="X40" s="66">
        <f t="shared" si="5"/>
        <v>1.4819033450335897E-3</v>
      </c>
      <c r="Y40" s="66">
        <f t="shared" si="6"/>
        <v>1.4855133435075524E-3</v>
      </c>
      <c r="Z40" s="66">
        <f t="shared" si="7"/>
        <v>1.3906030002259729E-3</v>
      </c>
      <c r="AA40" s="66">
        <f t="shared" si="8"/>
        <v>1.2093017873364693E-3</v>
      </c>
      <c r="AB40" s="66">
        <f t="shared" si="9"/>
        <v>4.9700640329180059E-4</v>
      </c>
      <c r="AC40" s="66">
        <f t="shared" si="10"/>
        <v>3.0036621573225817E-4</v>
      </c>
      <c r="AD40" s="66">
        <f t="shared" si="11"/>
        <v>1.9633432270433205E-4</v>
      </c>
      <c r="AE40" s="66">
        <f t="shared" si="12"/>
        <v>-1.9052237771927393E-2</v>
      </c>
      <c r="AF40" s="66">
        <f t="shared" si="13"/>
        <v>7.5923440920968991E-4</v>
      </c>
      <c r="AG40" s="66">
        <f t="shared" si="14"/>
        <v>7.4101519081141163E-4</v>
      </c>
      <c r="AH40" s="66">
        <f t="shared" si="15"/>
        <v>6.9932946645275408E-4</v>
      </c>
      <c r="AI40" s="66">
        <f t="shared" si="16"/>
        <v>6.57732467318918E-4</v>
      </c>
      <c r="AJ40" s="66">
        <f t="shared" si="17"/>
        <v>6.0448137845229297E-4</v>
      </c>
      <c r="AK40" s="71">
        <f t="shared" si="18"/>
        <v>8.3523511083975332E-4</v>
      </c>
      <c r="AL40" s="54"/>
      <c r="AM40" s="54"/>
      <c r="AN40" s="54"/>
    </row>
    <row r="41" spans="2:40" x14ac:dyDescent="0.2">
      <c r="B41" s="68">
        <v>11</v>
      </c>
      <c r="C41" s="55">
        <f>'2006'!$B15</f>
        <v>198644</v>
      </c>
      <c r="D41" s="55">
        <f>'2007'!$B15</f>
        <v>198661</v>
      </c>
      <c r="E41" s="55">
        <f>'2008'!$B15</f>
        <v>198681</v>
      </c>
      <c r="F41" s="55">
        <f>'2009'!$B15</f>
        <v>198683</v>
      </c>
      <c r="G41" s="55">
        <f>'2010'!$B15</f>
        <v>198648</v>
      </c>
      <c r="H41" s="55">
        <f>'2011'!$B15</f>
        <v>198461</v>
      </c>
      <c r="I41" s="55">
        <f>'2012'!$B15</f>
        <v>198241</v>
      </c>
      <c r="J41" s="55">
        <f>'2013'!$B15</f>
        <v>197772</v>
      </c>
      <c r="K41" s="55">
        <f>'2014'!$B15</f>
        <v>189893</v>
      </c>
      <c r="L41" s="55">
        <f>'2015'!$B15</f>
        <v>189925</v>
      </c>
      <c r="M41" s="55">
        <f>'2016'!$B15</f>
        <v>189956</v>
      </c>
      <c r="N41" s="55">
        <f>'2017'!$B15</f>
        <v>189986</v>
      </c>
      <c r="O41" s="55">
        <f>'2018'!$B15</f>
        <v>190016</v>
      </c>
      <c r="P41" s="55">
        <f>'2019'!$B15</f>
        <v>190046</v>
      </c>
      <c r="Q41" s="53"/>
      <c r="R41" s="54"/>
      <c r="S41" s="54"/>
      <c r="T41" s="54"/>
      <c r="V41" s="68">
        <v>11</v>
      </c>
      <c r="W41" s="55"/>
      <c r="X41" s="66">
        <f t="shared" si="5"/>
        <v>8.5580233986427988E-5</v>
      </c>
      <c r="Y41" s="66">
        <f t="shared" si="6"/>
        <v>1.0067401251377976E-4</v>
      </c>
      <c r="Z41" s="66">
        <f t="shared" si="7"/>
        <v>1.0066387827723839E-5</v>
      </c>
      <c r="AA41" s="66">
        <f t="shared" si="8"/>
        <v>-1.7616001369014965E-4</v>
      </c>
      <c r="AB41" s="66">
        <f t="shared" si="9"/>
        <v>-9.4136361805807257E-4</v>
      </c>
      <c r="AC41" s="66">
        <f t="shared" si="10"/>
        <v>-1.1085301394228588E-3</v>
      </c>
      <c r="AD41" s="66">
        <f t="shared" si="11"/>
        <v>-2.3658072749834797E-3</v>
      </c>
      <c r="AE41" s="66">
        <f t="shared" si="12"/>
        <v>-3.9838804279675587E-2</v>
      </c>
      <c r="AF41" s="66">
        <f t="shared" si="13"/>
        <v>1.6851595372130622E-4</v>
      </c>
      <c r="AG41" s="66">
        <f t="shared" si="14"/>
        <v>1.6322232460181651E-4</v>
      </c>
      <c r="AH41" s="66">
        <f t="shared" si="15"/>
        <v>1.5793131040872622E-4</v>
      </c>
      <c r="AI41" s="66">
        <f t="shared" si="16"/>
        <v>1.5790637204846672E-4</v>
      </c>
      <c r="AJ41" s="66">
        <f t="shared" si="17"/>
        <v>1.5788144156281576E-4</v>
      </c>
      <c r="AK41" s="71">
        <f t="shared" si="18"/>
        <v>-2.9917358412362487E-4</v>
      </c>
      <c r="AL41" s="54"/>
      <c r="AM41" s="54"/>
      <c r="AN41" s="54"/>
    </row>
    <row r="42" spans="2:40" x14ac:dyDescent="0.2">
      <c r="B42" s="68">
        <v>12</v>
      </c>
      <c r="C42" s="55">
        <f>'2006'!$B16</f>
        <v>200062</v>
      </c>
      <c r="D42" s="55">
        <f>'2007'!$B16</f>
        <v>200129</v>
      </c>
      <c r="E42" s="55">
        <f>'2008'!$B16</f>
        <v>200197</v>
      </c>
      <c r="F42" s="55">
        <f>'2009'!$B16</f>
        <v>200248</v>
      </c>
      <c r="G42" s="55">
        <f>'2010'!$B16</f>
        <v>200262</v>
      </c>
      <c r="H42" s="55">
        <f>'2011'!$B16</f>
        <v>200108</v>
      </c>
      <c r="I42" s="55">
        <f>'2012'!$B16</f>
        <v>199942</v>
      </c>
      <c r="J42" s="55">
        <f>'2013'!$B16</f>
        <v>199640</v>
      </c>
      <c r="K42" s="55">
        <f>'2014'!$B16</f>
        <v>212846</v>
      </c>
      <c r="L42" s="55">
        <f>'2015'!$B16</f>
        <v>213218</v>
      </c>
      <c r="M42" s="55">
        <f>'2016'!$B16</f>
        <v>213576</v>
      </c>
      <c r="N42" s="55">
        <f>'2017'!$B16</f>
        <v>213914</v>
      </c>
      <c r="O42" s="55">
        <f>'2018'!$B16</f>
        <v>214229</v>
      </c>
      <c r="P42" s="55">
        <f>'2019'!$B16</f>
        <v>214518</v>
      </c>
      <c r="Q42" s="53"/>
      <c r="R42" s="54"/>
      <c r="S42" s="54"/>
      <c r="T42" s="54"/>
      <c r="V42" s="68">
        <v>12</v>
      </c>
      <c r="W42" s="55"/>
      <c r="X42" s="66">
        <f t="shared" si="5"/>
        <v>3.348961821835231E-4</v>
      </c>
      <c r="Y42" s="66">
        <f t="shared" si="6"/>
        <v>3.3978084135732455E-4</v>
      </c>
      <c r="Z42" s="66">
        <f t="shared" si="7"/>
        <v>2.5474907216391853E-4</v>
      </c>
      <c r="AA42" s="66">
        <f t="shared" si="8"/>
        <v>6.9913307498701611E-5</v>
      </c>
      <c r="AB42" s="66">
        <f t="shared" si="9"/>
        <v>-7.6899261966823461E-4</v>
      </c>
      <c r="AC42" s="66">
        <f t="shared" si="10"/>
        <v>-8.2955204189737544E-4</v>
      </c>
      <c r="AD42" s="66">
        <f t="shared" si="11"/>
        <v>-1.5104380270278381E-3</v>
      </c>
      <c r="AE42" s="66">
        <f t="shared" si="12"/>
        <v>6.6149068322981369E-2</v>
      </c>
      <c r="AF42" s="66">
        <f t="shared" si="13"/>
        <v>1.7477424992717739E-3</v>
      </c>
      <c r="AG42" s="66">
        <f t="shared" si="14"/>
        <v>1.6790327270680711E-3</v>
      </c>
      <c r="AH42" s="66">
        <f t="shared" si="15"/>
        <v>1.5825748211409521E-3</v>
      </c>
      <c r="AI42" s="66">
        <f t="shared" si="16"/>
        <v>1.4725543910169506E-3</v>
      </c>
      <c r="AJ42" s="66">
        <f t="shared" si="17"/>
        <v>1.3490237082747901E-3</v>
      </c>
      <c r="AK42" s="71">
        <f t="shared" si="18"/>
        <v>4.7677373844854645E-4</v>
      </c>
      <c r="AL42" s="54"/>
      <c r="AM42" s="54"/>
      <c r="AN42" s="54"/>
    </row>
    <row r="43" spans="2:40" x14ac:dyDescent="0.2">
      <c r="B43" s="68">
        <v>13</v>
      </c>
      <c r="C43" s="55">
        <f>'2006'!$B17</f>
        <v>249935</v>
      </c>
      <c r="D43" s="55">
        <f>'2007'!$B17</f>
        <v>250319</v>
      </c>
      <c r="E43" s="55">
        <f>'2008'!$B17</f>
        <v>250703</v>
      </c>
      <c r="F43" s="55">
        <f>'2009'!$B17</f>
        <v>251066</v>
      </c>
      <c r="G43" s="55">
        <f>'2010'!$B17</f>
        <v>251382</v>
      </c>
      <c r="H43" s="55">
        <f>'2011'!$B17</f>
        <v>251634</v>
      </c>
      <c r="I43" s="55">
        <f>'2012'!$B17</f>
        <v>251962</v>
      </c>
      <c r="J43" s="55">
        <f>'2013'!$B17</f>
        <v>252293</v>
      </c>
      <c r="K43" s="55">
        <f>'2014'!$B17</f>
        <v>235506</v>
      </c>
      <c r="L43" s="55">
        <f>'2015'!$B17</f>
        <v>235666</v>
      </c>
      <c r="M43" s="55">
        <f>'2016'!$B17</f>
        <v>235819</v>
      </c>
      <c r="N43" s="55">
        <f>'2017'!$B17</f>
        <v>235967</v>
      </c>
      <c r="O43" s="55">
        <f>'2018'!$B17</f>
        <v>236107</v>
      </c>
      <c r="P43" s="55">
        <f>'2019'!$B17</f>
        <v>236238</v>
      </c>
      <c r="Q43" s="53"/>
      <c r="R43" s="54"/>
      <c r="S43" s="54"/>
      <c r="T43" s="54"/>
      <c r="V43" s="68">
        <v>13</v>
      </c>
      <c r="W43" s="55"/>
      <c r="X43" s="66">
        <f t="shared" si="5"/>
        <v>1.5363994638606037E-3</v>
      </c>
      <c r="Y43" s="66">
        <f t="shared" si="6"/>
        <v>1.534042561691282E-3</v>
      </c>
      <c r="Z43" s="66">
        <f t="shared" si="7"/>
        <v>1.447928425268146E-3</v>
      </c>
      <c r="AA43" s="66">
        <f t="shared" si="8"/>
        <v>1.2586331880860013E-3</v>
      </c>
      <c r="AB43" s="66">
        <f t="shared" si="9"/>
        <v>1.0024584099100175E-3</v>
      </c>
      <c r="AC43" s="66">
        <f t="shared" si="10"/>
        <v>1.3034804517672494E-3</v>
      </c>
      <c r="AD43" s="66">
        <f t="shared" si="11"/>
        <v>1.3136901596272454E-3</v>
      </c>
      <c r="AE43" s="66">
        <f t="shared" si="12"/>
        <v>-6.6537716068222272E-2</v>
      </c>
      <c r="AF43" s="66">
        <f t="shared" si="13"/>
        <v>6.7938821091607004E-4</v>
      </c>
      <c r="AG43" s="66">
        <f t="shared" si="14"/>
        <v>6.4922390162348409E-4</v>
      </c>
      <c r="AH43" s="66">
        <f t="shared" si="15"/>
        <v>6.2759998134162217E-4</v>
      </c>
      <c r="AI43" s="66">
        <f t="shared" si="16"/>
        <v>5.9330330088529324E-4</v>
      </c>
      <c r="AJ43" s="66">
        <f t="shared" si="17"/>
        <v>5.5483319003672065E-4</v>
      </c>
      <c r="AK43" s="71">
        <f t="shared" si="18"/>
        <v>1.0417484370844779E-3</v>
      </c>
      <c r="AL43" s="54"/>
      <c r="AM43" s="54"/>
      <c r="AN43" s="54"/>
    </row>
    <row r="44" spans="2:40" x14ac:dyDescent="0.2">
      <c r="B44" s="68">
        <v>14</v>
      </c>
      <c r="C44" s="55">
        <f>'2006'!$B18</f>
        <v>253326</v>
      </c>
      <c r="D44" s="55">
        <f>'2007'!$B18</f>
        <v>253683</v>
      </c>
      <c r="E44" s="55">
        <f>'2008'!$B18</f>
        <v>254043</v>
      </c>
      <c r="F44" s="55">
        <f>'2009'!$B18</f>
        <v>254378</v>
      </c>
      <c r="G44" s="55">
        <f>'2010'!$B18</f>
        <v>254668</v>
      </c>
      <c r="H44" s="55">
        <f>'2011'!$B18</f>
        <v>254897</v>
      </c>
      <c r="I44" s="55">
        <f>'2012'!$B18</f>
        <v>255138</v>
      </c>
      <c r="J44" s="55">
        <f>'2013'!$B18</f>
        <v>255358</v>
      </c>
      <c r="K44" s="55">
        <f>'2014'!$B18</f>
        <v>226758</v>
      </c>
      <c r="L44" s="55">
        <f>'2015'!$B18</f>
        <v>226821</v>
      </c>
      <c r="M44" s="55">
        <f>'2016'!$B18</f>
        <v>226884</v>
      </c>
      <c r="N44" s="55">
        <f>'2017'!$B18</f>
        <v>226944</v>
      </c>
      <c r="O44" s="55">
        <f>'2018'!$B18</f>
        <v>227003</v>
      </c>
      <c r="P44" s="55">
        <f>'2019'!$B18</f>
        <v>227060</v>
      </c>
      <c r="Q44" s="53"/>
      <c r="R44" s="54"/>
      <c r="S44" s="54"/>
      <c r="T44" s="54"/>
      <c r="V44" s="68">
        <v>14</v>
      </c>
      <c r="W44" s="55"/>
      <c r="X44" s="66">
        <f t="shared" si="5"/>
        <v>1.4092513204329599E-3</v>
      </c>
      <c r="Y44" s="66">
        <f t="shared" si="6"/>
        <v>1.4190939085393975E-3</v>
      </c>
      <c r="Z44" s="66">
        <f t="shared" si="7"/>
        <v>1.3186743976413443E-3</v>
      </c>
      <c r="AA44" s="66">
        <f t="shared" si="8"/>
        <v>1.1400356949107233E-3</v>
      </c>
      <c r="AB44" s="66">
        <f t="shared" si="9"/>
        <v>8.9920995178035721E-4</v>
      </c>
      <c r="AC44" s="66">
        <f t="shared" si="10"/>
        <v>9.4547993895573504E-4</v>
      </c>
      <c r="AD44" s="66">
        <f t="shared" si="11"/>
        <v>8.6227845322923286E-4</v>
      </c>
      <c r="AE44" s="66">
        <f t="shared" si="12"/>
        <v>-0.11199962405720597</v>
      </c>
      <c r="AF44" s="66">
        <f t="shared" si="13"/>
        <v>2.7782922763474715E-4</v>
      </c>
      <c r="AG44" s="66">
        <f t="shared" si="14"/>
        <v>2.7775205999444494E-4</v>
      </c>
      <c r="AH44" s="66">
        <f t="shared" si="15"/>
        <v>2.6445231924683977E-4</v>
      </c>
      <c r="AI44" s="66">
        <f t="shared" si="16"/>
        <v>2.599760293288212E-4</v>
      </c>
      <c r="AJ44" s="66">
        <f t="shared" si="17"/>
        <v>2.5109800311009107E-4</v>
      </c>
      <c r="AK44" s="71">
        <f t="shared" si="18"/>
        <v>7.7709427540039106E-4</v>
      </c>
      <c r="AL44" s="54"/>
      <c r="AM44" s="54"/>
      <c r="AN44" s="54"/>
    </row>
    <row r="45" spans="2:40" x14ac:dyDescent="0.2">
      <c r="B45" s="68">
        <v>15</v>
      </c>
      <c r="C45" s="55">
        <f>'2006'!$B19</f>
        <v>195639</v>
      </c>
      <c r="D45" s="55">
        <f>'2007'!$B19</f>
        <v>196002</v>
      </c>
      <c r="E45" s="55">
        <f>'2008'!$B19</f>
        <v>196369</v>
      </c>
      <c r="F45" s="55">
        <f>'2009'!$B19</f>
        <v>196718</v>
      </c>
      <c r="G45" s="55">
        <f>'2010'!$B19</f>
        <v>197030</v>
      </c>
      <c r="H45" s="55">
        <f>'2011'!$B19</f>
        <v>197326</v>
      </c>
      <c r="I45" s="55">
        <f>'2012'!$B19</f>
        <v>197561</v>
      </c>
      <c r="J45" s="55">
        <f>'2013'!$B19</f>
        <v>197675</v>
      </c>
      <c r="K45" s="55">
        <f>'2014'!$B19</f>
        <v>182354</v>
      </c>
      <c r="L45" s="55">
        <f>'2015'!$B19</f>
        <v>182372</v>
      </c>
      <c r="M45" s="55">
        <f>'2016'!$B19</f>
        <v>182390</v>
      </c>
      <c r="N45" s="55">
        <f>'2017'!$B19</f>
        <v>182409</v>
      </c>
      <c r="O45" s="55">
        <f>'2018'!$B19</f>
        <v>182427</v>
      </c>
      <c r="P45" s="55">
        <f>'2019'!$B19</f>
        <v>182445</v>
      </c>
      <c r="Q45" s="53"/>
      <c r="R45" s="54"/>
      <c r="S45" s="54"/>
      <c r="T45" s="54"/>
      <c r="V45" s="68">
        <v>15</v>
      </c>
      <c r="W45" s="55"/>
      <c r="X45" s="66">
        <f t="shared" si="5"/>
        <v>1.8554582675233465E-3</v>
      </c>
      <c r="Y45" s="66">
        <f t="shared" si="6"/>
        <v>1.8724298731645596E-3</v>
      </c>
      <c r="Z45" s="66">
        <f t="shared" si="7"/>
        <v>1.7772662691157974E-3</v>
      </c>
      <c r="AA45" s="66">
        <f t="shared" si="8"/>
        <v>1.5860266981160851E-3</v>
      </c>
      <c r="AB45" s="66">
        <f t="shared" si="9"/>
        <v>1.5023092930010658E-3</v>
      </c>
      <c r="AC45" s="66">
        <f t="shared" si="10"/>
        <v>1.1909226356384866E-3</v>
      </c>
      <c r="AD45" s="66">
        <f t="shared" si="11"/>
        <v>5.7703696579790547E-4</v>
      </c>
      <c r="AE45" s="66">
        <f t="shared" si="12"/>
        <v>-7.7506007335272548E-2</v>
      </c>
      <c r="AF45" s="66">
        <f t="shared" si="13"/>
        <v>9.8709104269717148E-5</v>
      </c>
      <c r="AG45" s="66">
        <f t="shared" si="14"/>
        <v>9.8699361744127395E-5</v>
      </c>
      <c r="AH45" s="66">
        <f t="shared" si="15"/>
        <v>1.0417237787159384E-4</v>
      </c>
      <c r="AI45" s="66">
        <f t="shared" si="16"/>
        <v>9.8679341479861188E-5</v>
      </c>
      <c r="AJ45" s="66">
        <f t="shared" si="17"/>
        <v>9.8669604828232664E-5</v>
      </c>
      <c r="AK45" s="71">
        <f t="shared" si="18"/>
        <v>9.0503164937923142E-4</v>
      </c>
      <c r="AL45" s="54"/>
      <c r="AM45" s="54"/>
      <c r="AN45" s="54"/>
    </row>
    <row r="46" spans="2:40" ht="16" thickBot="1" x14ac:dyDescent="0.25">
      <c r="B46" s="69" t="s">
        <v>4</v>
      </c>
      <c r="C46" s="56">
        <f>SUM(C31:C45)</f>
        <v>3025772</v>
      </c>
      <c r="D46" s="56">
        <f t="shared" ref="D46" si="19">SUM(D31:D45)</f>
        <v>3034161</v>
      </c>
      <c r="E46" s="56">
        <f t="shared" ref="E46" si="20">SUM(E31:E45)</f>
        <v>3042581</v>
      </c>
      <c r="F46" s="56">
        <f t="shared" ref="F46" si="21">SUM(F31:F45)</f>
        <v>3050728</v>
      </c>
      <c r="G46" s="56">
        <f t="shared" ref="G46" si="22">SUM(G31:G45)</f>
        <v>3058309</v>
      </c>
      <c r="H46" s="56">
        <f t="shared" ref="H46" si="23">SUM(H31:H45)</f>
        <v>3065461</v>
      </c>
      <c r="I46" s="56">
        <f t="shared" ref="I46" si="24">SUM(I31:I45)</f>
        <v>3072426</v>
      </c>
      <c r="J46" s="56">
        <f t="shared" ref="J46" si="25">SUM(J31:J45)</f>
        <v>3079071</v>
      </c>
      <c r="K46" s="56">
        <f t="shared" ref="K46" si="26">SUM(K31:K45)</f>
        <v>3049229</v>
      </c>
      <c r="L46" s="56">
        <f t="shared" ref="L46" si="27">SUM(L31:L45)</f>
        <v>3054267</v>
      </c>
      <c r="M46" s="56">
        <f t="shared" ref="M46" si="28">SUM(M31:M45)</f>
        <v>3059122</v>
      </c>
      <c r="N46" s="56">
        <f t="shared" ref="N46" si="29">SUM(N31:N45)</f>
        <v>3063728</v>
      </c>
      <c r="O46" s="56">
        <f t="shared" ref="O46" si="30">SUM(O31:O45)</f>
        <v>3068043</v>
      </c>
      <c r="P46" s="57">
        <f t="shared" ref="P46" si="31">SUM(P31:P45)</f>
        <v>3072029</v>
      </c>
      <c r="Q46" s="53"/>
      <c r="R46" s="54"/>
      <c r="S46" s="54"/>
      <c r="T46" s="54"/>
      <c r="V46" s="69" t="s">
        <v>4</v>
      </c>
      <c r="W46" s="56">
        <f>SUM(W31:W45)</f>
        <v>0</v>
      </c>
      <c r="X46" s="56">
        <f t="shared" ref="X46" si="32">SUM(X31:X45)</f>
        <v>4.1173527423224221E-2</v>
      </c>
      <c r="Y46" s="56">
        <f t="shared" ref="Y46" si="33">SUM(Y31:Y45)</f>
        <v>4.1058917985360037E-2</v>
      </c>
      <c r="Z46" s="56">
        <f t="shared" ref="Z46" si="34">SUM(Z31:Z45)</f>
        <v>3.9453069694452163E-2</v>
      </c>
      <c r="AA46" s="56">
        <f t="shared" ref="AA46" si="35">SUM(AA31:AA45)</f>
        <v>3.6413229290475732E-2</v>
      </c>
      <c r="AB46" s="56">
        <f t="shared" ref="AB46" si="36">SUM(AB31:AB45)</f>
        <v>3.408051799532176E-2</v>
      </c>
      <c r="AC46" s="56">
        <f t="shared" ref="AC46" si="37">SUM(AC31:AC45)</f>
        <v>3.2640507666285852E-2</v>
      </c>
      <c r="AD46" s="56">
        <f t="shared" ref="AD46" si="38">SUM(AD31:AD45)</f>
        <v>3.0568991703284382E-2</v>
      </c>
      <c r="AE46" s="56">
        <f t="shared" ref="AE46" si="39">SUM(AE31:AE45)</f>
        <v>-0.10367372997281141</v>
      </c>
      <c r="AF46" s="56">
        <f t="shared" ref="AF46" si="40">SUM(AF31:AF45)</f>
        <v>2.2557597059499546E-2</v>
      </c>
      <c r="AG46" s="56">
        <f t="shared" ref="AG46" si="41">SUM(AG31:AG45)</f>
        <v>2.16867120728623E-2</v>
      </c>
      <c r="AH46" s="56">
        <f t="shared" ref="AH46" si="42">SUM(AH31:AH45)</f>
        <v>2.0518025721743521E-2</v>
      </c>
      <c r="AI46" s="56">
        <f t="shared" ref="AI46" si="43">SUM(AI31:AI45)</f>
        <v>1.9193680364806922E-2</v>
      </c>
      <c r="AJ46" s="57">
        <f t="shared" ref="AJ46" si="44">SUM(AJ31:AJ45)</f>
        <v>1.770868856141369E-2</v>
      </c>
      <c r="AK46" s="53"/>
      <c r="AL46" s="54"/>
      <c r="AM46" s="54"/>
      <c r="AN46" s="54"/>
    </row>
    <row r="47" spans="2:40" ht="16" thickBot="1" x14ac:dyDescent="0.25">
      <c r="B47" s="70" t="s">
        <v>74</v>
      </c>
      <c r="C47" s="58">
        <f>AVERAGE(C31:C45)</f>
        <v>201718.13333333333</v>
      </c>
      <c r="D47" s="58">
        <f t="shared" ref="D47:P47" si="45">AVERAGE(D31:D45)</f>
        <v>202277.4</v>
      </c>
      <c r="E47" s="58">
        <f t="shared" si="45"/>
        <v>202838.73333333334</v>
      </c>
      <c r="F47" s="58">
        <f t="shared" si="45"/>
        <v>203381.86666666667</v>
      </c>
      <c r="G47" s="58">
        <f t="shared" si="45"/>
        <v>203887.26666666666</v>
      </c>
      <c r="H47" s="58">
        <f t="shared" si="45"/>
        <v>204364.06666666668</v>
      </c>
      <c r="I47" s="58">
        <f t="shared" si="45"/>
        <v>204828.4</v>
      </c>
      <c r="J47" s="58">
        <f t="shared" si="45"/>
        <v>205271.4</v>
      </c>
      <c r="K47" s="58">
        <f t="shared" si="45"/>
        <v>203281.93333333332</v>
      </c>
      <c r="L47" s="58">
        <f t="shared" si="45"/>
        <v>203617.8</v>
      </c>
      <c r="M47" s="58">
        <f t="shared" si="45"/>
        <v>203941.46666666667</v>
      </c>
      <c r="N47" s="58">
        <f t="shared" si="45"/>
        <v>204248.53333333333</v>
      </c>
      <c r="O47" s="58">
        <f t="shared" si="45"/>
        <v>204536.2</v>
      </c>
      <c r="P47" s="59">
        <f t="shared" si="45"/>
        <v>204801.93333333332</v>
      </c>
      <c r="Q47" s="53"/>
      <c r="R47" s="54"/>
      <c r="S47" s="54"/>
      <c r="T47" s="54"/>
      <c r="V47" s="70" t="s">
        <v>74</v>
      </c>
      <c r="W47" s="58" t="e">
        <f>AVERAGE(W31:W45)</f>
        <v>#DIV/0!</v>
      </c>
      <c r="X47" s="58">
        <f t="shared" ref="X47:AJ47" si="46">AVERAGE(X31:X45)</f>
        <v>2.7449018282149481E-3</v>
      </c>
      <c r="Y47" s="58">
        <f t="shared" si="46"/>
        <v>2.7372611990240025E-3</v>
      </c>
      <c r="Z47" s="58">
        <f t="shared" si="46"/>
        <v>2.6302046462968109E-3</v>
      </c>
      <c r="AA47" s="58">
        <f t="shared" si="46"/>
        <v>2.4275486193650487E-3</v>
      </c>
      <c r="AB47" s="58">
        <f t="shared" si="46"/>
        <v>2.2720345330214508E-3</v>
      </c>
      <c r="AC47" s="58">
        <f t="shared" si="46"/>
        <v>2.1760338444190568E-3</v>
      </c>
      <c r="AD47" s="58">
        <f t="shared" si="46"/>
        <v>2.037932780218959E-3</v>
      </c>
      <c r="AE47" s="58">
        <f t="shared" si="46"/>
        <v>-6.9115819981874268E-3</v>
      </c>
      <c r="AF47" s="58">
        <f t="shared" si="46"/>
        <v>1.5038398039666364E-3</v>
      </c>
      <c r="AG47" s="58">
        <f t="shared" si="46"/>
        <v>1.4457808048574867E-3</v>
      </c>
      <c r="AH47" s="58">
        <f t="shared" si="46"/>
        <v>1.3678683814495681E-3</v>
      </c>
      <c r="AI47" s="58">
        <f t="shared" si="46"/>
        <v>1.2795786909871282E-3</v>
      </c>
      <c r="AJ47" s="58">
        <f t="shared" si="46"/>
        <v>1.1805792374275793E-3</v>
      </c>
      <c r="AK47" s="72">
        <f>AVERAGE(AK31:AK45)</f>
        <v>1.983630364104056E-3</v>
      </c>
      <c r="AL47" s="54"/>
      <c r="AM47" s="54"/>
      <c r="AN47" s="54"/>
    </row>
    <row r="49" spans="2:36" x14ac:dyDescent="0.2">
      <c r="B49" s="76" t="s">
        <v>76</v>
      </c>
      <c r="C49" s="76"/>
      <c r="D49" s="66">
        <f>(D46-C46)/C46</f>
        <v>2.7725155761901426E-3</v>
      </c>
      <c r="E49" s="66">
        <f t="shared" ref="E49:P49" si="47">(E46-D46)/D46</f>
        <v>2.7750669789770549E-3</v>
      </c>
      <c r="F49" s="66">
        <f t="shared" si="47"/>
        <v>2.6776608412397238E-3</v>
      </c>
      <c r="G49" s="66">
        <f t="shared" si="47"/>
        <v>2.4849806341306073E-3</v>
      </c>
      <c r="H49" s="66">
        <f t="shared" si="47"/>
        <v>2.3385472167789453E-3</v>
      </c>
      <c r="I49" s="66">
        <f t="shared" si="47"/>
        <v>2.2720889288756242E-3</v>
      </c>
      <c r="J49" s="66">
        <f t="shared" si="47"/>
        <v>2.1627860199073955E-3</v>
      </c>
      <c r="K49" s="66">
        <f t="shared" si="47"/>
        <v>-9.6918843378408625E-3</v>
      </c>
      <c r="L49" s="66">
        <f t="shared" si="47"/>
        <v>1.6522209384732993E-3</v>
      </c>
      <c r="M49" s="66">
        <f t="shared" si="47"/>
        <v>1.5895794310058682E-3</v>
      </c>
      <c r="N49" s="66">
        <f t="shared" si="47"/>
        <v>1.5056607745621128E-3</v>
      </c>
      <c r="O49" s="66">
        <f t="shared" si="47"/>
        <v>1.408414846226558E-3</v>
      </c>
      <c r="P49" s="66">
        <f t="shared" si="47"/>
        <v>1.2991995223013498E-3</v>
      </c>
      <c r="V49" s="76" t="s">
        <v>76</v>
      </c>
      <c r="W49" s="76"/>
      <c r="X49" s="66" t="e">
        <f>(X46-W46)/W46</f>
        <v>#DIV/0!</v>
      </c>
      <c r="Y49" s="66">
        <f t="shared" ref="Y49:AJ49" si="48">(Y46-X46)/X46</f>
        <v>-2.7835710233449118E-3</v>
      </c>
      <c r="Z49" s="66">
        <f t="shared" si="48"/>
        <v>-3.9110828285354601E-2</v>
      </c>
      <c r="AA49" s="66">
        <f t="shared" si="48"/>
        <v>-7.7049528148728286E-2</v>
      </c>
      <c r="AB49" s="66">
        <f t="shared" si="48"/>
        <v>-6.4062192247368657E-2</v>
      </c>
      <c r="AC49" s="66">
        <f t="shared" si="48"/>
        <v>-4.2253181986071302E-2</v>
      </c>
      <c r="AD49" s="66">
        <f t="shared" si="48"/>
        <v>-6.3464575495592673E-2</v>
      </c>
      <c r="AE49" s="66">
        <f t="shared" si="48"/>
        <v>-4.391467110826313</v>
      </c>
      <c r="AF49" s="66">
        <f t="shared" si="48"/>
        <v>-1.217582574345645</v>
      </c>
      <c r="AG49" s="66">
        <f t="shared" si="48"/>
        <v>-3.8607170096182558E-2</v>
      </c>
      <c r="AH49" s="66">
        <f t="shared" si="48"/>
        <v>-5.3889512951168651E-2</v>
      </c>
      <c r="AI49" s="66">
        <f t="shared" si="48"/>
        <v>-6.4545457486835781E-2</v>
      </c>
      <c r="AJ49" s="66">
        <f t="shared" si="48"/>
        <v>-7.736878884969231E-2</v>
      </c>
    </row>
    <row r="51" spans="2:36" x14ac:dyDescent="0.2">
      <c r="B51" s="76" t="s">
        <v>78</v>
      </c>
      <c r="C51" s="76"/>
      <c r="D51" s="52" t="s">
        <v>79</v>
      </c>
      <c r="E51" s="67">
        <f>E49</f>
        <v>2.7750669789770549E-3</v>
      </c>
      <c r="F51" s="67">
        <f t="shared" ref="F51:J51" si="49">F49</f>
        <v>2.6776608412397238E-3</v>
      </c>
      <c r="G51" s="67">
        <f t="shared" si="49"/>
        <v>2.4849806341306073E-3</v>
      </c>
      <c r="H51" s="67">
        <f t="shared" si="49"/>
        <v>2.3385472167789453E-3</v>
      </c>
      <c r="I51" s="67">
        <f t="shared" si="49"/>
        <v>2.2720889288756242E-3</v>
      </c>
      <c r="J51" s="67">
        <f t="shared" si="49"/>
        <v>2.1627860199073955E-3</v>
      </c>
      <c r="K51" s="67" t="s">
        <v>79</v>
      </c>
      <c r="L51" s="67">
        <f t="shared" ref="L51:P51" si="50">L49</f>
        <v>1.6522209384732993E-3</v>
      </c>
      <c r="M51" s="67">
        <f t="shared" si="50"/>
        <v>1.5895794310058682E-3</v>
      </c>
      <c r="N51" s="67">
        <f t="shared" si="50"/>
        <v>1.5056607745621128E-3</v>
      </c>
      <c r="O51" s="67">
        <f t="shared" si="50"/>
        <v>1.408414846226558E-3</v>
      </c>
      <c r="P51" s="67">
        <f t="shared" si="50"/>
        <v>1.2991995223013498E-3</v>
      </c>
      <c r="V51" s="76" t="s">
        <v>78</v>
      </c>
      <c r="W51" s="76"/>
      <c r="X51" s="52" t="s">
        <v>79</v>
      </c>
      <c r="Y51" s="67">
        <f>Y49</f>
        <v>-2.7835710233449118E-3</v>
      </c>
      <c r="Z51" s="67">
        <f t="shared" ref="Z51:AD51" si="51">Z49</f>
        <v>-3.9110828285354601E-2</v>
      </c>
      <c r="AA51" s="67">
        <f t="shared" si="51"/>
        <v>-7.7049528148728286E-2</v>
      </c>
      <c r="AB51" s="67">
        <f t="shared" si="51"/>
        <v>-6.4062192247368657E-2</v>
      </c>
      <c r="AC51" s="67">
        <f t="shared" si="51"/>
        <v>-4.2253181986071302E-2</v>
      </c>
      <c r="AD51" s="67">
        <f t="shared" si="51"/>
        <v>-6.3464575495592673E-2</v>
      </c>
      <c r="AE51" s="67" t="s">
        <v>79</v>
      </c>
      <c r="AF51" s="67">
        <f t="shared" ref="AF51:AJ51" si="52">AF49</f>
        <v>-1.217582574345645</v>
      </c>
      <c r="AG51" s="67">
        <f t="shared" si="52"/>
        <v>-3.8607170096182558E-2</v>
      </c>
      <c r="AH51" s="67">
        <f t="shared" si="52"/>
        <v>-5.3889512951168651E-2</v>
      </c>
      <c r="AI51" s="67">
        <f t="shared" si="52"/>
        <v>-6.4545457486835781E-2</v>
      </c>
      <c r="AJ51" s="67">
        <f t="shared" si="52"/>
        <v>-7.736878884969231E-2</v>
      </c>
    </row>
    <row r="52" spans="2:36" ht="16" thickBot="1" x14ac:dyDescent="0.25"/>
    <row r="53" spans="2:36" ht="16" thickBot="1" x14ac:dyDescent="0.25">
      <c r="B53" s="76" t="s">
        <v>77</v>
      </c>
      <c r="C53" s="76"/>
      <c r="D53" s="73">
        <f>AVERAGE(D51:P51)</f>
        <v>2.0151096484071398E-3</v>
      </c>
    </row>
  </sheetData>
  <mergeCells count="8">
    <mergeCell ref="V49:W49"/>
    <mergeCell ref="V51:W51"/>
    <mergeCell ref="B53:C53"/>
    <mergeCell ref="B22:C22"/>
    <mergeCell ref="B26:C26"/>
    <mergeCell ref="B24:C24"/>
    <mergeCell ref="B49:C49"/>
    <mergeCell ref="B51:C51"/>
  </mergeCells>
  <conditionalFormatting sqref="C4:P1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1:P4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F24" sqref="F24"/>
    </sheetView>
  </sheetViews>
  <sheetFormatPr baseColWidth="10" defaultRowHeight="15" x14ac:dyDescent="0.2"/>
  <sheetData>
    <row r="1" spans="1:7" ht="29.25" customHeight="1" x14ac:dyDescent="0.2">
      <c r="A1" s="78" t="s">
        <v>70</v>
      </c>
      <c r="B1" s="79"/>
      <c r="C1" s="79"/>
      <c r="D1" s="79"/>
      <c r="E1" s="79"/>
      <c r="F1" s="79"/>
      <c r="G1" s="50"/>
    </row>
    <row r="2" spans="1:7" ht="24.75" customHeight="1" x14ac:dyDescent="0.2">
      <c r="A2" s="80" t="s">
        <v>0</v>
      </c>
      <c r="B2" s="81" t="s">
        <v>1</v>
      </c>
      <c r="C2" s="81"/>
      <c r="D2" s="81"/>
      <c r="E2" s="80" t="s">
        <v>2</v>
      </c>
      <c r="F2" s="80" t="s">
        <v>3</v>
      </c>
      <c r="G2" s="51"/>
    </row>
    <row r="3" spans="1:7" ht="16.5" customHeight="1" x14ac:dyDescent="0.2">
      <c r="A3" s="81"/>
      <c r="B3" s="3" t="s">
        <v>4</v>
      </c>
      <c r="C3" s="4" t="s">
        <v>5</v>
      </c>
      <c r="D3" s="4" t="s">
        <v>6</v>
      </c>
      <c r="E3" s="81"/>
      <c r="F3" s="81"/>
      <c r="G3" s="51"/>
    </row>
    <row r="4" spans="1:7" x14ac:dyDescent="0.2">
      <c r="A4" s="5" t="s">
        <v>4</v>
      </c>
      <c r="B4" s="6">
        <v>3072029</v>
      </c>
      <c r="C4" s="6">
        <v>1441350</v>
      </c>
      <c r="D4" s="6">
        <v>1630679</v>
      </c>
      <c r="E4" s="7">
        <v>204.021759</v>
      </c>
      <c r="F4" s="8">
        <v>15057.359641723313</v>
      </c>
      <c r="G4" s="8"/>
    </row>
    <row r="5" spans="1:7" x14ac:dyDescent="0.2">
      <c r="A5" s="10">
        <v>1</v>
      </c>
      <c r="B5" s="11">
        <v>255457</v>
      </c>
      <c r="C5" s="11">
        <v>126828</v>
      </c>
      <c r="D5" s="11">
        <v>128629</v>
      </c>
      <c r="E5" s="12">
        <v>17.764900000000001</v>
      </c>
      <c r="F5" s="13">
        <v>14379.872670265522</v>
      </c>
      <c r="G5" s="8"/>
    </row>
    <row r="6" spans="1:7" x14ac:dyDescent="0.2">
      <c r="A6" s="10">
        <v>2</v>
      </c>
      <c r="B6" s="11">
        <v>149510</v>
      </c>
      <c r="C6" s="11">
        <v>66744</v>
      </c>
      <c r="D6" s="11">
        <v>82766</v>
      </c>
      <c r="E6" s="12">
        <v>6.3024500000000003</v>
      </c>
      <c r="F6" s="13">
        <v>23722.520607065504</v>
      </c>
      <c r="G6" s="8"/>
    </row>
    <row r="7" spans="1:7" x14ac:dyDescent="0.2">
      <c r="A7" s="10">
        <v>3</v>
      </c>
      <c r="B7" s="11">
        <v>193115</v>
      </c>
      <c r="C7" s="11">
        <v>91151</v>
      </c>
      <c r="D7" s="11">
        <v>101964</v>
      </c>
      <c r="E7" s="12">
        <v>6.3849999999999998</v>
      </c>
      <c r="F7" s="13">
        <v>30245.105716523103</v>
      </c>
      <c r="G7" s="8"/>
    </row>
    <row r="8" spans="1:7" x14ac:dyDescent="0.2">
      <c r="A8" s="10">
        <v>4</v>
      </c>
      <c r="B8" s="11">
        <v>239712</v>
      </c>
      <c r="C8" s="11">
        <v>114629</v>
      </c>
      <c r="D8" s="11">
        <v>125083</v>
      </c>
      <c r="E8" s="12">
        <v>21.669</v>
      </c>
      <c r="F8" s="13">
        <v>11062.439429599888</v>
      </c>
      <c r="G8" s="8"/>
    </row>
    <row r="9" spans="1:7" x14ac:dyDescent="0.2">
      <c r="A9" s="10">
        <v>5</v>
      </c>
      <c r="B9" s="11">
        <v>187348</v>
      </c>
      <c r="C9" s="11">
        <v>86159</v>
      </c>
      <c r="D9" s="11">
        <v>101189</v>
      </c>
      <c r="E9" s="12">
        <v>6.6590499999999997</v>
      </c>
      <c r="F9" s="13">
        <v>28134.343487434395</v>
      </c>
      <c r="G9" s="8"/>
    </row>
    <row r="10" spans="1:7" x14ac:dyDescent="0.2">
      <c r="A10" s="10">
        <v>6</v>
      </c>
      <c r="B10" s="11">
        <v>185271</v>
      </c>
      <c r="C10" s="11">
        <v>84626</v>
      </c>
      <c r="D10" s="11">
        <v>100645</v>
      </c>
      <c r="E10" s="12">
        <v>6.851</v>
      </c>
      <c r="F10" s="13">
        <v>27042.91344329295</v>
      </c>
      <c r="G10" s="8"/>
    </row>
    <row r="11" spans="1:7" x14ac:dyDescent="0.2">
      <c r="A11" s="10">
        <v>7</v>
      </c>
      <c r="B11" s="11">
        <v>241484</v>
      </c>
      <c r="C11" s="11">
        <v>113605</v>
      </c>
      <c r="D11" s="11">
        <v>127879</v>
      </c>
      <c r="E11" s="12">
        <v>12.4276</v>
      </c>
      <c r="F11" s="13">
        <v>19431.265892046733</v>
      </c>
      <c r="G11" s="8"/>
    </row>
    <row r="12" spans="1:7" x14ac:dyDescent="0.2">
      <c r="A12" s="10">
        <v>8</v>
      </c>
      <c r="B12" s="11">
        <v>228266</v>
      </c>
      <c r="C12" s="11">
        <v>109093</v>
      </c>
      <c r="D12" s="11">
        <v>119173</v>
      </c>
      <c r="E12" s="12">
        <v>22.292000000000002</v>
      </c>
      <c r="F12" s="13">
        <v>10239.816974699443</v>
      </c>
      <c r="G12" s="8"/>
    </row>
    <row r="13" spans="1:7" x14ac:dyDescent="0.2">
      <c r="A13" s="10">
        <v>9</v>
      </c>
      <c r="B13" s="11">
        <v>171062</v>
      </c>
      <c r="C13" s="11">
        <v>82671</v>
      </c>
      <c r="D13" s="11">
        <v>88391</v>
      </c>
      <c r="E13" s="12">
        <v>16.506</v>
      </c>
      <c r="F13" s="13">
        <v>10363.625348358173</v>
      </c>
      <c r="G13" s="8"/>
    </row>
    <row r="14" spans="1:7" x14ac:dyDescent="0.2">
      <c r="A14" s="10">
        <v>10</v>
      </c>
      <c r="B14" s="11">
        <v>170497</v>
      </c>
      <c r="C14" s="11">
        <v>79979</v>
      </c>
      <c r="D14" s="11">
        <v>90518</v>
      </c>
      <c r="E14" s="12">
        <v>12.6569</v>
      </c>
      <c r="F14" s="13">
        <v>13470.676073920155</v>
      </c>
      <c r="G14" s="8"/>
    </row>
    <row r="15" spans="1:7" x14ac:dyDescent="0.2">
      <c r="A15" s="10">
        <v>11</v>
      </c>
      <c r="B15" s="11">
        <v>190046</v>
      </c>
      <c r="C15" s="11">
        <v>89720</v>
      </c>
      <c r="D15" s="11">
        <v>100326</v>
      </c>
      <c r="E15" s="12">
        <v>14.119300000000001</v>
      </c>
      <c r="F15" s="13">
        <v>13460.01572315908</v>
      </c>
      <c r="G15" s="8"/>
    </row>
    <row r="16" spans="1:7" x14ac:dyDescent="0.2">
      <c r="A16" s="10">
        <v>12</v>
      </c>
      <c r="B16" s="11">
        <v>214518</v>
      </c>
      <c r="C16" s="11">
        <v>100174</v>
      </c>
      <c r="D16" s="11">
        <v>114344</v>
      </c>
      <c r="E16" s="12">
        <v>15.567600000000001</v>
      </c>
      <c r="F16" s="13">
        <v>13779.773375472134</v>
      </c>
      <c r="G16" s="8"/>
    </row>
    <row r="17" spans="1:8" x14ac:dyDescent="0.2">
      <c r="A17" s="10">
        <v>13</v>
      </c>
      <c r="B17" s="11">
        <v>236238</v>
      </c>
      <c r="C17" s="11">
        <v>107876</v>
      </c>
      <c r="D17" s="11">
        <v>128362</v>
      </c>
      <c r="E17" s="12">
        <v>14.651745999999999</v>
      </c>
      <c r="F17" s="13">
        <v>16123.539133151777</v>
      </c>
      <c r="G17" s="8"/>
    </row>
    <row r="18" spans="1:8" x14ac:dyDescent="0.2">
      <c r="A18" s="10">
        <v>14</v>
      </c>
      <c r="B18" s="11">
        <v>227060</v>
      </c>
      <c r="C18" s="11">
        <v>102723</v>
      </c>
      <c r="D18" s="11">
        <v>124337</v>
      </c>
      <c r="E18" s="12">
        <v>15.846500000000001</v>
      </c>
      <c r="F18" s="13">
        <v>14328.716120278925</v>
      </c>
      <c r="G18" s="8"/>
    </row>
    <row r="19" spans="1:8" x14ac:dyDescent="0.2">
      <c r="A19" s="15">
        <v>15</v>
      </c>
      <c r="B19" s="16">
        <v>182445</v>
      </c>
      <c r="C19" s="16">
        <v>85372</v>
      </c>
      <c r="D19" s="16">
        <v>97073</v>
      </c>
      <c r="E19" s="17">
        <v>14.322713</v>
      </c>
      <c r="F19" s="13">
        <v>12738.159313811566</v>
      </c>
      <c r="G19" s="8"/>
      <c r="H19" s="19"/>
    </row>
    <row r="20" spans="1:8" ht="48.75" customHeight="1" x14ac:dyDescent="0.2">
      <c r="A20" s="82" t="s">
        <v>7</v>
      </c>
      <c r="B20" s="82"/>
      <c r="C20" s="82"/>
      <c r="D20" s="82"/>
      <c r="E20" s="82"/>
      <c r="F20" s="82"/>
      <c r="G20" s="20"/>
      <c r="H20" s="19"/>
    </row>
    <row r="21" spans="1:8" ht="23.25" customHeight="1" x14ac:dyDescent="0.2">
      <c r="A21" s="77" t="s">
        <v>71</v>
      </c>
      <c r="B21" s="77"/>
      <c r="C21" s="77"/>
      <c r="D21" s="77"/>
      <c r="E21" s="77"/>
      <c r="F21" s="77"/>
      <c r="G21" s="21"/>
    </row>
  </sheetData>
  <mergeCells count="7">
    <mergeCell ref="A21:F21"/>
    <mergeCell ref="A1:F1"/>
    <mergeCell ref="A2:A3"/>
    <mergeCell ref="B2:D2"/>
    <mergeCell ref="E2:E3"/>
    <mergeCell ref="F2:F3"/>
    <mergeCell ref="A20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workbookViewId="0">
      <selection sqref="A1:XFD1048576"/>
    </sheetView>
  </sheetViews>
  <sheetFormatPr baseColWidth="10" defaultRowHeight="15" x14ac:dyDescent="0.2"/>
  <sheetData>
    <row r="1" spans="1:7" ht="29.25" customHeight="1" x14ac:dyDescent="0.2">
      <c r="A1" s="78" t="s">
        <v>68</v>
      </c>
      <c r="B1" s="79"/>
      <c r="C1" s="79"/>
      <c r="D1" s="79"/>
      <c r="E1" s="79"/>
      <c r="F1" s="79"/>
      <c r="G1" s="1"/>
    </row>
    <row r="2" spans="1:7" ht="24.75" customHeight="1" x14ac:dyDescent="0.2">
      <c r="A2" s="80" t="s">
        <v>0</v>
      </c>
      <c r="B2" s="81" t="s">
        <v>1</v>
      </c>
      <c r="C2" s="81"/>
      <c r="D2" s="81"/>
      <c r="E2" s="80" t="s">
        <v>2</v>
      </c>
      <c r="F2" s="80" t="s">
        <v>3</v>
      </c>
      <c r="G2" s="2"/>
    </row>
    <row r="3" spans="1:7" ht="16.5" customHeight="1" x14ac:dyDescent="0.2">
      <c r="A3" s="81"/>
      <c r="B3" s="3" t="s">
        <v>4</v>
      </c>
      <c r="C3" s="4" t="s">
        <v>5</v>
      </c>
      <c r="D3" s="4" t="s">
        <v>6</v>
      </c>
      <c r="E3" s="81"/>
      <c r="F3" s="81"/>
      <c r="G3" s="2"/>
    </row>
    <row r="4" spans="1:7" x14ac:dyDescent="0.2">
      <c r="A4" s="5" t="s">
        <v>4</v>
      </c>
      <c r="B4" s="6">
        <v>3068043</v>
      </c>
      <c r="C4" s="6">
        <v>1437936</v>
      </c>
      <c r="D4" s="6">
        <v>1630107</v>
      </c>
      <c r="E4" s="7">
        <v>204.021759</v>
      </c>
      <c r="F4" s="8">
        <v>15037.822509901995</v>
      </c>
      <c r="G4" s="9"/>
    </row>
    <row r="5" spans="1:7" x14ac:dyDescent="0.2">
      <c r="A5" s="10">
        <v>1</v>
      </c>
      <c r="B5" s="11">
        <v>254408</v>
      </c>
      <c r="C5" s="11">
        <v>125950</v>
      </c>
      <c r="D5" s="11">
        <v>128458</v>
      </c>
      <c r="E5" s="12">
        <v>17.764900000000001</v>
      </c>
      <c r="F5" s="13">
        <v>14320.823646629025</v>
      </c>
      <c r="G5" s="14"/>
    </row>
    <row r="6" spans="1:7" x14ac:dyDescent="0.2">
      <c r="A6" s="10">
        <v>2</v>
      </c>
      <c r="B6" s="11">
        <v>149607</v>
      </c>
      <c r="C6" s="11">
        <v>66783</v>
      </c>
      <c r="D6" s="11">
        <v>82824</v>
      </c>
      <c r="E6" s="12">
        <v>6.3024500000000003</v>
      </c>
      <c r="F6" s="13">
        <v>23737.911447135637</v>
      </c>
      <c r="G6" s="14"/>
    </row>
    <row r="7" spans="1:7" x14ac:dyDescent="0.2">
      <c r="A7" s="10">
        <v>3</v>
      </c>
      <c r="B7" s="11">
        <v>192945</v>
      </c>
      <c r="C7" s="11">
        <v>90982</v>
      </c>
      <c r="D7" s="11">
        <v>101963</v>
      </c>
      <c r="E7" s="12">
        <v>6.3849999999999998</v>
      </c>
      <c r="F7" s="13">
        <v>30218.480814408773</v>
      </c>
      <c r="G7" s="14"/>
    </row>
    <row r="8" spans="1:7" x14ac:dyDescent="0.2">
      <c r="A8" s="10">
        <v>4</v>
      </c>
      <c r="B8" s="11">
        <v>239279</v>
      </c>
      <c r="C8" s="11">
        <v>114278</v>
      </c>
      <c r="D8" s="11">
        <v>125001</v>
      </c>
      <c r="E8" s="12">
        <v>21.669</v>
      </c>
      <c r="F8" s="13">
        <v>11042.456966172873</v>
      </c>
      <c r="G8" s="14"/>
    </row>
    <row r="9" spans="1:7" x14ac:dyDescent="0.2">
      <c r="A9" s="10">
        <v>5</v>
      </c>
      <c r="B9" s="11">
        <v>187159</v>
      </c>
      <c r="C9" s="11">
        <v>85995</v>
      </c>
      <c r="D9" s="11">
        <v>101164</v>
      </c>
      <c r="E9" s="12">
        <v>6.6590499999999997</v>
      </c>
      <c r="F9" s="13">
        <v>28105.961060511636</v>
      </c>
      <c r="G9" s="14"/>
    </row>
    <row r="10" spans="1:7" x14ac:dyDescent="0.2">
      <c r="A10" s="10">
        <v>6</v>
      </c>
      <c r="B10" s="11">
        <v>185067</v>
      </c>
      <c r="C10" s="11">
        <v>84450</v>
      </c>
      <c r="D10" s="11">
        <v>100617</v>
      </c>
      <c r="E10" s="12">
        <v>6.851</v>
      </c>
      <c r="F10" s="13">
        <v>27013.136768354983</v>
      </c>
      <c r="G10" s="14"/>
    </row>
    <row r="11" spans="1:7" x14ac:dyDescent="0.2">
      <c r="A11" s="10">
        <v>7</v>
      </c>
      <c r="B11" s="11">
        <v>241065</v>
      </c>
      <c r="C11" s="11">
        <v>113265</v>
      </c>
      <c r="D11" s="11">
        <v>127800</v>
      </c>
      <c r="E11" s="12">
        <v>12.4276</v>
      </c>
      <c r="F11" s="13">
        <v>19397.550613151372</v>
      </c>
      <c r="G11" s="14"/>
    </row>
    <row r="12" spans="1:7" x14ac:dyDescent="0.2">
      <c r="A12" s="10">
        <v>8</v>
      </c>
      <c r="B12" s="11">
        <v>227495</v>
      </c>
      <c r="C12" s="11">
        <v>108496</v>
      </c>
      <c r="D12" s="11">
        <v>118999</v>
      </c>
      <c r="E12" s="12">
        <v>22.292000000000002</v>
      </c>
      <c r="F12" s="13">
        <v>10205.230575991387</v>
      </c>
      <c r="G12" s="14"/>
    </row>
    <row r="13" spans="1:7" x14ac:dyDescent="0.2">
      <c r="A13" s="10">
        <v>9</v>
      </c>
      <c r="B13" s="11">
        <v>170842</v>
      </c>
      <c r="C13" s="11">
        <v>82474</v>
      </c>
      <c r="D13" s="11">
        <v>88368</v>
      </c>
      <c r="E13" s="12">
        <v>16.506</v>
      </c>
      <c r="F13" s="13">
        <v>10350.296861747243</v>
      </c>
      <c r="G13" s="14"/>
    </row>
    <row r="14" spans="1:7" x14ac:dyDescent="0.2">
      <c r="A14" s="10">
        <v>10</v>
      </c>
      <c r="B14" s="11">
        <v>170394</v>
      </c>
      <c r="C14" s="11">
        <v>79887</v>
      </c>
      <c r="D14" s="11">
        <v>90507</v>
      </c>
      <c r="E14" s="12">
        <v>12.6569</v>
      </c>
      <c r="F14" s="13">
        <v>13462.538220259305</v>
      </c>
      <c r="G14" s="14"/>
    </row>
    <row r="15" spans="1:7" x14ac:dyDescent="0.2">
      <c r="A15" s="10">
        <v>11</v>
      </c>
      <c r="B15" s="11">
        <v>190016</v>
      </c>
      <c r="C15" s="11">
        <v>89682</v>
      </c>
      <c r="D15" s="11">
        <v>100334</v>
      </c>
      <c r="E15" s="12">
        <v>14.119300000000001</v>
      </c>
      <c r="F15" s="13">
        <v>13457.890971932036</v>
      </c>
      <c r="G15" s="14"/>
    </row>
    <row r="16" spans="1:7" x14ac:dyDescent="0.2">
      <c r="A16" s="10">
        <v>12</v>
      </c>
      <c r="B16" s="11">
        <v>214229</v>
      </c>
      <c r="C16" s="11">
        <v>99940</v>
      </c>
      <c r="D16" s="11">
        <v>114289</v>
      </c>
      <c r="E16" s="12">
        <v>15.567600000000001</v>
      </c>
      <c r="F16" s="13">
        <v>13761.209178036434</v>
      </c>
      <c r="G16" s="14"/>
    </row>
    <row r="17" spans="1:8" x14ac:dyDescent="0.2">
      <c r="A17" s="10">
        <v>13</v>
      </c>
      <c r="B17" s="11">
        <v>236107</v>
      </c>
      <c r="C17" s="11">
        <v>107752</v>
      </c>
      <c r="D17" s="11">
        <v>128355</v>
      </c>
      <c r="E17" s="12">
        <v>14.651745999999999</v>
      </c>
      <c r="F17" s="13">
        <v>16114.59821921565</v>
      </c>
      <c r="G17" s="14"/>
    </row>
    <row r="18" spans="1:8" x14ac:dyDescent="0.2">
      <c r="A18" s="10">
        <v>14</v>
      </c>
      <c r="B18" s="11">
        <v>227003</v>
      </c>
      <c r="C18" s="11">
        <v>102657</v>
      </c>
      <c r="D18" s="11">
        <v>124346</v>
      </c>
      <c r="E18" s="12">
        <v>15.846500000000001</v>
      </c>
      <c r="F18" s="13">
        <v>14325.11911147572</v>
      </c>
      <c r="G18" s="14"/>
    </row>
    <row r="19" spans="1:8" x14ac:dyDescent="0.2">
      <c r="A19" s="15">
        <v>15</v>
      </c>
      <c r="B19" s="16">
        <v>182427</v>
      </c>
      <c r="C19" s="16">
        <v>85345</v>
      </c>
      <c r="D19" s="16">
        <v>97082</v>
      </c>
      <c r="E19" s="17">
        <v>14.322713</v>
      </c>
      <c r="F19" s="13">
        <v>12736.90256866838</v>
      </c>
      <c r="G19" s="14"/>
      <c r="H19" s="19"/>
    </row>
    <row r="20" spans="1:8" ht="48.75" customHeight="1" x14ac:dyDescent="0.2">
      <c r="A20" s="82" t="s">
        <v>7</v>
      </c>
      <c r="B20" s="82"/>
      <c r="C20" s="82"/>
      <c r="D20" s="82"/>
      <c r="E20" s="82"/>
      <c r="F20" s="82"/>
      <c r="G20" s="20"/>
      <c r="H20" s="19"/>
    </row>
    <row r="21" spans="1:8" ht="23.25" customHeight="1" x14ac:dyDescent="0.2">
      <c r="A21" s="77" t="s">
        <v>69</v>
      </c>
      <c r="B21" s="77"/>
      <c r="C21" s="77"/>
      <c r="D21" s="77"/>
      <c r="E21" s="77"/>
      <c r="F21" s="77"/>
      <c r="G21" s="21"/>
    </row>
  </sheetData>
  <mergeCells count="7">
    <mergeCell ref="A21:F21"/>
    <mergeCell ref="A1:F1"/>
    <mergeCell ref="A2:A3"/>
    <mergeCell ref="B2:D2"/>
    <mergeCell ref="E2:E3"/>
    <mergeCell ref="F2:F3"/>
    <mergeCell ref="A20:F2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"/>
  <sheetViews>
    <sheetView workbookViewId="0">
      <selection activeCell="H4" sqref="H4"/>
    </sheetView>
  </sheetViews>
  <sheetFormatPr baseColWidth="10" defaultRowHeight="15" x14ac:dyDescent="0.2"/>
  <sheetData>
    <row r="1" spans="1:7" ht="29.25" customHeight="1" x14ac:dyDescent="0.2">
      <c r="A1" s="78" t="s">
        <v>67</v>
      </c>
      <c r="B1" s="79"/>
      <c r="C1" s="79"/>
      <c r="D1" s="79"/>
      <c r="E1" s="79"/>
      <c r="F1" s="79"/>
      <c r="G1" s="1"/>
    </row>
    <row r="2" spans="1:7" ht="24.75" customHeight="1" x14ac:dyDescent="0.2">
      <c r="A2" s="80" t="s">
        <v>0</v>
      </c>
      <c r="B2" s="81" t="s">
        <v>1</v>
      </c>
      <c r="C2" s="81"/>
      <c r="D2" s="81"/>
      <c r="E2" s="80" t="s">
        <v>2</v>
      </c>
      <c r="F2" s="80" t="s">
        <v>3</v>
      </c>
      <c r="G2" s="2"/>
    </row>
    <row r="3" spans="1:7" ht="16.5" customHeight="1" x14ac:dyDescent="0.2">
      <c r="A3" s="81"/>
      <c r="B3" s="3" t="s">
        <v>4</v>
      </c>
      <c r="C3" s="4" t="s">
        <v>5</v>
      </c>
      <c r="D3" s="4" t="s">
        <v>6</v>
      </c>
      <c r="E3" s="81"/>
      <c r="F3" s="81"/>
      <c r="G3" s="2"/>
    </row>
    <row r="4" spans="1:7" x14ac:dyDescent="0.2">
      <c r="A4" s="5" t="s">
        <v>4</v>
      </c>
      <c r="B4" s="6">
        <v>3063728</v>
      </c>
      <c r="C4" s="6">
        <v>1434323</v>
      </c>
      <c r="D4" s="6">
        <v>1629405</v>
      </c>
      <c r="E4" s="7">
        <v>204.021759</v>
      </c>
      <c r="F4" s="8">
        <v>15016.672804982531</v>
      </c>
      <c r="G4" s="9"/>
    </row>
    <row r="5" spans="1:7" x14ac:dyDescent="0.2">
      <c r="A5" s="10">
        <v>1</v>
      </c>
      <c r="B5" s="11">
        <v>253271</v>
      </c>
      <c r="C5" s="11">
        <v>125021</v>
      </c>
      <c r="D5" s="11">
        <v>128250</v>
      </c>
      <c r="E5" s="12">
        <v>17.764900000000001</v>
      </c>
      <c r="F5" s="13">
        <v>14256.821034737037</v>
      </c>
      <c r="G5" s="14"/>
    </row>
    <row r="6" spans="1:7" x14ac:dyDescent="0.2">
      <c r="A6" s="10">
        <v>2</v>
      </c>
      <c r="B6" s="11">
        <v>149720</v>
      </c>
      <c r="C6" s="11">
        <v>66825</v>
      </c>
      <c r="D6" s="11">
        <v>82895</v>
      </c>
      <c r="E6" s="12">
        <v>6.3024500000000003</v>
      </c>
      <c r="F6" s="13">
        <v>23755.840982475067</v>
      </c>
      <c r="G6" s="14"/>
    </row>
    <row r="7" spans="1:7" x14ac:dyDescent="0.2">
      <c r="A7" s="10">
        <v>3</v>
      </c>
      <c r="B7" s="11">
        <v>192763</v>
      </c>
      <c r="C7" s="11">
        <v>90802</v>
      </c>
      <c r="D7" s="11">
        <v>101961</v>
      </c>
      <c r="E7" s="12">
        <v>6.3849999999999998</v>
      </c>
      <c r="F7" s="13">
        <v>30189.976507439311</v>
      </c>
      <c r="G7" s="14"/>
    </row>
    <row r="8" spans="1:7" x14ac:dyDescent="0.2">
      <c r="A8" s="10">
        <v>4</v>
      </c>
      <c r="B8" s="11">
        <v>238809</v>
      </c>
      <c r="C8" s="11">
        <v>113908</v>
      </c>
      <c r="D8" s="11">
        <v>124901</v>
      </c>
      <c r="E8" s="12">
        <v>21.669</v>
      </c>
      <c r="F8" s="13">
        <v>11020.766994323689</v>
      </c>
      <c r="G8" s="14"/>
    </row>
    <row r="9" spans="1:7" x14ac:dyDescent="0.2">
      <c r="A9" s="10">
        <v>5</v>
      </c>
      <c r="B9" s="11">
        <v>186956</v>
      </c>
      <c r="C9" s="11">
        <v>85822</v>
      </c>
      <c r="D9" s="11">
        <v>101134</v>
      </c>
      <c r="E9" s="12">
        <v>6.6590499999999997</v>
      </c>
      <c r="F9" s="13">
        <v>28075.476231594599</v>
      </c>
      <c r="G9" s="14"/>
    </row>
    <row r="10" spans="1:7" x14ac:dyDescent="0.2">
      <c r="A10" s="10">
        <v>6</v>
      </c>
      <c r="B10" s="11">
        <v>184846</v>
      </c>
      <c r="C10" s="11">
        <v>84263</v>
      </c>
      <c r="D10" s="11">
        <v>100583</v>
      </c>
      <c r="E10" s="12">
        <v>6.851</v>
      </c>
      <c r="F10" s="13">
        <v>26980.878703838855</v>
      </c>
      <c r="G10" s="14"/>
    </row>
    <row r="11" spans="1:7" x14ac:dyDescent="0.2">
      <c r="A11" s="10">
        <v>7</v>
      </c>
      <c r="B11" s="11">
        <v>240607</v>
      </c>
      <c r="C11" s="11">
        <v>112905</v>
      </c>
      <c r="D11" s="11">
        <v>127702</v>
      </c>
      <c r="E11" s="12">
        <v>12.4276</v>
      </c>
      <c r="F11" s="13">
        <v>19360.697157938783</v>
      </c>
      <c r="G11" s="14"/>
    </row>
    <row r="12" spans="1:7" x14ac:dyDescent="0.2">
      <c r="A12" s="10">
        <v>8</v>
      </c>
      <c r="B12" s="11">
        <v>226649</v>
      </c>
      <c r="C12" s="11">
        <v>107863</v>
      </c>
      <c r="D12" s="11">
        <v>118786</v>
      </c>
      <c r="E12" s="12">
        <v>22.292000000000002</v>
      </c>
      <c r="F12" s="13">
        <v>10167.279741611339</v>
      </c>
      <c r="G12" s="14"/>
    </row>
    <row r="13" spans="1:7" x14ac:dyDescent="0.2">
      <c r="A13" s="10">
        <v>9</v>
      </c>
      <c r="B13" s="11">
        <v>170605</v>
      </c>
      <c r="C13" s="11">
        <v>82265</v>
      </c>
      <c r="D13" s="11">
        <v>88340</v>
      </c>
      <c r="E13" s="12">
        <v>16.506</v>
      </c>
      <c r="F13" s="13">
        <v>10335.938446625469</v>
      </c>
      <c r="G13" s="14"/>
    </row>
    <row r="14" spans="1:7" x14ac:dyDescent="0.2">
      <c r="A14" s="10">
        <v>10</v>
      </c>
      <c r="B14" s="11">
        <v>170282</v>
      </c>
      <c r="C14" s="11">
        <v>79790</v>
      </c>
      <c r="D14" s="11">
        <v>90492</v>
      </c>
      <c r="E14" s="12">
        <v>12.6569</v>
      </c>
      <c r="F14" s="13">
        <v>13453.689292006731</v>
      </c>
      <c r="G14" s="14"/>
    </row>
    <row r="15" spans="1:7" x14ac:dyDescent="0.2">
      <c r="A15" s="10">
        <v>11</v>
      </c>
      <c r="B15" s="11">
        <v>189986</v>
      </c>
      <c r="C15" s="11">
        <v>89641</v>
      </c>
      <c r="D15" s="11">
        <v>100345</v>
      </c>
      <c r="E15" s="12">
        <v>14.119300000000001</v>
      </c>
      <c r="F15" s="13">
        <v>13455.766220704993</v>
      </c>
      <c r="G15" s="14"/>
    </row>
    <row r="16" spans="1:7" x14ac:dyDescent="0.2">
      <c r="A16" s="10">
        <v>12</v>
      </c>
      <c r="B16" s="11">
        <v>213914</v>
      </c>
      <c r="C16" s="11">
        <v>99692</v>
      </c>
      <c r="D16" s="11">
        <v>114222</v>
      </c>
      <c r="E16" s="12">
        <v>15.567600000000001</v>
      </c>
      <c r="F16" s="13">
        <v>13740.974845191295</v>
      </c>
      <c r="G16" s="14"/>
    </row>
    <row r="17" spans="1:8" x14ac:dyDescent="0.2">
      <c r="A17" s="10">
        <v>13</v>
      </c>
      <c r="B17" s="11">
        <v>235967</v>
      </c>
      <c r="C17" s="11">
        <v>107621</v>
      </c>
      <c r="D17" s="11">
        <v>128346</v>
      </c>
      <c r="E17" s="12">
        <v>14.651745999999999</v>
      </c>
      <c r="F17" s="13">
        <v>16105.043044016735</v>
      </c>
      <c r="G17" s="14"/>
    </row>
    <row r="18" spans="1:8" x14ac:dyDescent="0.2">
      <c r="A18" s="10">
        <v>14</v>
      </c>
      <c r="B18" s="11">
        <v>226944</v>
      </c>
      <c r="C18" s="11">
        <v>102588</v>
      </c>
      <c r="D18" s="11">
        <v>124356</v>
      </c>
      <c r="E18" s="12">
        <v>15.846500000000001</v>
      </c>
      <c r="F18" s="13">
        <v>14321.395891837314</v>
      </c>
      <c r="G18" s="14"/>
    </row>
    <row r="19" spans="1:8" x14ac:dyDescent="0.2">
      <c r="A19" s="15">
        <v>15</v>
      </c>
      <c r="B19" s="16">
        <v>182409</v>
      </c>
      <c r="C19" s="16">
        <v>85317</v>
      </c>
      <c r="D19" s="16">
        <v>97092</v>
      </c>
      <c r="E19" s="17">
        <v>14.322713</v>
      </c>
      <c r="F19" s="18">
        <v>12735.645823525194</v>
      </c>
      <c r="G19" s="14"/>
      <c r="H19" s="19"/>
    </row>
    <row r="20" spans="1:8" ht="48.75" customHeight="1" x14ac:dyDescent="0.2">
      <c r="A20" s="82" t="s">
        <v>7</v>
      </c>
      <c r="B20" s="82"/>
      <c r="C20" s="82"/>
      <c r="D20" s="82"/>
      <c r="E20" s="82"/>
      <c r="F20" s="82"/>
      <c r="G20" s="20"/>
      <c r="H20" s="19"/>
    </row>
    <row r="21" spans="1:8" ht="23.25" customHeight="1" x14ac:dyDescent="0.2">
      <c r="A21" s="77" t="s">
        <v>8</v>
      </c>
      <c r="B21" s="77"/>
      <c r="C21" s="77"/>
      <c r="D21" s="77"/>
      <c r="E21" s="77"/>
      <c r="F21" s="77"/>
      <c r="G21" s="21"/>
    </row>
  </sheetData>
  <mergeCells count="7">
    <mergeCell ref="A21:F21"/>
    <mergeCell ref="A1:F1"/>
    <mergeCell ref="A2:A3"/>
    <mergeCell ref="B2:D2"/>
    <mergeCell ref="E2:E3"/>
    <mergeCell ref="F2:F3"/>
    <mergeCell ref="A20:F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workbookViewId="0">
      <selection sqref="A1:IV65536"/>
    </sheetView>
  </sheetViews>
  <sheetFormatPr baseColWidth="10" defaultRowHeight="15" x14ac:dyDescent="0.2"/>
  <sheetData>
    <row r="1" spans="1:7" ht="29.25" customHeight="1" x14ac:dyDescent="0.2">
      <c r="A1" s="78" t="s">
        <v>9</v>
      </c>
      <c r="B1" s="79"/>
      <c r="C1" s="79"/>
      <c r="D1" s="79"/>
      <c r="E1" s="79"/>
      <c r="F1" s="79"/>
      <c r="G1" s="1"/>
    </row>
    <row r="2" spans="1:7" ht="24.75" customHeight="1" x14ac:dyDescent="0.2">
      <c r="A2" s="80" t="s">
        <v>0</v>
      </c>
      <c r="B2" s="81" t="s">
        <v>1</v>
      </c>
      <c r="C2" s="81"/>
      <c r="D2" s="81"/>
      <c r="E2" s="80" t="s">
        <v>2</v>
      </c>
      <c r="F2" s="80" t="s">
        <v>3</v>
      </c>
      <c r="G2" s="2"/>
    </row>
    <row r="3" spans="1:7" ht="16.5" customHeight="1" x14ac:dyDescent="0.2">
      <c r="A3" s="81"/>
      <c r="B3" s="3" t="s">
        <v>4</v>
      </c>
      <c r="C3" s="4" t="s">
        <v>5</v>
      </c>
      <c r="D3" s="4" t="s">
        <v>6</v>
      </c>
      <c r="E3" s="81"/>
      <c r="F3" s="81"/>
      <c r="G3" s="2"/>
    </row>
    <row r="4" spans="1:7" x14ac:dyDescent="0.2">
      <c r="A4" s="5" t="s">
        <v>4</v>
      </c>
      <c r="B4" s="6">
        <v>3059122</v>
      </c>
      <c r="C4" s="6">
        <v>1430531</v>
      </c>
      <c r="D4" s="6">
        <v>1628591</v>
      </c>
      <c r="E4" s="7">
        <v>204.021759</v>
      </c>
      <c r="F4" s="8">
        <v>14994.096781608476</v>
      </c>
      <c r="G4" s="9"/>
    </row>
    <row r="5" spans="1:7" x14ac:dyDescent="0.2">
      <c r="A5" s="10">
        <v>1</v>
      </c>
      <c r="B5" s="11">
        <v>252053</v>
      </c>
      <c r="C5" s="11">
        <v>124045</v>
      </c>
      <c r="D5" s="11">
        <v>128008</v>
      </c>
      <c r="E5" s="12">
        <v>17.764900000000001</v>
      </c>
      <c r="F5" s="13">
        <v>14188.25887001897</v>
      </c>
      <c r="G5" s="14"/>
    </row>
    <row r="6" spans="1:7" x14ac:dyDescent="0.2">
      <c r="A6" s="10">
        <v>2</v>
      </c>
      <c r="B6" s="11">
        <v>149848</v>
      </c>
      <c r="C6" s="11">
        <v>66870</v>
      </c>
      <c r="D6" s="11">
        <v>82978</v>
      </c>
      <c r="E6" s="12">
        <v>6.3024500000000003</v>
      </c>
      <c r="F6" s="13">
        <v>23776.150544629469</v>
      </c>
      <c r="G6" s="14"/>
    </row>
    <row r="7" spans="1:7" x14ac:dyDescent="0.2">
      <c r="A7" s="10">
        <v>3</v>
      </c>
      <c r="B7" s="11">
        <v>192573</v>
      </c>
      <c r="C7" s="11">
        <v>90614</v>
      </c>
      <c r="D7" s="11">
        <v>101959</v>
      </c>
      <c r="E7" s="12">
        <v>6.3849999999999998</v>
      </c>
      <c r="F7" s="13">
        <v>30160.219263899766</v>
      </c>
      <c r="G7" s="14"/>
    </row>
    <row r="8" spans="1:7" x14ac:dyDescent="0.2">
      <c r="A8" s="10">
        <v>4</v>
      </c>
      <c r="B8" s="11">
        <v>238303</v>
      </c>
      <c r="C8" s="11">
        <v>113518</v>
      </c>
      <c r="D8" s="11">
        <v>124785</v>
      </c>
      <c r="E8" s="12">
        <v>21.669</v>
      </c>
      <c r="F8" s="13">
        <v>10997.415662928608</v>
      </c>
      <c r="G8" s="14"/>
    </row>
    <row r="9" spans="1:7" x14ac:dyDescent="0.2">
      <c r="A9" s="10">
        <v>5</v>
      </c>
      <c r="B9" s="11">
        <v>186740</v>
      </c>
      <c r="C9" s="11">
        <v>85640</v>
      </c>
      <c r="D9" s="11">
        <v>101100</v>
      </c>
      <c r="E9" s="12">
        <v>6.6590499999999997</v>
      </c>
      <c r="F9" s="13">
        <v>28043.039172254303</v>
      </c>
      <c r="G9" s="14"/>
    </row>
    <row r="10" spans="1:7" x14ac:dyDescent="0.2">
      <c r="A10" s="10">
        <v>6</v>
      </c>
      <c r="B10" s="11">
        <v>184611</v>
      </c>
      <c r="C10" s="11">
        <v>84068</v>
      </c>
      <c r="D10" s="11">
        <v>100543</v>
      </c>
      <c r="E10" s="12">
        <v>6.851</v>
      </c>
      <c r="F10" s="13">
        <v>26946.577142023063</v>
      </c>
      <c r="G10" s="14"/>
    </row>
    <row r="11" spans="1:7" x14ac:dyDescent="0.2">
      <c r="A11" s="10">
        <v>7</v>
      </c>
      <c r="B11" s="11">
        <v>240116</v>
      </c>
      <c r="C11" s="11">
        <v>112527</v>
      </c>
      <c r="D11" s="11">
        <v>127589</v>
      </c>
      <c r="E11" s="12">
        <v>12.4276</v>
      </c>
      <c r="F11" s="13">
        <v>19321.188322765458</v>
      </c>
      <c r="G11" s="14"/>
    </row>
    <row r="12" spans="1:7" x14ac:dyDescent="0.2">
      <c r="A12" s="10">
        <v>8</v>
      </c>
      <c r="B12" s="11">
        <v>225737</v>
      </c>
      <c r="C12" s="11">
        <v>107199</v>
      </c>
      <c r="D12" s="11">
        <v>118538</v>
      </c>
      <c r="E12" s="12">
        <v>22.292000000000002</v>
      </c>
      <c r="F12" s="13">
        <v>10126.368203839942</v>
      </c>
      <c r="G12" s="14"/>
    </row>
    <row r="13" spans="1:7" x14ac:dyDescent="0.2">
      <c r="A13" s="10">
        <v>9</v>
      </c>
      <c r="B13" s="11">
        <v>170353</v>
      </c>
      <c r="C13" s="11">
        <v>82045</v>
      </c>
      <c r="D13" s="11">
        <v>88308</v>
      </c>
      <c r="E13" s="12">
        <v>16.506</v>
      </c>
      <c r="F13" s="13">
        <v>10320.67127105295</v>
      </c>
      <c r="G13" s="14"/>
    </row>
    <row r="14" spans="1:7" x14ac:dyDescent="0.2">
      <c r="A14" s="10">
        <v>10</v>
      </c>
      <c r="B14" s="11">
        <v>170163</v>
      </c>
      <c r="C14" s="11">
        <v>79688</v>
      </c>
      <c r="D14" s="11">
        <v>90475</v>
      </c>
      <c r="E14" s="12">
        <v>12.6569</v>
      </c>
      <c r="F14" s="13">
        <v>13444.287305738371</v>
      </c>
      <c r="G14" s="14"/>
    </row>
    <row r="15" spans="1:7" x14ac:dyDescent="0.2">
      <c r="A15" s="10">
        <v>11</v>
      </c>
      <c r="B15" s="11">
        <v>189956</v>
      </c>
      <c r="C15" s="11">
        <v>89599</v>
      </c>
      <c r="D15" s="11">
        <v>100357</v>
      </c>
      <c r="E15" s="12">
        <v>14.119300000000001</v>
      </c>
      <c r="F15" s="13">
        <v>13453.641469477949</v>
      </c>
      <c r="G15" s="14"/>
    </row>
    <row r="16" spans="1:7" x14ac:dyDescent="0.2">
      <c r="A16" s="10">
        <v>12</v>
      </c>
      <c r="B16" s="11">
        <v>213576</v>
      </c>
      <c r="C16" s="11">
        <v>99433</v>
      </c>
      <c r="D16" s="11">
        <v>114143</v>
      </c>
      <c r="E16" s="12">
        <v>15.567600000000001</v>
      </c>
      <c r="F16" s="13">
        <v>13719.263084868573</v>
      </c>
      <c r="G16" s="14"/>
    </row>
    <row r="17" spans="1:8" x14ac:dyDescent="0.2">
      <c r="A17" s="10">
        <v>13</v>
      </c>
      <c r="B17" s="11">
        <v>235819</v>
      </c>
      <c r="C17" s="11">
        <v>107484</v>
      </c>
      <c r="D17" s="11">
        <v>128335</v>
      </c>
      <c r="E17" s="12">
        <v>14.651745999999999</v>
      </c>
      <c r="F17" s="13">
        <v>16094.941858806453</v>
      </c>
      <c r="G17" s="14"/>
    </row>
    <row r="18" spans="1:8" x14ac:dyDescent="0.2">
      <c r="A18" s="10">
        <v>14</v>
      </c>
      <c r="B18" s="11">
        <v>226884</v>
      </c>
      <c r="C18" s="11">
        <v>102515</v>
      </c>
      <c r="D18" s="11">
        <v>124369</v>
      </c>
      <c r="E18" s="12">
        <v>15.846500000000001</v>
      </c>
      <c r="F18" s="13">
        <v>14317.609566781308</v>
      </c>
      <c r="G18" s="14"/>
    </row>
    <row r="19" spans="1:8" x14ac:dyDescent="0.2">
      <c r="A19" s="15">
        <v>15</v>
      </c>
      <c r="B19" s="16">
        <v>182390</v>
      </c>
      <c r="C19" s="16">
        <v>85286</v>
      </c>
      <c r="D19" s="16">
        <v>97104</v>
      </c>
      <c r="E19" s="17">
        <v>14.322713</v>
      </c>
      <c r="F19" s="18">
        <v>12734.319259207386</v>
      </c>
      <c r="G19" s="14"/>
      <c r="H19" s="19"/>
    </row>
    <row r="20" spans="1:8" ht="48.75" customHeight="1" x14ac:dyDescent="0.2">
      <c r="A20" s="82" t="s">
        <v>7</v>
      </c>
      <c r="B20" s="82"/>
      <c r="C20" s="82"/>
      <c r="D20" s="82"/>
      <c r="E20" s="82"/>
      <c r="F20" s="82"/>
      <c r="G20" s="20"/>
      <c r="H20" s="19"/>
    </row>
    <row r="21" spans="1:8" ht="23.25" customHeight="1" x14ac:dyDescent="0.2">
      <c r="A21" s="77" t="s">
        <v>8</v>
      </c>
      <c r="B21" s="77"/>
      <c r="C21" s="77"/>
      <c r="D21" s="77"/>
      <c r="E21" s="77"/>
      <c r="F21" s="77"/>
      <c r="G21" s="21"/>
    </row>
  </sheetData>
  <mergeCells count="7">
    <mergeCell ref="A20:F20"/>
    <mergeCell ref="A21:F21"/>
    <mergeCell ref="A1:F1"/>
    <mergeCell ref="A2:A3"/>
    <mergeCell ref="B2:D2"/>
    <mergeCell ref="E2:E3"/>
    <mergeCell ref="F2:F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"/>
  <sheetViews>
    <sheetView workbookViewId="0">
      <selection activeCell="D25" sqref="D25"/>
    </sheetView>
  </sheetViews>
  <sheetFormatPr baseColWidth="10" defaultRowHeight="15" x14ac:dyDescent="0.2"/>
  <sheetData>
    <row r="1" spans="1:7" ht="29.25" customHeight="1" x14ac:dyDescent="0.2">
      <c r="A1" s="78" t="s">
        <v>53</v>
      </c>
      <c r="B1" s="79"/>
      <c r="C1" s="79"/>
      <c r="D1" s="79"/>
      <c r="E1" s="79"/>
      <c r="F1" s="79"/>
      <c r="G1" s="1"/>
    </row>
    <row r="2" spans="1:7" ht="24.75" customHeight="1" x14ac:dyDescent="0.2">
      <c r="A2" s="80" t="s">
        <v>0</v>
      </c>
      <c r="B2" s="81" t="s">
        <v>1</v>
      </c>
      <c r="C2" s="81"/>
      <c r="D2" s="81"/>
      <c r="E2" s="80" t="s">
        <v>2</v>
      </c>
      <c r="F2" s="80" t="s">
        <v>3</v>
      </c>
      <c r="G2" s="2"/>
    </row>
    <row r="3" spans="1:7" ht="16.5" customHeight="1" x14ac:dyDescent="0.2">
      <c r="A3" s="81"/>
      <c r="B3" s="3" t="s">
        <v>4</v>
      </c>
      <c r="C3" s="4" t="s">
        <v>5</v>
      </c>
      <c r="D3" s="4" t="s">
        <v>6</v>
      </c>
      <c r="E3" s="81"/>
      <c r="F3" s="81"/>
      <c r="G3" s="2"/>
    </row>
    <row r="4" spans="1:7" x14ac:dyDescent="0.2">
      <c r="A4" s="5" t="s">
        <v>4</v>
      </c>
      <c r="B4" s="6">
        <v>3054267</v>
      </c>
      <c r="C4" s="6">
        <v>1426582</v>
      </c>
      <c r="D4" s="6">
        <v>1627685</v>
      </c>
      <c r="E4" s="7">
        <v>204.021759</v>
      </c>
      <c r="F4" s="8">
        <v>14970.300300175335</v>
      </c>
      <c r="G4" s="9"/>
    </row>
    <row r="5" spans="1:7" x14ac:dyDescent="0.2">
      <c r="A5" s="10">
        <v>1</v>
      </c>
      <c r="B5" s="11">
        <v>250770</v>
      </c>
      <c r="C5" s="11">
        <v>123030</v>
      </c>
      <c r="D5" s="11">
        <v>127740</v>
      </c>
      <c r="E5" s="12">
        <v>17.764900000000001</v>
      </c>
      <c r="F5" s="13">
        <v>14116.037804884912</v>
      </c>
      <c r="G5" s="14"/>
    </row>
    <row r="6" spans="1:7" x14ac:dyDescent="0.2">
      <c r="A6" s="10">
        <v>2</v>
      </c>
      <c r="B6" s="11">
        <v>149985</v>
      </c>
      <c r="C6" s="11">
        <v>66915</v>
      </c>
      <c r="D6" s="11">
        <v>83070</v>
      </c>
      <c r="E6" s="12">
        <v>6.3024500000000003</v>
      </c>
      <c r="F6" s="13">
        <v>23797.88812287285</v>
      </c>
      <c r="G6" s="14"/>
    </row>
    <row r="7" spans="1:7" x14ac:dyDescent="0.2">
      <c r="A7" s="10">
        <v>3</v>
      </c>
      <c r="B7" s="11">
        <v>192375</v>
      </c>
      <c r="C7" s="11">
        <v>90417</v>
      </c>
      <c r="D7" s="11">
        <v>101958</v>
      </c>
      <c r="E7" s="12">
        <v>6.3849999999999998</v>
      </c>
      <c r="F7" s="13">
        <v>30129.209083790134</v>
      </c>
      <c r="G7" s="14"/>
    </row>
    <row r="8" spans="1:7" x14ac:dyDescent="0.2">
      <c r="A8" s="10">
        <v>4</v>
      </c>
      <c r="B8" s="11">
        <v>237769</v>
      </c>
      <c r="C8" s="11">
        <v>113113</v>
      </c>
      <c r="D8" s="11">
        <v>124656</v>
      </c>
      <c r="E8" s="12">
        <v>21.669</v>
      </c>
      <c r="F8" s="13">
        <v>10972.772162997831</v>
      </c>
      <c r="G8" s="14"/>
    </row>
    <row r="9" spans="1:7" x14ac:dyDescent="0.2">
      <c r="A9" s="10">
        <v>5</v>
      </c>
      <c r="B9" s="11">
        <v>186512</v>
      </c>
      <c r="C9" s="11">
        <v>85451</v>
      </c>
      <c r="D9" s="11">
        <v>101061</v>
      </c>
      <c r="E9" s="12">
        <v>6.6590499999999997</v>
      </c>
      <c r="F9" s="13">
        <v>28008.800054061769</v>
      </c>
      <c r="G9" s="14"/>
    </row>
    <row r="10" spans="1:7" x14ac:dyDescent="0.2">
      <c r="A10" s="10">
        <v>6</v>
      </c>
      <c r="B10" s="11">
        <v>184363</v>
      </c>
      <c r="C10" s="11">
        <v>83865</v>
      </c>
      <c r="D10" s="11">
        <v>100498</v>
      </c>
      <c r="E10" s="12">
        <v>6.851</v>
      </c>
      <c r="F10" s="13">
        <v>26910.378047000439</v>
      </c>
      <c r="G10" s="14"/>
    </row>
    <row r="11" spans="1:7" x14ac:dyDescent="0.2">
      <c r="A11" s="10">
        <v>7</v>
      </c>
      <c r="B11" s="11">
        <v>239597</v>
      </c>
      <c r="C11" s="11">
        <v>112134</v>
      </c>
      <c r="D11" s="11">
        <v>127463</v>
      </c>
      <c r="E11" s="12">
        <v>12.4276</v>
      </c>
      <c r="F11" s="13">
        <v>19279.426437928483</v>
      </c>
      <c r="G11" s="14"/>
    </row>
    <row r="12" spans="1:7" x14ac:dyDescent="0.2">
      <c r="A12" s="10">
        <v>8</v>
      </c>
      <c r="B12" s="11">
        <v>224770</v>
      </c>
      <c r="C12" s="11">
        <v>106508</v>
      </c>
      <c r="D12" s="11">
        <v>118262</v>
      </c>
      <c r="E12" s="12">
        <v>22.292000000000002</v>
      </c>
      <c r="F12" s="13">
        <v>10082.989413242418</v>
      </c>
      <c r="G12" s="14"/>
    </row>
    <row r="13" spans="1:7" x14ac:dyDescent="0.2">
      <c r="A13" s="10">
        <v>9</v>
      </c>
      <c r="B13" s="11">
        <v>170087</v>
      </c>
      <c r="C13" s="11">
        <v>81816</v>
      </c>
      <c r="D13" s="11">
        <v>88271</v>
      </c>
      <c r="E13" s="12">
        <v>16.506</v>
      </c>
      <c r="F13" s="13">
        <v>10304.555919059736</v>
      </c>
      <c r="G13" s="14"/>
    </row>
    <row r="14" spans="1:7" x14ac:dyDescent="0.2">
      <c r="A14" s="10">
        <v>10</v>
      </c>
      <c r="B14" s="11">
        <v>170037</v>
      </c>
      <c r="C14" s="11">
        <v>79581</v>
      </c>
      <c r="D14" s="11">
        <v>90456</v>
      </c>
      <c r="E14" s="12">
        <v>12.6569</v>
      </c>
      <c r="F14" s="13">
        <v>13434.332261454227</v>
      </c>
      <c r="G14" s="14"/>
    </row>
    <row r="15" spans="1:7" x14ac:dyDescent="0.2">
      <c r="A15" s="10">
        <v>11</v>
      </c>
      <c r="B15" s="11">
        <v>189925</v>
      </c>
      <c r="C15" s="11">
        <v>89555</v>
      </c>
      <c r="D15" s="11">
        <v>100370</v>
      </c>
      <c r="E15" s="12">
        <v>14.119300000000001</v>
      </c>
      <c r="F15" s="13">
        <v>13451.445893210002</v>
      </c>
      <c r="G15" s="14"/>
    </row>
    <row r="16" spans="1:7" x14ac:dyDescent="0.2">
      <c r="A16" s="10">
        <v>12</v>
      </c>
      <c r="B16" s="11">
        <v>213218</v>
      </c>
      <c r="C16" s="11">
        <v>99162</v>
      </c>
      <c r="D16" s="11">
        <v>114056</v>
      </c>
      <c r="E16" s="12">
        <v>15.567600000000001</v>
      </c>
      <c r="F16" s="13">
        <v>13696.266605000128</v>
      </c>
      <c r="G16" s="14"/>
    </row>
    <row r="17" spans="1:8" x14ac:dyDescent="0.2">
      <c r="A17" s="10">
        <v>13</v>
      </c>
      <c r="B17" s="11">
        <v>235666</v>
      </c>
      <c r="C17" s="11">
        <v>107341</v>
      </c>
      <c r="D17" s="11">
        <v>128325</v>
      </c>
      <c r="E17" s="12">
        <v>14.651745999999999</v>
      </c>
      <c r="F17" s="13">
        <v>16084.499417339068</v>
      </c>
      <c r="G17" s="14"/>
    </row>
    <row r="18" spans="1:8" x14ac:dyDescent="0.2">
      <c r="A18" s="10">
        <v>14</v>
      </c>
      <c r="B18" s="11">
        <v>226821</v>
      </c>
      <c r="C18" s="11">
        <v>102439</v>
      </c>
      <c r="D18" s="11">
        <v>124382</v>
      </c>
      <c r="E18" s="12">
        <v>15.846500000000001</v>
      </c>
      <c r="F18" s="13">
        <v>14313.633925472501</v>
      </c>
      <c r="G18" s="14"/>
    </row>
    <row r="19" spans="1:8" x14ac:dyDescent="0.2">
      <c r="A19" s="15">
        <v>15</v>
      </c>
      <c r="B19" s="16">
        <v>182372</v>
      </c>
      <c r="C19" s="16">
        <v>85255</v>
      </c>
      <c r="D19" s="16">
        <v>97117</v>
      </c>
      <c r="E19" s="17">
        <v>14.322713</v>
      </c>
      <c r="F19" s="18">
        <v>12733.062514064201</v>
      </c>
      <c r="G19" s="14"/>
      <c r="H19" s="19"/>
    </row>
    <row r="20" spans="1:8" ht="48.75" customHeight="1" x14ac:dyDescent="0.2">
      <c r="A20" s="82" t="s">
        <v>7</v>
      </c>
      <c r="B20" s="82"/>
      <c r="C20" s="82"/>
      <c r="D20" s="82"/>
      <c r="E20" s="82"/>
      <c r="F20" s="82"/>
      <c r="G20" s="20"/>
      <c r="H20" s="19"/>
    </row>
    <row r="21" spans="1:8" ht="23.25" customHeight="1" x14ac:dyDescent="0.2">
      <c r="A21" s="77" t="s">
        <v>8</v>
      </c>
      <c r="B21" s="77"/>
      <c r="C21" s="77"/>
      <c r="D21" s="77"/>
      <c r="E21" s="77"/>
      <c r="F21" s="77"/>
      <c r="G21" s="21"/>
    </row>
  </sheetData>
  <mergeCells count="7">
    <mergeCell ref="A21:F21"/>
    <mergeCell ref="A1:F1"/>
    <mergeCell ref="A2:A3"/>
    <mergeCell ref="B2:D2"/>
    <mergeCell ref="E2:E3"/>
    <mergeCell ref="F2:F3"/>
    <mergeCell ref="A20:F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1"/>
  <sheetViews>
    <sheetView workbookViewId="0">
      <selection activeCell="D25" sqref="D25"/>
    </sheetView>
  </sheetViews>
  <sheetFormatPr baseColWidth="10" defaultRowHeight="15" x14ac:dyDescent="0.2"/>
  <sheetData>
    <row r="1" spans="1:7" ht="29.25" customHeight="1" x14ac:dyDescent="0.2">
      <c r="A1" s="78" t="s">
        <v>54</v>
      </c>
      <c r="B1" s="79"/>
      <c r="C1" s="79"/>
      <c r="D1" s="79"/>
      <c r="E1" s="79"/>
      <c r="F1" s="79"/>
      <c r="G1" s="1"/>
    </row>
    <row r="2" spans="1:7" ht="24.75" customHeight="1" x14ac:dyDescent="0.2">
      <c r="A2" s="80" t="s">
        <v>0</v>
      </c>
      <c r="B2" s="81" t="s">
        <v>1</v>
      </c>
      <c r="C2" s="81"/>
      <c r="D2" s="81"/>
      <c r="E2" s="80" t="s">
        <v>2</v>
      </c>
      <c r="F2" s="80" t="s">
        <v>3</v>
      </c>
      <c r="G2" s="2"/>
    </row>
    <row r="3" spans="1:7" ht="16.5" customHeight="1" x14ac:dyDescent="0.2">
      <c r="A3" s="81"/>
      <c r="B3" s="3" t="s">
        <v>4</v>
      </c>
      <c r="C3" s="4" t="s">
        <v>5</v>
      </c>
      <c r="D3" s="4" t="s">
        <v>6</v>
      </c>
      <c r="E3" s="81"/>
      <c r="F3" s="81"/>
      <c r="G3" s="2"/>
    </row>
    <row r="4" spans="1:7" x14ac:dyDescent="0.2">
      <c r="A4" s="5" t="s">
        <v>4</v>
      </c>
      <c r="B4" s="6">
        <v>3049229</v>
      </c>
      <c r="C4" s="6">
        <v>1422507</v>
      </c>
      <c r="D4" s="6">
        <v>1626722</v>
      </c>
      <c r="E4" s="7">
        <v>203.45182789247005</v>
      </c>
      <c r="F4" s="8">
        <v>14987.474094416111</v>
      </c>
      <c r="G4" s="9"/>
    </row>
    <row r="5" spans="1:7" x14ac:dyDescent="0.2">
      <c r="A5" s="10">
        <v>1</v>
      </c>
      <c r="B5" s="11">
        <v>249433</v>
      </c>
      <c r="C5" s="11">
        <v>121979</v>
      </c>
      <c r="D5" s="11">
        <v>127454</v>
      </c>
      <c r="E5" s="12">
        <v>17.37484135191</v>
      </c>
      <c r="F5" s="13">
        <v>14355.987197119361</v>
      </c>
      <c r="G5" s="14"/>
    </row>
    <row r="6" spans="1:7" x14ac:dyDescent="0.2">
      <c r="A6" s="10">
        <v>2</v>
      </c>
      <c r="B6" s="11">
        <v>150130</v>
      </c>
      <c r="C6" s="11">
        <v>66963</v>
      </c>
      <c r="D6" s="11">
        <v>83167</v>
      </c>
      <c r="E6" s="12">
        <v>6.2919892631799996</v>
      </c>
      <c r="F6" s="13">
        <v>23860.498440222007</v>
      </c>
      <c r="G6" s="14"/>
    </row>
    <row r="7" spans="1:7" x14ac:dyDescent="0.2">
      <c r="A7" s="10">
        <v>3</v>
      </c>
      <c r="B7" s="11">
        <v>192171</v>
      </c>
      <c r="C7" s="11">
        <v>90215</v>
      </c>
      <c r="D7" s="11">
        <v>101956</v>
      </c>
      <c r="E7" s="12">
        <v>6.38636905159</v>
      </c>
      <c r="F7" s="13">
        <v>30090.807225140805</v>
      </c>
      <c r="G7" s="14"/>
    </row>
    <row r="8" spans="1:7" x14ac:dyDescent="0.2">
      <c r="A8" s="10">
        <v>4</v>
      </c>
      <c r="B8" s="11">
        <v>237214</v>
      </c>
      <c r="C8" s="11">
        <v>112695</v>
      </c>
      <c r="D8" s="11">
        <v>124519</v>
      </c>
      <c r="E8" s="12">
        <v>21.695859274249997</v>
      </c>
      <c r="F8" s="13">
        <v>10933.607053837246</v>
      </c>
      <c r="G8" s="14"/>
    </row>
    <row r="9" spans="1:7" x14ac:dyDescent="0.2">
      <c r="A9" s="10">
        <v>5</v>
      </c>
      <c r="B9" s="11">
        <v>186276</v>
      </c>
      <c r="C9" s="11">
        <v>85256</v>
      </c>
      <c r="D9" s="11">
        <v>101020</v>
      </c>
      <c r="E9" s="12">
        <v>6.6601704358599996</v>
      </c>
      <c r="F9" s="13">
        <v>27968.65362439437</v>
      </c>
      <c r="G9" s="14"/>
    </row>
    <row r="10" spans="1:7" x14ac:dyDescent="0.2">
      <c r="A10" s="10">
        <v>6</v>
      </c>
      <c r="B10" s="11">
        <v>184105</v>
      </c>
      <c r="C10" s="11">
        <v>83654</v>
      </c>
      <c r="D10" s="11">
        <v>100451</v>
      </c>
      <c r="E10" s="12">
        <v>6.8510341314899996</v>
      </c>
      <c r="F10" s="13">
        <v>26872.585432581964</v>
      </c>
      <c r="G10" s="14"/>
    </row>
    <row r="11" spans="1:7" x14ac:dyDescent="0.2">
      <c r="A11" s="10">
        <v>7</v>
      </c>
      <c r="B11" s="11">
        <v>239057</v>
      </c>
      <c r="C11" s="11">
        <v>111728</v>
      </c>
      <c r="D11" s="11">
        <v>127329</v>
      </c>
      <c r="E11" s="12">
        <v>12.42529376938</v>
      </c>
      <c r="F11" s="13">
        <v>19239.545111530068</v>
      </c>
      <c r="G11" s="14"/>
    </row>
    <row r="12" spans="1:7" x14ac:dyDescent="0.2">
      <c r="A12" s="10">
        <v>8</v>
      </c>
      <c r="B12" s="11">
        <v>223764</v>
      </c>
      <c r="C12" s="11">
        <v>105795</v>
      </c>
      <c r="D12" s="11">
        <v>117969</v>
      </c>
      <c r="E12" s="12">
        <v>22.294745413169998</v>
      </c>
      <c r="F12" s="13">
        <v>10036.625036669746</v>
      </c>
      <c r="G12" s="14"/>
    </row>
    <row r="13" spans="1:7" x14ac:dyDescent="0.2">
      <c r="A13" s="10">
        <v>9</v>
      </c>
      <c r="B13" s="11">
        <v>169814</v>
      </c>
      <c r="C13" s="11">
        <v>81581</v>
      </c>
      <c r="D13" s="11">
        <v>88233</v>
      </c>
      <c r="E13" s="12">
        <v>16.504238845780002</v>
      </c>
      <c r="F13" s="13">
        <v>10289.114304924158</v>
      </c>
      <c r="G13" s="14"/>
    </row>
    <row r="14" spans="1:7" x14ac:dyDescent="0.2">
      <c r="A14" s="10">
        <v>10</v>
      </c>
      <c r="B14" s="11">
        <v>169908</v>
      </c>
      <c r="C14" s="11">
        <v>79472</v>
      </c>
      <c r="D14" s="11">
        <v>90436</v>
      </c>
      <c r="E14" s="12">
        <v>12.639735036599999</v>
      </c>
      <c r="F14" s="13">
        <v>13442.370390519203</v>
      </c>
      <c r="G14" s="14"/>
    </row>
    <row r="15" spans="1:7" x14ac:dyDescent="0.2">
      <c r="A15" s="10">
        <v>11</v>
      </c>
      <c r="B15" s="11">
        <v>189893</v>
      </c>
      <c r="C15" s="11">
        <v>89509</v>
      </c>
      <c r="D15" s="11">
        <v>100384</v>
      </c>
      <c r="E15" s="12">
        <v>14.091005511880001</v>
      </c>
      <c r="F15" s="13">
        <v>13476.185204803371</v>
      </c>
      <c r="G15" s="14"/>
    </row>
    <row r="16" spans="1:7" x14ac:dyDescent="0.2">
      <c r="A16" s="10">
        <v>12</v>
      </c>
      <c r="B16" s="11">
        <v>212846</v>
      </c>
      <c r="C16" s="11">
        <v>98883</v>
      </c>
      <c r="D16" s="11">
        <v>113963</v>
      </c>
      <c r="E16" s="12">
        <v>15.56121131071</v>
      </c>
      <c r="F16" s="13">
        <v>13677.984043151499</v>
      </c>
      <c r="G16" s="14"/>
    </row>
    <row r="17" spans="1:8" x14ac:dyDescent="0.2">
      <c r="A17" s="10">
        <v>13</v>
      </c>
      <c r="B17" s="11">
        <v>235506</v>
      </c>
      <c r="C17" s="11">
        <v>107193</v>
      </c>
      <c r="D17" s="11">
        <v>128313</v>
      </c>
      <c r="E17" s="12">
        <v>14.577436740770001</v>
      </c>
      <c r="F17" s="13">
        <v>16155.515142201895</v>
      </c>
      <c r="G17" s="14"/>
    </row>
    <row r="18" spans="1:8" x14ac:dyDescent="0.2">
      <c r="A18" s="10">
        <v>14</v>
      </c>
      <c r="B18" s="11">
        <v>226758</v>
      </c>
      <c r="C18" s="11">
        <v>102361</v>
      </c>
      <c r="D18" s="11">
        <v>124397</v>
      </c>
      <c r="E18" s="12">
        <v>15.7754505011</v>
      </c>
      <c r="F18" s="13">
        <v>14374.106145760368</v>
      </c>
      <c r="G18" s="14"/>
    </row>
    <row r="19" spans="1:8" x14ac:dyDescent="0.2">
      <c r="A19" s="15">
        <v>15</v>
      </c>
      <c r="B19" s="16">
        <v>182354</v>
      </c>
      <c r="C19" s="16">
        <v>85223</v>
      </c>
      <c r="D19" s="16">
        <v>97131</v>
      </c>
      <c r="E19" s="17">
        <v>14.3224472548</v>
      </c>
      <c r="F19" s="18">
        <v>12732.042000635485</v>
      </c>
      <c r="G19" s="14"/>
      <c r="H19" s="19"/>
    </row>
    <row r="20" spans="1:8" ht="48.75" customHeight="1" x14ac:dyDescent="0.2">
      <c r="A20" s="82" t="s">
        <v>7</v>
      </c>
      <c r="B20" s="82"/>
      <c r="C20" s="82"/>
      <c r="D20" s="82"/>
      <c r="E20" s="82"/>
      <c r="F20" s="82"/>
      <c r="G20" s="20"/>
      <c r="H20" s="19"/>
    </row>
    <row r="21" spans="1:8" ht="23.25" customHeight="1" x14ac:dyDescent="0.2">
      <c r="A21" s="77" t="s">
        <v>8</v>
      </c>
      <c r="B21" s="77"/>
      <c r="C21" s="77"/>
      <c r="D21" s="77"/>
      <c r="E21" s="77"/>
      <c r="F21" s="77"/>
      <c r="G21" s="21"/>
    </row>
  </sheetData>
  <mergeCells count="7">
    <mergeCell ref="A21:F21"/>
    <mergeCell ref="A1:F1"/>
    <mergeCell ref="A2:A3"/>
    <mergeCell ref="B2:D2"/>
    <mergeCell ref="E2:E3"/>
    <mergeCell ref="F2:F3"/>
    <mergeCell ref="A20:F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1"/>
  <sheetViews>
    <sheetView workbookViewId="0">
      <selection activeCell="A21" sqref="A21:F21"/>
    </sheetView>
  </sheetViews>
  <sheetFormatPr baseColWidth="10" defaultRowHeight="15" x14ac:dyDescent="0.2"/>
  <sheetData>
    <row r="1" spans="1:7" ht="29.25" customHeight="1" x14ac:dyDescent="0.2">
      <c r="A1" s="78" t="s">
        <v>55</v>
      </c>
      <c r="B1" s="79"/>
      <c r="C1" s="79"/>
      <c r="D1" s="79"/>
      <c r="E1" s="79"/>
      <c r="F1" s="79"/>
      <c r="G1" s="1"/>
    </row>
    <row r="2" spans="1:7" ht="24.75" customHeight="1" x14ac:dyDescent="0.2">
      <c r="A2" s="80" t="s">
        <v>0</v>
      </c>
      <c r="B2" s="81" t="s">
        <v>1</v>
      </c>
      <c r="C2" s="81"/>
      <c r="D2" s="81"/>
      <c r="E2" s="80" t="s">
        <v>2</v>
      </c>
      <c r="F2" s="80" t="s">
        <v>3</v>
      </c>
      <c r="G2" s="2"/>
    </row>
    <row r="3" spans="1:7" ht="16.5" customHeight="1" x14ac:dyDescent="0.2">
      <c r="A3" s="81"/>
      <c r="B3" s="3" t="s">
        <v>4</v>
      </c>
      <c r="C3" s="4" t="s">
        <v>5</v>
      </c>
      <c r="D3" s="4" t="s">
        <v>6</v>
      </c>
      <c r="E3" s="81"/>
      <c r="F3" s="81"/>
      <c r="G3" s="2"/>
    </row>
    <row r="4" spans="1:7" x14ac:dyDescent="0.2">
      <c r="A4" s="5" t="s">
        <v>4</v>
      </c>
      <c r="B4" s="6">
        <v>3079071</v>
      </c>
      <c r="C4" s="6">
        <v>1429625</v>
      </c>
      <c r="D4" s="6">
        <v>1649446</v>
      </c>
      <c r="E4" s="7">
        <v>203.45182789247005</v>
      </c>
      <c r="F4" s="8">
        <v>15134.152550486668</v>
      </c>
      <c r="G4" s="9"/>
    </row>
    <row r="5" spans="1:7" x14ac:dyDescent="0.2">
      <c r="A5" s="10">
        <v>1</v>
      </c>
      <c r="B5" s="11">
        <v>202061</v>
      </c>
      <c r="C5" s="11">
        <v>94884</v>
      </c>
      <c r="D5" s="11">
        <v>107177</v>
      </c>
      <c r="E5" s="12">
        <v>17.37484135191</v>
      </c>
      <c r="F5" s="13">
        <v>11629.516259024007</v>
      </c>
      <c r="G5" s="14"/>
    </row>
    <row r="6" spans="1:7" x14ac:dyDescent="0.2">
      <c r="A6" s="10">
        <v>2</v>
      </c>
      <c r="B6" s="11">
        <v>187141</v>
      </c>
      <c r="C6" s="11">
        <v>82803</v>
      </c>
      <c r="D6" s="11">
        <v>104338</v>
      </c>
      <c r="E6" s="12">
        <v>6.2919892631799996</v>
      </c>
      <c r="F6" s="13">
        <v>29742.739882778835</v>
      </c>
      <c r="G6" s="14"/>
    </row>
    <row r="7" spans="1:7" x14ac:dyDescent="0.2">
      <c r="A7" s="10">
        <v>3</v>
      </c>
      <c r="B7" s="11">
        <v>210403</v>
      </c>
      <c r="C7" s="11">
        <v>96998</v>
      </c>
      <c r="D7" s="11">
        <v>113405</v>
      </c>
      <c r="E7" s="12">
        <v>6.38636905159</v>
      </c>
      <c r="F7" s="13">
        <v>32945.637544641497</v>
      </c>
      <c r="G7" s="14"/>
    </row>
    <row r="8" spans="1:7" x14ac:dyDescent="0.2">
      <c r="A8" s="10">
        <v>4</v>
      </c>
      <c r="B8" s="11">
        <v>251163</v>
      </c>
      <c r="C8" s="11">
        <v>119870</v>
      </c>
      <c r="D8" s="11">
        <v>131293</v>
      </c>
      <c r="E8" s="12">
        <v>21.695859274249997</v>
      </c>
      <c r="F8" s="13">
        <v>11576.540796339694</v>
      </c>
      <c r="G8" s="14"/>
    </row>
    <row r="9" spans="1:7" x14ac:dyDescent="0.2">
      <c r="A9" s="10">
        <v>5</v>
      </c>
      <c r="B9" s="11">
        <v>187239</v>
      </c>
      <c r="C9" s="11">
        <v>86015</v>
      </c>
      <c r="D9" s="11">
        <v>101224</v>
      </c>
      <c r="E9" s="12">
        <v>6.6601704358599996</v>
      </c>
      <c r="F9" s="13">
        <v>28113.244518767726</v>
      </c>
      <c r="G9" s="14"/>
    </row>
    <row r="10" spans="1:7" x14ac:dyDescent="0.2">
      <c r="A10" s="10">
        <v>6</v>
      </c>
      <c r="B10" s="11">
        <v>183662</v>
      </c>
      <c r="C10" s="11">
        <v>83657</v>
      </c>
      <c r="D10" s="11">
        <v>100005</v>
      </c>
      <c r="E10" s="12">
        <v>6.8510341314899996</v>
      </c>
      <c r="F10" s="13">
        <v>26807.923661600005</v>
      </c>
      <c r="G10" s="14"/>
    </row>
    <row r="11" spans="1:7" x14ac:dyDescent="0.2">
      <c r="A11" s="10">
        <v>7</v>
      </c>
      <c r="B11" s="11">
        <v>219081</v>
      </c>
      <c r="C11" s="11">
        <v>102533</v>
      </c>
      <c r="D11" s="11">
        <v>116548</v>
      </c>
      <c r="E11" s="12">
        <v>12.42529376938</v>
      </c>
      <c r="F11" s="13">
        <v>17631.856764617307</v>
      </c>
      <c r="G11" s="14"/>
    </row>
    <row r="12" spans="1:7" x14ac:dyDescent="0.2">
      <c r="A12" s="10">
        <v>8</v>
      </c>
      <c r="B12" s="11">
        <v>195475</v>
      </c>
      <c r="C12" s="11">
        <v>93975</v>
      </c>
      <c r="D12" s="11">
        <v>101500</v>
      </c>
      <c r="E12" s="12">
        <v>22.294745413169998</v>
      </c>
      <c r="F12" s="13">
        <v>8767.7610296697349</v>
      </c>
      <c r="G12" s="14"/>
    </row>
    <row r="13" spans="1:7" x14ac:dyDescent="0.2">
      <c r="A13" s="10">
        <v>9</v>
      </c>
      <c r="B13" s="11">
        <v>166900</v>
      </c>
      <c r="C13" s="11">
        <v>78525</v>
      </c>
      <c r="D13" s="11">
        <v>88375</v>
      </c>
      <c r="E13" s="12">
        <v>16.504238845780002</v>
      </c>
      <c r="F13" s="13">
        <v>10112.553602717338</v>
      </c>
      <c r="G13" s="14"/>
    </row>
    <row r="14" spans="1:7" x14ac:dyDescent="0.2">
      <c r="A14" s="10">
        <v>10</v>
      </c>
      <c r="B14" s="11">
        <v>173208</v>
      </c>
      <c r="C14" s="11">
        <v>80679</v>
      </c>
      <c r="D14" s="11">
        <v>92529</v>
      </c>
      <c r="E14" s="12">
        <v>12.639735036599999</v>
      </c>
      <c r="F14" s="13">
        <v>13703.451812751902</v>
      </c>
      <c r="G14" s="14"/>
    </row>
    <row r="15" spans="1:7" x14ac:dyDescent="0.2">
      <c r="A15" s="10">
        <v>11</v>
      </c>
      <c r="B15" s="11">
        <v>197772</v>
      </c>
      <c r="C15" s="11">
        <v>92702</v>
      </c>
      <c r="D15" s="11">
        <v>105070</v>
      </c>
      <c r="E15" s="12">
        <v>14.091005511880001</v>
      </c>
      <c r="F15" s="13">
        <v>14035.336217366475</v>
      </c>
      <c r="G15" s="14"/>
    </row>
    <row r="16" spans="1:7" x14ac:dyDescent="0.2">
      <c r="A16" s="10">
        <v>12</v>
      </c>
      <c r="B16" s="11">
        <v>199640</v>
      </c>
      <c r="C16" s="11">
        <v>93121</v>
      </c>
      <c r="D16" s="11">
        <v>106519</v>
      </c>
      <c r="E16" s="12">
        <v>15.56121131071</v>
      </c>
      <c r="F16" s="13">
        <v>12829.335455563014</v>
      </c>
      <c r="G16" s="14"/>
    </row>
    <row r="17" spans="1:8" x14ac:dyDescent="0.2">
      <c r="A17" s="10">
        <v>13</v>
      </c>
      <c r="B17" s="11">
        <v>252293</v>
      </c>
      <c r="C17" s="11">
        <v>115099</v>
      </c>
      <c r="D17" s="11">
        <v>137194</v>
      </c>
      <c r="E17" s="12">
        <v>14.577436740770001</v>
      </c>
      <c r="F17" s="13">
        <v>17307.089338579666</v>
      </c>
      <c r="G17" s="14"/>
    </row>
    <row r="18" spans="1:8" x14ac:dyDescent="0.2">
      <c r="A18" s="10">
        <v>14</v>
      </c>
      <c r="B18" s="11">
        <v>255358</v>
      </c>
      <c r="C18" s="11">
        <v>116131</v>
      </c>
      <c r="D18" s="11">
        <v>139227</v>
      </c>
      <c r="E18" s="12">
        <v>15.7754505011</v>
      </c>
      <c r="F18" s="13">
        <v>16187.04961751769</v>
      </c>
      <c r="G18" s="14"/>
    </row>
    <row r="19" spans="1:8" x14ac:dyDescent="0.2">
      <c r="A19" s="15">
        <v>15</v>
      </c>
      <c r="B19" s="16">
        <v>197675</v>
      </c>
      <c r="C19" s="16">
        <v>92633</v>
      </c>
      <c r="D19" s="16">
        <v>105042</v>
      </c>
      <c r="E19" s="17">
        <v>14.3224472548</v>
      </c>
      <c r="F19" s="18">
        <v>13801.761422703201</v>
      </c>
      <c r="G19" s="14"/>
      <c r="H19" s="19"/>
    </row>
    <row r="20" spans="1:8" ht="48.75" customHeight="1" x14ac:dyDescent="0.2">
      <c r="A20" s="82" t="s">
        <v>7</v>
      </c>
      <c r="B20" s="82"/>
      <c r="C20" s="82"/>
      <c r="D20" s="82"/>
      <c r="E20" s="82"/>
      <c r="F20" s="82"/>
      <c r="G20" s="20"/>
      <c r="H20" s="19"/>
    </row>
    <row r="21" spans="1:8" ht="23.25" customHeight="1" x14ac:dyDescent="0.2">
      <c r="A21" s="77" t="s">
        <v>56</v>
      </c>
      <c r="B21" s="77"/>
      <c r="C21" s="77"/>
      <c r="D21" s="77"/>
      <c r="E21" s="77"/>
      <c r="F21" s="77"/>
      <c r="G21" s="21"/>
    </row>
  </sheetData>
  <mergeCells count="7">
    <mergeCell ref="A21:F21"/>
    <mergeCell ref="A1:F1"/>
    <mergeCell ref="A2:A3"/>
    <mergeCell ref="B2:D2"/>
    <mergeCell ref="E2:E3"/>
    <mergeCell ref="F2:F3"/>
    <mergeCell ref="A20:F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PDE</vt:lpstr>
      <vt:lpstr>Resume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Ficha Técnica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Verónica Lascano</dc:creator>
  <cp:lastModifiedBy>Microsoft Office User</cp:lastModifiedBy>
  <cp:lastPrinted>2017-11-02T13:14:25Z</cp:lastPrinted>
  <dcterms:created xsi:type="dcterms:W3CDTF">2017-07-07T17:23:58Z</dcterms:created>
  <dcterms:modified xsi:type="dcterms:W3CDTF">2020-09-19T12:33:24Z</dcterms:modified>
</cp:coreProperties>
</file>