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10" i="1" l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B43" i="1" l="1"/>
  <c r="H43" i="1" s="1"/>
  <c r="J43" i="1" s="1"/>
  <c r="B38" i="1"/>
  <c r="H38" i="1" s="1"/>
  <c r="J38" i="1" s="1"/>
  <c r="B32" i="1"/>
  <c r="H32" i="1" s="1"/>
  <c r="J32" i="1" s="1"/>
  <c r="B24" i="1"/>
  <c r="H24" i="1" s="1"/>
  <c r="J24" i="1" s="1"/>
  <c r="B13" i="1"/>
  <c r="H13" i="1" s="1"/>
  <c r="J13" i="1" s="1"/>
  <c r="B12" i="1"/>
  <c r="H12" i="1" s="1"/>
  <c r="J12" i="1" s="1"/>
  <c r="B10" i="1"/>
  <c r="H10" i="1" s="1"/>
  <c r="J10" i="1" s="1"/>
  <c r="B16" i="1"/>
  <c r="H16" i="1" s="1"/>
  <c r="J16" i="1" s="1"/>
  <c r="B47" i="1"/>
  <c r="H47" i="1" s="1"/>
  <c r="J47" i="1" s="1"/>
  <c r="B26" i="1"/>
  <c r="H26" i="1" s="1"/>
  <c r="J26" i="1" s="1"/>
  <c r="B20" i="1"/>
  <c r="H20" i="1" s="1"/>
  <c r="J20" i="1" s="1"/>
  <c r="B25" i="1"/>
  <c r="H25" i="1" s="1"/>
  <c r="J25" i="1" s="1"/>
  <c r="B18" i="1"/>
  <c r="H18" i="1" s="1"/>
  <c r="J18" i="1" s="1"/>
  <c r="B23" i="1"/>
  <c r="H23" i="1" s="1"/>
  <c r="J23" i="1" s="1"/>
  <c r="B44" i="1"/>
  <c r="H44" i="1" s="1"/>
  <c r="J44" i="1" s="1"/>
  <c r="B15" i="1"/>
  <c r="H15" i="1" s="1"/>
  <c r="J15" i="1" s="1"/>
  <c r="B36" i="1"/>
  <c r="H36" i="1" s="1"/>
  <c r="J36" i="1" s="1"/>
  <c r="B27" i="1"/>
  <c r="H27" i="1" s="1"/>
  <c r="J27" i="1" s="1"/>
  <c r="B28" i="1"/>
  <c r="H28" i="1" s="1"/>
  <c r="J28" i="1" s="1"/>
  <c r="B37" i="1"/>
  <c r="H37" i="1" s="1"/>
  <c r="J37" i="1" s="1"/>
  <c r="B11" i="1"/>
  <c r="H11" i="1" s="1"/>
  <c r="J11" i="1" s="1"/>
  <c r="B22" i="1"/>
  <c r="H22" i="1" s="1"/>
  <c r="J22" i="1" s="1"/>
  <c r="B19" i="1"/>
  <c r="H19" i="1" s="1"/>
  <c r="J19" i="1" s="1"/>
  <c r="B40" i="1"/>
  <c r="H40" i="1" s="1"/>
  <c r="J40" i="1" s="1"/>
  <c r="B49" i="1"/>
  <c r="H49" i="1" s="1"/>
  <c r="J49" i="1" s="1"/>
  <c r="B39" i="1"/>
  <c r="H39" i="1" s="1"/>
  <c r="J39" i="1" s="1"/>
  <c r="B29" i="1"/>
  <c r="H29" i="1" s="1"/>
  <c r="J29" i="1" s="1"/>
  <c r="B33" i="1"/>
  <c r="H33" i="1" s="1"/>
  <c r="J33" i="1" s="1"/>
  <c r="B34" i="1"/>
  <c r="H34" i="1" s="1"/>
  <c r="J34" i="1" s="1"/>
  <c r="B31" i="1"/>
  <c r="H31" i="1" s="1"/>
  <c r="J31" i="1" s="1"/>
  <c r="B30" i="1"/>
  <c r="H30" i="1" s="1"/>
  <c r="J30" i="1" s="1"/>
  <c r="B35" i="1"/>
  <c r="H35" i="1" s="1"/>
  <c r="J35" i="1" s="1"/>
  <c r="B17" i="1"/>
  <c r="H17" i="1" s="1"/>
  <c r="J17" i="1" s="1"/>
  <c r="B14" i="1"/>
  <c r="H14" i="1" s="1"/>
  <c r="J14" i="1" s="1"/>
  <c r="B46" i="1"/>
  <c r="H46" i="1" s="1"/>
  <c r="J46" i="1" s="1"/>
  <c r="B48" i="1"/>
  <c r="H48" i="1" s="1"/>
  <c r="J48" i="1" s="1"/>
  <c r="B45" i="1"/>
  <c r="H45" i="1" s="1"/>
  <c r="J45" i="1" s="1"/>
  <c r="B41" i="1"/>
  <c r="H41" i="1" s="1"/>
  <c r="J41" i="1" s="1"/>
  <c r="B42" i="1"/>
  <c r="H42" i="1" s="1"/>
  <c r="J42" i="1" s="1"/>
  <c r="B21" i="1"/>
  <c r="H21" i="1" s="1"/>
  <c r="J21" i="1" s="1"/>
  <c r="B2" i="1"/>
  <c r="H2" i="1" s="1"/>
  <c r="J2" i="1" s="1"/>
  <c r="B3" i="1"/>
  <c r="H3" i="1" s="1"/>
  <c r="J3" i="1" s="1"/>
  <c r="B4" i="1"/>
  <c r="H4" i="1" s="1"/>
  <c r="J4" i="1" s="1"/>
  <c r="B5" i="1"/>
  <c r="H5" i="1" s="1"/>
  <c r="J5" i="1" s="1"/>
  <c r="B6" i="1"/>
  <c r="H6" i="1" s="1"/>
  <c r="J6" i="1" s="1"/>
  <c r="B7" i="1"/>
  <c r="H7" i="1" s="1"/>
  <c r="J7" i="1" s="1"/>
  <c r="B8" i="1"/>
  <c r="H8" i="1" s="1"/>
  <c r="J8" i="1" s="1"/>
  <c r="B9" i="1"/>
  <c r="H9" i="1" s="1"/>
  <c r="J9" i="1" s="1"/>
  <c r="L9" i="1" l="1"/>
  <c r="L8" i="1"/>
  <c r="L7" i="1"/>
  <c r="L6" i="1"/>
  <c r="L5" i="1"/>
  <c r="L4" i="1"/>
  <c r="L3" i="1"/>
  <c r="L2" i="1"/>
  <c r="L50" i="1" l="1"/>
</calcChain>
</file>

<file path=xl/sharedStrings.xml><?xml version="1.0" encoding="utf-8"?>
<sst xmlns="http://schemas.openxmlformats.org/spreadsheetml/2006/main" count="156" uniqueCount="142">
  <si>
    <t>REFDES</t>
  </si>
  <si>
    <t>Part #</t>
  </si>
  <si>
    <t>Description</t>
  </si>
  <si>
    <t>Price</t>
  </si>
  <si>
    <t>Total</t>
  </si>
  <si>
    <t>296-39460-1-ND</t>
  </si>
  <si>
    <t>Buck-Boost Regulator with Vout=1.2 to 5.5V</t>
  </si>
  <si>
    <t>ADP5070ACPZ-R7CT-ND</t>
  </si>
  <si>
    <t xml:space="preserve"> +/-16V Boost Regulator</t>
  </si>
  <si>
    <t>ADP7142</t>
  </si>
  <si>
    <t>ADP5070</t>
  </si>
  <si>
    <t>TPS63030</t>
  </si>
  <si>
    <t>LDO for 15V Line</t>
  </si>
  <si>
    <t>ADP7182</t>
  </si>
  <si>
    <t>LDO for -15V line</t>
  </si>
  <si>
    <t>5V LDO</t>
  </si>
  <si>
    <t>ADP3335ACPZ-5-R7CT-ND</t>
  </si>
  <si>
    <t>ADP3335</t>
  </si>
  <si>
    <t>50V Boost</t>
  </si>
  <si>
    <t>296-27741-1-ND</t>
  </si>
  <si>
    <t>DAC7578</t>
  </si>
  <si>
    <t>8 Channel DAC</t>
  </si>
  <si>
    <t>AD1583BRTZ-REEL7CT-ND</t>
  </si>
  <si>
    <t>AD1583</t>
  </si>
  <si>
    <t>3V Vref for DAC and Op-Amps</t>
  </si>
  <si>
    <t>Order Quantity</t>
  </si>
  <si>
    <t>Count</t>
  </si>
  <si>
    <t>10k Resistor</t>
  </si>
  <si>
    <t>C1</t>
  </si>
  <si>
    <t>4.7uF Cap</t>
  </si>
  <si>
    <t>0.1uF Cap</t>
  </si>
  <si>
    <t>U1</t>
  </si>
  <si>
    <t>U2,U3</t>
  </si>
  <si>
    <t>TP1,Tp2,Tp3,TP4,TP5,TP6,TP7,TP8</t>
  </si>
  <si>
    <t>Test Clip (Low Profile)</t>
  </si>
  <si>
    <t>3.3uH Inductor</t>
  </si>
  <si>
    <t>0ohm Jumper</t>
  </si>
  <si>
    <t>1.8M Resistor</t>
  </si>
  <si>
    <t>200k Resistor</t>
  </si>
  <si>
    <t>R7</t>
  </si>
  <si>
    <t>R8</t>
  </si>
  <si>
    <t>210k Resistor</t>
  </si>
  <si>
    <t>1.2M Resistor</t>
  </si>
  <si>
    <t>Supplier</t>
  </si>
  <si>
    <t>Digikey</t>
  </si>
  <si>
    <t>Mouser</t>
  </si>
  <si>
    <t>Supplier #</t>
  </si>
  <si>
    <t>584-ADP7142ACPZN-R7</t>
  </si>
  <si>
    <t>584-ADP7182ACPZ-R7</t>
  </si>
  <si>
    <t>R6,R4</t>
  </si>
  <si>
    <t>R3</t>
  </si>
  <si>
    <t>520k Resistor</t>
  </si>
  <si>
    <t>U4,U5,U6,U9</t>
  </si>
  <si>
    <t>Low Profile 2pin Header</t>
  </si>
  <si>
    <t>C2,C5,C7,C11,C12,C13,C25</t>
  </si>
  <si>
    <t>R5,R17</t>
  </si>
  <si>
    <t>R18</t>
  </si>
  <si>
    <t>280k Resistor</t>
  </si>
  <si>
    <t>U12</t>
  </si>
  <si>
    <t>1nF Cap</t>
  </si>
  <si>
    <t>Part Count</t>
  </si>
  <si>
    <t>Spares</t>
  </si>
  <si>
    <t>P5,P6,P7,P8,P9,P10</t>
  </si>
  <si>
    <t>U8</t>
  </si>
  <si>
    <t>U10</t>
  </si>
  <si>
    <t>U11</t>
  </si>
  <si>
    <t>U7</t>
  </si>
  <si>
    <t>47nF Cap</t>
  </si>
  <si>
    <t>R12</t>
  </si>
  <si>
    <t>5.6k Resistor</t>
  </si>
  <si>
    <t>C20,C21</t>
  </si>
  <si>
    <t>R13</t>
  </si>
  <si>
    <t>12k Resistor</t>
  </si>
  <si>
    <t>Zener Diode</t>
  </si>
  <si>
    <t>DFLS240</t>
  </si>
  <si>
    <t>D1,D3</t>
  </si>
  <si>
    <t>R16</t>
  </si>
  <si>
    <t>R14</t>
  </si>
  <si>
    <t>113k Resistor</t>
  </si>
  <si>
    <t>2.15M Resistor</t>
  </si>
  <si>
    <t>R15</t>
  </si>
  <si>
    <t>100k Resistor</t>
  </si>
  <si>
    <t>R19</t>
  </si>
  <si>
    <t>2.1M Resistor</t>
  </si>
  <si>
    <t>L6</t>
  </si>
  <si>
    <t>6.8uH Inductor</t>
  </si>
  <si>
    <t>C8,C9,C10,C14,C15,C16,C17,C18,C19,C24,C27,C28,C37,C22,C29,C30</t>
  </si>
  <si>
    <t>2.2uF Cap</t>
  </si>
  <si>
    <t>R25</t>
  </si>
  <si>
    <t>20k Resistor</t>
  </si>
  <si>
    <t>R28</t>
  </si>
  <si>
    <t>1k Resistor</t>
  </si>
  <si>
    <t>C3,C4,C6,C23,C26,C32,C38</t>
  </si>
  <si>
    <t>C33,C40,C41</t>
  </si>
  <si>
    <t>R1,R2,R26</t>
  </si>
  <si>
    <t>C35,C36</t>
  </si>
  <si>
    <t>R27</t>
  </si>
  <si>
    <t>52.3k Resistor</t>
  </si>
  <si>
    <t>R29</t>
  </si>
  <si>
    <t>5.9k Resistor</t>
  </si>
  <si>
    <t>R24</t>
  </si>
  <si>
    <t>59k Resistor</t>
  </si>
  <si>
    <t>C39</t>
  </si>
  <si>
    <t>47uF Cap</t>
  </si>
  <si>
    <t>L4</t>
  </si>
  <si>
    <t>47uH Inductor</t>
  </si>
  <si>
    <t>Q1</t>
  </si>
  <si>
    <t>N-Fet</t>
  </si>
  <si>
    <t>IRLL024NQ</t>
  </si>
  <si>
    <t>D2</t>
  </si>
  <si>
    <t>D4</t>
  </si>
  <si>
    <t>1N4148</t>
  </si>
  <si>
    <t>1N5261</t>
  </si>
  <si>
    <t>Diode</t>
  </si>
  <si>
    <t>R20</t>
  </si>
  <si>
    <t>50k Resistor</t>
  </si>
  <si>
    <t>R21</t>
  </si>
  <si>
    <t>300k Resistor</t>
  </si>
  <si>
    <t>C31</t>
  </si>
  <si>
    <t>20pF Cap</t>
  </si>
  <si>
    <t>1uF Cap 50V</t>
  </si>
  <si>
    <t>C34</t>
  </si>
  <si>
    <t>R9,R10,R11,R22,R23,R30,R31,R32</t>
  </si>
  <si>
    <t>10uF Cap (25V X7R 10%)</t>
  </si>
  <si>
    <t>490-5307-1-ND</t>
  </si>
  <si>
    <t>GRM188R71E105KA12D</t>
  </si>
  <si>
    <t>1uF Cap (25V X7R 10%)</t>
  </si>
  <si>
    <t>Footprint</t>
  </si>
  <si>
    <t>0603</t>
  </si>
  <si>
    <t>1210</t>
  </si>
  <si>
    <t>490-6544-1-ND</t>
  </si>
  <si>
    <t>GRM32ER71H106KA12L</t>
  </si>
  <si>
    <t>L1,L2,L3, L5,L7</t>
  </si>
  <si>
    <t>587-3459-1-ND</t>
  </si>
  <si>
    <t>NRS5030T3R3MMGJ</t>
  </si>
  <si>
    <t>587-3462-1-ND</t>
  </si>
  <si>
    <t>NRS5030T6R8MMGJ</t>
  </si>
  <si>
    <t>587-2731-1-ND</t>
  </si>
  <si>
    <t>NS12555T470MN</t>
  </si>
  <si>
    <t>MAX1523EUT+TCT-ND</t>
  </si>
  <si>
    <t>MAX1523</t>
  </si>
  <si>
    <t>DFLS240LDICT-ND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</si>
</sst>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44" fontId="0" fillId="0" borderId="0" xfId="1" applyFo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/>
    <xf numFmtId="44" fontId="0" fillId="0" borderId="1" xfId="0" applyNumberFormat="1" applyBorder="1"/>
    <xf numFmtId="0" fontId="0" fillId="0" borderId="2" xfId="0" applyFont="1" applyBorder="1"/>
    <xf numFmtId="0" fontId="0" fillId="0" borderId="2" xfId="0" applyBorder="1"/>
    <xf numFmtId="0" fontId="3" fillId="0" borderId="0" xfId="0" applyFont="1"/>
    <xf numFmtId="44" fontId="0" fillId="0" borderId="2" xfId="1" applyFont="1" applyBorder="1"/>
    <xf numFmtId="44" fontId="0" fillId="0" borderId="1" xfId="1" applyFont="1" applyBorder="1"/>
    <xf numFmtId="49" fontId="0" fillId="0" borderId="2" xfId="0" applyNumberFormat="1" applyFont="1" applyBorder="1"/>
    <xf numFmtId="49" fontId="0" fillId="0" borderId="0" xfId="0" applyNumberFormat="1" applyFont="1"/>
    <xf numFmtId="49" fontId="0" fillId="0" borderId="1" xfId="0" applyNumberFormat="1" applyBorder="1"/>
    <xf numFmtId="49" fontId="0" fillId="0" borderId="0" xfId="0" applyNumberFormat="1"/>
  </cellXfs>
  <cellStyles count="2">
    <cellStyle name="Currency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pane ySplit="1" topLeftCell="A2" activePane="bottomLeft" state="frozen"/>
      <selection pane="bottomLeft" activeCell="K10" sqref="K10"/>
    </sheetView>
  </sheetViews>
  <sheetFormatPr defaultRowHeight="15" x14ac:dyDescent="0.25"/>
  <cols>
    <col min="1" max="1" width="59.5703125" bestFit="1" customWidth="1"/>
    <col min="2" max="3" width="8.42578125" bestFit="1" customWidth="1"/>
    <col min="4" max="4" width="23.85546875" bestFit="1" customWidth="1"/>
    <col min="5" max="5" width="21.42578125" bestFit="1" customWidth="1"/>
    <col min="6" max="6" width="40.140625" bestFit="1" customWidth="1"/>
    <col min="7" max="7" width="11.7109375" style="16" customWidth="1"/>
    <col min="8" max="8" width="10.28515625" bestFit="1" customWidth="1"/>
    <col min="9" max="9" width="14.42578125" bestFit="1" customWidth="1"/>
    <col min="10" max="10" width="14.42578125" customWidth="1"/>
    <col min="11" max="11" width="9.140625" style="1"/>
  </cols>
  <sheetData>
    <row r="1" spans="1:12" s="9" customFormat="1" x14ac:dyDescent="0.25">
      <c r="A1" s="8" t="s">
        <v>0</v>
      </c>
      <c r="B1" s="8" t="s">
        <v>26</v>
      </c>
      <c r="C1" s="8" t="s">
        <v>43</v>
      </c>
      <c r="D1" s="8" t="s">
        <v>46</v>
      </c>
      <c r="E1" s="8" t="s">
        <v>1</v>
      </c>
      <c r="F1" s="8" t="s">
        <v>2</v>
      </c>
      <c r="G1" s="13" t="s">
        <v>127</v>
      </c>
      <c r="H1" s="8" t="s">
        <v>60</v>
      </c>
      <c r="I1" s="8" t="s">
        <v>25</v>
      </c>
      <c r="J1" s="8" t="s">
        <v>61</v>
      </c>
      <c r="K1" s="11" t="s">
        <v>3</v>
      </c>
      <c r="L1" s="8" t="s">
        <v>4</v>
      </c>
    </row>
    <row r="2" spans="1:12" x14ac:dyDescent="0.25">
      <c r="A2" s="2" t="s">
        <v>52</v>
      </c>
      <c r="B2" s="2">
        <f t="shared" ref="B2:B49" si="0">1+LEN(A2)-LEN(SUBSTITUTE(A2,",",""))</f>
        <v>4</v>
      </c>
      <c r="C2" s="2" t="s">
        <v>44</v>
      </c>
      <c r="D2" s="2" t="s">
        <v>5</v>
      </c>
      <c r="E2" s="2" t="s">
        <v>11</v>
      </c>
      <c r="F2" s="2" t="s">
        <v>6</v>
      </c>
      <c r="G2" s="14"/>
      <c r="H2" s="2">
        <f>B2</f>
        <v>4</v>
      </c>
      <c r="I2" s="2">
        <v>10</v>
      </c>
      <c r="J2" s="2">
        <f t="shared" ref="J2:J49" si="1">I2-H2</f>
        <v>6</v>
      </c>
      <c r="K2" s="1">
        <v>2.25</v>
      </c>
      <c r="L2" s="1">
        <f t="shared" ref="L2:L49" si="2">I2*K2</f>
        <v>22.5</v>
      </c>
    </row>
    <row r="3" spans="1:12" x14ac:dyDescent="0.25">
      <c r="A3" s="2" t="s">
        <v>63</v>
      </c>
      <c r="B3" s="2">
        <f t="shared" si="0"/>
        <v>1</v>
      </c>
      <c r="C3" s="2" t="s">
        <v>44</v>
      </c>
      <c r="D3" s="3" t="s">
        <v>7</v>
      </c>
      <c r="E3" s="2" t="s">
        <v>10</v>
      </c>
      <c r="F3" s="2" t="s">
        <v>8</v>
      </c>
      <c r="G3" s="14"/>
      <c r="H3" s="2">
        <f>B3</f>
        <v>1</v>
      </c>
      <c r="I3" s="2">
        <v>3</v>
      </c>
      <c r="J3" s="2">
        <f t="shared" si="1"/>
        <v>2</v>
      </c>
      <c r="K3" s="1">
        <v>5.99</v>
      </c>
      <c r="L3" s="1">
        <f t="shared" si="2"/>
        <v>17.97</v>
      </c>
    </row>
    <row r="4" spans="1:12" x14ac:dyDescent="0.25">
      <c r="A4" s="2" t="s">
        <v>64</v>
      </c>
      <c r="B4" s="2">
        <f t="shared" si="0"/>
        <v>1</v>
      </c>
      <c r="C4" s="2" t="s">
        <v>45</v>
      </c>
      <c r="D4" s="2" t="s">
        <v>47</v>
      </c>
      <c r="E4" s="2" t="s">
        <v>9</v>
      </c>
      <c r="F4" s="2" t="s">
        <v>12</v>
      </c>
      <c r="G4" s="14"/>
      <c r="H4" s="2">
        <f>B4</f>
        <v>1</v>
      </c>
      <c r="I4" s="2">
        <v>3</v>
      </c>
      <c r="J4" s="2">
        <f t="shared" si="1"/>
        <v>2</v>
      </c>
      <c r="K4" s="1">
        <v>3.06</v>
      </c>
      <c r="L4" s="1">
        <f t="shared" si="2"/>
        <v>9.18</v>
      </c>
    </row>
    <row r="5" spans="1:12" x14ac:dyDescent="0.25">
      <c r="A5" s="2" t="s">
        <v>65</v>
      </c>
      <c r="B5" s="2">
        <f t="shared" si="0"/>
        <v>1</v>
      </c>
      <c r="C5" s="2" t="s">
        <v>45</v>
      </c>
      <c r="D5" s="2" t="s">
        <v>48</v>
      </c>
      <c r="E5" s="4" t="s">
        <v>13</v>
      </c>
      <c r="F5" s="2" t="s">
        <v>14</v>
      </c>
      <c r="G5" s="14"/>
      <c r="H5" s="2">
        <f>B5</f>
        <v>1</v>
      </c>
      <c r="I5" s="2">
        <v>3</v>
      </c>
      <c r="J5" s="2">
        <f t="shared" si="1"/>
        <v>2</v>
      </c>
      <c r="K5" s="1">
        <v>3.65</v>
      </c>
      <c r="L5" s="1">
        <f t="shared" si="2"/>
        <v>10.95</v>
      </c>
    </row>
    <row r="6" spans="1:12" x14ac:dyDescent="0.25">
      <c r="A6" s="2" t="s">
        <v>58</v>
      </c>
      <c r="B6" s="2">
        <f t="shared" si="0"/>
        <v>1</v>
      </c>
      <c r="C6" s="2" t="s">
        <v>44</v>
      </c>
      <c r="D6" s="2" t="s">
        <v>16</v>
      </c>
      <c r="E6" s="2" t="s">
        <v>17</v>
      </c>
      <c r="F6" s="2" t="s">
        <v>15</v>
      </c>
      <c r="G6" s="14"/>
      <c r="H6" s="2">
        <f>B6</f>
        <v>1</v>
      </c>
      <c r="I6" s="2">
        <v>3</v>
      </c>
      <c r="J6" s="2">
        <f t="shared" si="1"/>
        <v>2</v>
      </c>
      <c r="K6" s="1">
        <v>2.76</v>
      </c>
      <c r="L6" s="1">
        <f t="shared" si="2"/>
        <v>8.2799999999999994</v>
      </c>
    </row>
    <row r="7" spans="1:12" x14ac:dyDescent="0.25">
      <c r="A7" s="2" t="s">
        <v>66</v>
      </c>
      <c r="B7" s="2">
        <f t="shared" si="0"/>
        <v>1</v>
      </c>
      <c r="C7" s="2" t="s">
        <v>44</v>
      </c>
      <c r="D7" s="3" t="s">
        <v>139</v>
      </c>
      <c r="E7" s="5" t="s">
        <v>140</v>
      </c>
      <c r="F7" s="2" t="s">
        <v>18</v>
      </c>
      <c r="G7" s="14"/>
      <c r="H7" s="2">
        <f>B7</f>
        <v>1</v>
      </c>
      <c r="I7" s="2">
        <v>3</v>
      </c>
      <c r="J7" s="2">
        <f t="shared" si="1"/>
        <v>2</v>
      </c>
      <c r="K7" s="1">
        <v>3.84</v>
      </c>
      <c r="L7" s="1">
        <f t="shared" si="2"/>
        <v>11.52</v>
      </c>
    </row>
    <row r="8" spans="1:12" x14ac:dyDescent="0.25">
      <c r="A8" s="2" t="s">
        <v>32</v>
      </c>
      <c r="B8" s="2">
        <f t="shared" si="0"/>
        <v>2</v>
      </c>
      <c r="C8" s="2" t="s">
        <v>44</v>
      </c>
      <c r="D8" s="2" t="s">
        <v>19</v>
      </c>
      <c r="E8" s="2" t="s">
        <v>20</v>
      </c>
      <c r="F8" s="2" t="s">
        <v>21</v>
      </c>
      <c r="G8" s="14"/>
      <c r="H8" s="2">
        <f>B8</f>
        <v>2</v>
      </c>
      <c r="I8" s="2">
        <v>2</v>
      </c>
      <c r="J8" s="2">
        <f t="shared" si="1"/>
        <v>0</v>
      </c>
      <c r="K8" s="1">
        <v>12.97</v>
      </c>
      <c r="L8" s="1">
        <f t="shared" si="2"/>
        <v>25.94</v>
      </c>
    </row>
    <row r="9" spans="1:12" x14ac:dyDescent="0.25">
      <c r="A9" t="s">
        <v>31</v>
      </c>
      <c r="B9" s="2">
        <f t="shared" si="0"/>
        <v>1</v>
      </c>
      <c r="C9" s="2" t="s">
        <v>44</v>
      </c>
      <c r="D9" t="s">
        <v>22</v>
      </c>
      <c r="E9" t="s">
        <v>23</v>
      </c>
      <c r="F9" s="2" t="s">
        <v>24</v>
      </c>
      <c r="G9" s="14"/>
      <c r="H9" s="2">
        <f>B9</f>
        <v>1</v>
      </c>
      <c r="I9" s="2">
        <v>1</v>
      </c>
      <c r="J9" s="2">
        <f t="shared" si="1"/>
        <v>0</v>
      </c>
      <c r="K9" s="1">
        <v>2.27</v>
      </c>
      <c r="L9" s="1">
        <f t="shared" si="2"/>
        <v>2.27</v>
      </c>
    </row>
    <row r="10" spans="1:12" x14ac:dyDescent="0.25">
      <c r="A10" t="s">
        <v>106</v>
      </c>
      <c r="B10" s="2">
        <f t="shared" si="0"/>
        <v>1</v>
      </c>
      <c r="C10" s="2"/>
      <c r="E10" t="s">
        <v>108</v>
      </c>
      <c r="F10" s="2" t="s">
        <v>107</v>
      </c>
      <c r="G10" s="14"/>
      <c r="H10" s="2">
        <f>B10</f>
        <v>1</v>
      </c>
      <c r="I10" s="2"/>
      <c r="J10" s="2">
        <f t="shared" si="1"/>
        <v>-1</v>
      </c>
      <c r="L10" s="1">
        <f t="shared" si="2"/>
        <v>0</v>
      </c>
    </row>
    <row r="11" spans="1:12" x14ac:dyDescent="0.25">
      <c r="A11" t="s">
        <v>75</v>
      </c>
      <c r="B11" s="2">
        <f t="shared" si="0"/>
        <v>2</v>
      </c>
      <c r="C11" s="2" t="s">
        <v>44</v>
      </c>
      <c r="D11" t="s">
        <v>141</v>
      </c>
      <c r="E11" t="s">
        <v>74</v>
      </c>
      <c r="F11" s="2" t="s">
        <v>73</v>
      </c>
      <c r="G11" s="14"/>
      <c r="H11" s="2">
        <f>B11</f>
        <v>2</v>
      </c>
      <c r="I11" s="2">
        <v>5</v>
      </c>
      <c r="J11" s="2">
        <f t="shared" si="1"/>
        <v>3</v>
      </c>
      <c r="K11" s="1">
        <v>0.46</v>
      </c>
      <c r="L11" s="1">
        <f t="shared" si="2"/>
        <v>2.3000000000000003</v>
      </c>
    </row>
    <row r="12" spans="1:12" x14ac:dyDescent="0.25">
      <c r="A12" t="s">
        <v>109</v>
      </c>
      <c r="B12" s="2">
        <f t="shared" si="0"/>
        <v>1</v>
      </c>
      <c r="C12" s="2"/>
      <c r="E12" t="s">
        <v>111</v>
      </c>
      <c r="F12" s="2" t="s">
        <v>113</v>
      </c>
      <c r="G12" s="14"/>
      <c r="H12" s="2">
        <f>B12</f>
        <v>1</v>
      </c>
      <c r="I12" s="2"/>
      <c r="J12" s="2">
        <f t="shared" si="1"/>
        <v>-1</v>
      </c>
      <c r="L12" s="1">
        <f t="shared" si="2"/>
        <v>0</v>
      </c>
    </row>
    <row r="13" spans="1:12" x14ac:dyDescent="0.25">
      <c r="A13" t="s">
        <v>110</v>
      </c>
      <c r="B13" s="2">
        <f t="shared" si="0"/>
        <v>1</v>
      </c>
      <c r="C13" s="2"/>
      <c r="E13" t="s">
        <v>112</v>
      </c>
      <c r="F13" s="2" t="s">
        <v>113</v>
      </c>
      <c r="G13" s="14"/>
      <c r="H13" s="2">
        <f>B13</f>
        <v>1</v>
      </c>
      <c r="I13" s="2"/>
      <c r="J13" s="2">
        <f t="shared" si="1"/>
        <v>-1</v>
      </c>
      <c r="L13" s="1">
        <f t="shared" si="2"/>
        <v>0</v>
      </c>
    </row>
    <row r="14" spans="1:12" x14ac:dyDescent="0.25">
      <c r="A14" t="s">
        <v>132</v>
      </c>
      <c r="B14" s="2">
        <f t="shared" si="0"/>
        <v>5</v>
      </c>
      <c r="C14" s="2" t="s">
        <v>44</v>
      </c>
      <c r="D14" t="s">
        <v>133</v>
      </c>
      <c r="E14" t="s">
        <v>134</v>
      </c>
      <c r="F14" s="2" t="s">
        <v>35</v>
      </c>
      <c r="G14" s="14"/>
      <c r="H14" s="2">
        <f>B14</f>
        <v>5</v>
      </c>
      <c r="I14" s="2">
        <v>10</v>
      </c>
      <c r="J14" s="2">
        <f t="shared" si="1"/>
        <v>5</v>
      </c>
      <c r="K14" s="1">
        <v>0.41</v>
      </c>
      <c r="L14" s="1">
        <f t="shared" si="2"/>
        <v>4.0999999999999996</v>
      </c>
    </row>
    <row r="15" spans="1:12" x14ac:dyDescent="0.25">
      <c r="A15" t="s">
        <v>84</v>
      </c>
      <c r="B15" s="2">
        <f t="shared" si="0"/>
        <v>1</v>
      </c>
      <c r="C15" s="2" t="s">
        <v>44</v>
      </c>
      <c r="D15" t="s">
        <v>135</v>
      </c>
      <c r="E15" t="s">
        <v>136</v>
      </c>
      <c r="F15" s="2" t="s">
        <v>85</v>
      </c>
      <c r="G15" s="14"/>
      <c r="H15" s="2">
        <f>B15</f>
        <v>1</v>
      </c>
      <c r="I15" s="2">
        <v>3</v>
      </c>
      <c r="J15" s="2">
        <f t="shared" si="1"/>
        <v>2</v>
      </c>
      <c r="K15" s="1">
        <v>0.46</v>
      </c>
      <c r="L15" s="1">
        <f t="shared" si="2"/>
        <v>1.3800000000000001</v>
      </c>
    </row>
    <row r="16" spans="1:12" x14ac:dyDescent="0.25">
      <c r="A16" t="s">
        <v>104</v>
      </c>
      <c r="B16" s="2">
        <f t="shared" si="0"/>
        <v>1</v>
      </c>
      <c r="C16" s="2" t="s">
        <v>44</v>
      </c>
      <c r="D16" t="s">
        <v>137</v>
      </c>
      <c r="E16" t="s">
        <v>138</v>
      </c>
      <c r="F16" s="2" t="s">
        <v>105</v>
      </c>
      <c r="G16" s="14"/>
      <c r="H16" s="2">
        <f>B16</f>
        <v>1</v>
      </c>
      <c r="I16" s="2">
        <v>3</v>
      </c>
      <c r="J16" s="2">
        <f t="shared" si="1"/>
        <v>2</v>
      </c>
      <c r="K16" s="1">
        <v>1.41</v>
      </c>
      <c r="L16" s="1">
        <f t="shared" si="2"/>
        <v>4.2299999999999995</v>
      </c>
    </row>
    <row r="17" spans="1:12" x14ac:dyDescent="0.25">
      <c r="A17" t="s">
        <v>122</v>
      </c>
      <c r="B17" s="2">
        <f t="shared" si="0"/>
        <v>8</v>
      </c>
      <c r="C17" s="2"/>
      <c r="F17" s="2" t="s">
        <v>36</v>
      </c>
      <c r="G17" s="14"/>
      <c r="H17" s="2">
        <f>B17</f>
        <v>8</v>
      </c>
      <c r="I17" s="2"/>
      <c r="J17" s="2">
        <f t="shared" si="1"/>
        <v>-8</v>
      </c>
      <c r="L17" s="1">
        <f t="shared" si="2"/>
        <v>0</v>
      </c>
    </row>
    <row r="18" spans="1:12" x14ac:dyDescent="0.25">
      <c r="A18" t="s">
        <v>90</v>
      </c>
      <c r="B18" s="2">
        <f t="shared" si="0"/>
        <v>1</v>
      </c>
      <c r="C18" s="2"/>
      <c r="F18" s="2" t="s">
        <v>91</v>
      </c>
      <c r="G18" s="14"/>
      <c r="H18" s="2">
        <f>B18</f>
        <v>1</v>
      </c>
      <c r="I18" s="2"/>
      <c r="J18" s="2">
        <f t="shared" si="1"/>
        <v>-1</v>
      </c>
      <c r="L18" s="1">
        <f t="shared" si="2"/>
        <v>0</v>
      </c>
    </row>
    <row r="19" spans="1:12" x14ac:dyDescent="0.25">
      <c r="A19" t="s">
        <v>68</v>
      </c>
      <c r="B19" s="2">
        <f t="shared" si="0"/>
        <v>1</v>
      </c>
      <c r="C19" s="2"/>
      <c r="F19" s="2" t="s">
        <v>69</v>
      </c>
      <c r="G19" s="14"/>
      <c r="H19" s="2">
        <f>B19</f>
        <v>1</v>
      </c>
      <c r="I19" s="2"/>
      <c r="J19" s="2">
        <f t="shared" si="1"/>
        <v>-1</v>
      </c>
      <c r="L19" s="1">
        <f t="shared" si="2"/>
        <v>0</v>
      </c>
    </row>
    <row r="20" spans="1:12" x14ac:dyDescent="0.25">
      <c r="A20" t="s">
        <v>98</v>
      </c>
      <c r="B20" s="2">
        <f t="shared" si="0"/>
        <v>1</v>
      </c>
      <c r="C20" s="2"/>
      <c r="F20" s="2" t="s">
        <v>99</v>
      </c>
      <c r="G20" s="14"/>
      <c r="H20" s="2">
        <f>B20</f>
        <v>1</v>
      </c>
      <c r="I20" s="2"/>
      <c r="J20" s="2">
        <f t="shared" si="1"/>
        <v>-1</v>
      </c>
      <c r="L20" s="1">
        <f t="shared" si="2"/>
        <v>0</v>
      </c>
    </row>
    <row r="21" spans="1:12" x14ac:dyDescent="0.25">
      <c r="A21" t="s">
        <v>94</v>
      </c>
      <c r="B21" s="2">
        <f t="shared" si="0"/>
        <v>3</v>
      </c>
      <c r="C21" s="2"/>
      <c r="F21" s="2" t="s">
        <v>27</v>
      </c>
      <c r="G21" s="14"/>
      <c r="H21" s="2">
        <f>B21</f>
        <v>3</v>
      </c>
      <c r="J21" s="2">
        <f t="shared" si="1"/>
        <v>-3</v>
      </c>
      <c r="L21" s="1">
        <f t="shared" si="2"/>
        <v>0</v>
      </c>
    </row>
    <row r="22" spans="1:12" x14ac:dyDescent="0.25">
      <c r="A22" t="s">
        <v>71</v>
      </c>
      <c r="B22" s="2">
        <f t="shared" si="0"/>
        <v>1</v>
      </c>
      <c r="C22" s="2"/>
      <c r="F22" s="2" t="s">
        <v>72</v>
      </c>
      <c r="G22" s="14"/>
      <c r="H22" s="2">
        <f>B22</f>
        <v>1</v>
      </c>
      <c r="J22" s="2">
        <f t="shared" si="1"/>
        <v>-1</v>
      </c>
      <c r="L22" s="1">
        <f t="shared" si="2"/>
        <v>0</v>
      </c>
    </row>
    <row r="23" spans="1:12" x14ac:dyDescent="0.25">
      <c r="A23" t="s">
        <v>88</v>
      </c>
      <c r="B23" s="2">
        <f t="shared" si="0"/>
        <v>1</v>
      </c>
      <c r="C23" s="2"/>
      <c r="F23" s="2" t="s">
        <v>89</v>
      </c>
      <c r="G23" s="14"/>
      <c r="H23" s="2">
        <f>B23</f>
        <v>1</v>
      </c>
      <c r="J23" s="2">
        <f t="shared" si="1"/>
        <v>-1</v>
      </c>
      <c r="L23" s="1">
        <f t="shared" si="2"/>
        <v>0</v>
      </c>
    </row>
    <row r="24" spans="1:12" x14ac:dyDescent="0.25">
      <c r="A24" t="s">
        <v>114</v>
      </c>
      <c r="B24" s="2">
        <f t="shared" si="0"/>
        <v>1</v>
      </c>
      <c r="C24" s="2"/>
      <c r="F24" s="2" t="s">
        <v>115</v>
      </c>
      <c r="G24" s="14"/>
      <c r="H24" s="2">
        <f>B24</f>
        <v>1</v>
      </c>
      <c r="J24" s="2">
        <f t="shared" si="1"/>
        <v>-1</v>
      </c>
      <c r="L24" s="1">
        <f t="shared" si="2"/>
        <v>0</v>
      </c>
    </row>
    <row r="25" spans="1:12" x14ac:dyDescent="0.25">
      <c r="A25" t="s">
        <v>96</v>
      </c>
      <c r="B25" s="2">
        <f t="shared" si="0"/>
        <v>1</v>
      </c>
      <c r="C25" s="2"/>
      <c r="F25" s="2" t="s">
        <v>97</v>
      </c>
      <c r="G25" s="14"/>
      <c r="H25" s="2">
        <f>B25</f>
        <v>1</v>
      </c>
      <c r="J25" s="2">
        <f t="shared" si="1"/>
        <v>-1</v>
      </c>
      <c r="L25" s="1">
        <f t="shared" si="2"/>
        <v>0</v>
      </c>
    </row>
    <row r="26" spans="1:12" x14ac:dyDescent="0.25">
      <c r="A26" t="s">
        <v>100</v>
      </c>
      <c r="B26" s="2">
        <f t="shared" si="0"/>
        <v>1</v>
      </c>
      <c r="C26" s="2"/>
      <c r="F26" s="2" t="s">
        <v>101</v>
      </c>
      <c r="G26" s="14"/>
      <c r="H26" s="2">
        <f>B26</f>
        <v>1</v>
      </c>
      <c r="J26" s="2">
        <f t="shared" si="1"/>
        <v>-1</v>
      </c>
      <c r="L26" s="1">
        <f t="shared" si="2"/>
        <v>0</v>
      </c>
    </row>
    <row r="27" spans="1:12" x14ac:dyDescent="0.25">
      <c r="A27" t="s">
        <v>80</v>
      </c>
      <c r="B27" s="2">
        <f t="shared" si="0"/>
        <v>1</v>
      </c>
      <c r="C27" s="2"/>
      <c r="F27" s="2" t="s">
        <v>81</v>
      </c>
      <c r="G27" s="14"/>
      <c r="H27" s="2">
        <f>B27</f>
        <v>1</v>
      </c>
      <c r="J27" s="2">
        <f t="shared" si="1"/>
        <v>-1</v>
      </c>
      <c r="L27" s="1">
        <f t="shared" si="2"/>
        <v>0</v>
      </c>
    </row>
    <row r="28" spans="1:12" x14ac:dyDescent="0.25">
      <c r="A28" t="s">
        <v>77</v>
      </c>
      <c r="B28" s="2">
        <f t="shared" si="0"/>
        <v>1</v>
      </c>
      <c r="C28" s="2"/>
      <c r="F28" s="2" t="s">
        <v>78</v>
      </c>
      <c r="G28" s="14"/>
      <c r="H28" s="2">
        <f>B28</f>
        <v>1</v>
      </c>
      <c r="J28" s="2">
        <f t="shared" si="1"/>
        <v>-1</v>
      </c>
      <c r="L28" s="1">
        <f t="shared" si="2"/>
        <v>0</v>
      </c>
    </row>
    <row r="29" spans="1:12" x14ac:dyDescent="0.25">
      <c r="A29" t="s">
        <v>56</v>
      </c>
      <c r="B29" s="2">
        <f t="shared" si="0"/>
        <v>1</v>
      </c>
      <c r="C29" s="2"/>
      <c r="F29" s="2" t="s">
        <v>57</v>
      </c>
      <c r="G29" s="14"/>
      <c r="H29" s="2">
        <f>B29</f>
        <v>1</v>
      </c>
      <c r="J29" s="2">
        <f t="shared" si="1"/>
        <v>-1</v>
      </c>
      <c r="L29" s="1">
        <f t="shared" si="2"/>
        <v>0</v>
      </c>
    </row>
    <row r="30" spans="1:12" x14ac:dyDescent="0.25">
      <c r="A30" t="s">
        <v>49</v>
      </c>
      <c r="B30" s="2">
        <f t="shared" si="0"/>
        <v>2</v>
      </c>
      <c r="C30" s="2"/>
      <c r="F30" s="2" t="s">
        <v>38</v>
      </c>
      <c r="G30" s="14"/>
      <c r="H30" s="2">
        <f>B30</f>
        <v>2</v>
      </c>
      <c r="J30" s="2">
        <f t="shared" si="1"/>
        <v>-2</v>
      </c>
      <c r="L30" s="1">
        <f t="shared" si="2"/>
        <v>0</v>
      </c>
    </row>
    <row r="31" spans="1:12" x14ac:dyDescent="0.25">
      <c r="A31" t="s">
        <v>40</v>
      </c>
      <c r="B31" s="2">
        <f t="shared" si="0"/>
        <v>1</v>
      </c>
      <c r="C31" s="2"/>
      <c r="F31" s="2" t="s">
        <v>41</v>
      </c>
      <c r="G31" s="14"/>
      <c r="H31" s="2">
        <f>B31</f>
        <v>1</v>
      </c>
      <c r="J31" s="2">
        <f t="shared" si="1"/>
        <v>-1</v>
      </c>
      <c r="L31" s="1">
        <f t="shared" si="2"/>
        <v>0</v>
      </c>
    </row>
    <row r="32" spans="1:12" x14ac:dyDescent="0.25">
      <c r="A32" t="s">
        <v>116</v>
      </c>
      <c r="B32" s="2">
        <f t="shared" si="0"/>
        <v>1</v>
      </c>
      <c r="C32" s="2"/>
      <c r="F32" s="2" t="s">
        <v>117</v>
      </c>
      <c r="G32" s="14"/>
      <c r="H32" s="2">
        <f>B32</f>
        <v>1</v>
      </c>
      <c r="J32" s="2">
        <f t="shared" si="1"/>
        <v>-1</v>
      </c>
      <c r="L32" s="1">
        <f t="shared" si="2"/>
        <v>0</v>
      </c>
    </row>
    <row r="33" spans="1:12" x14ac:dyDescent="0.25">
      <c r="A33" t="s">
        <v>50</v>
      </c>
      <c r="B33" s="2">
        <f t="shared" si="0"/>
        <v>1</v>
      </c>
      <c r="C33" s="2"/>
      <c r="F33" s="2" t="s">
        <v>51</v>
      </c>
      <c r="G33" s="14"/>
      <c r="H33" s="2">
        <f>B33</f>
        <v>1</v>
      </c>
      <c r="J33" s="2">
        <f t="shared" si="1"/>
        <v>-1</v>
      </c>
      <c r="L33" s="1">
        <f t="shared" si="2"/>
        <v>0</v>
      </c>
    </row>
    <row r="34" spans="1:12" x14ac:dyDescent="0.25">
      <c r="A34" t="s">
        <v>39</v>
      </c>
      <c r="B34" s="2">
        <f t="shared" si="0"/>
        <v>1</v>
      </c>
      <c r="C34" s="2"/>
      <c r="F34" s="2" t="s">
        <v>42</v>
      </c>
      <c r="G34" s="14"/>
      <c r="H34" s="2">
        <f>B34</f>
        <v>1</v>
      </c>
      <c r="J34" s="2">
        <f t="shared" si="1"/>
        <v>-1</v>
      </c>
      <c r="L34" s="1">
        <f t="shared" si="2"/>
        <v>0</v>
      </c>
    </row>
    <row r="35" spans="1:12" x14ac:dyDescent="0.25">
      <c r="A35" t="s">
        <v>55</v>
      </c>
      <c r="B35" s="2">
        <f t="shared" si="0"/>
        <v>2</v>
      </c>
      <c r="C35" s="2"/>
      <c r="F35" s="2" t="s">
        <v>37</v>
      </c>
      <c r="G35" s="14"/>
      <c r="H35" s="2">
        <f>B35</f>
        <v>2</v>
      </c>
      <c r="J35" s="2">
        <f t="shared" si="1"/>
        <v>-2</v>
      </c>
      <c r="L35" s="1">
        <f t="shared" si="2"/>
        <v>0</v>
      </c>
    </row>
    <row r="36" spans="1:12" x14ac:dyDescent="0.25">
      <c r="A36" t="s">
        <v>82</v>
      </c>
      <c r="B36" s="2">
        <f t="shared" si="0"/>
        <v>1</v>
      </c>
      <c r="C36" s="2"/>
      <c r="F36" s="2" t="s">
        <v>83</v>
      </c>
      <c r="G36" s="14"/>
      <c r="H36" s="2">
        <f>B36</f>
        <v>1</v>
      </c>
      <c r="J36" s="2">
        <f t="shared" si="1"/>
        <v>-1</v>
      </c>
      <c r="L36" s="1">
        <f t="shared" si="2"/>
        <v>0</v>
      </c>
    </row>
    <row r="37" spans="1:12" x14ac:dyDescent="0.25">
      <c r="A37" t="s">
        <v>76</v>
      </c>
      <c r="B37" s="2">
        <f t="shared" si="0"/>
        <v>1</v>
      </c>
      <c r="C37" s="2"/>
      <c r="F37" s="2" t="s">
        <v>79</v>
      </c>
      <c r="G37" s="14"/>
      <c r="H37" s="2">
        <f>B37</f>
        <v>1</v>
      </c>
      <c r="J37" s="2">
        <f t="shared" si="1"/>
        <v>-1</v>
      </c>
      <c r="L37" s="1">
        <f t="shared" si="2"/>
        <v>0</v>
      </c>
    </row>
    <row r="38" spans="1:12" x14ac:dyDescent="0.25">
      <c r="A38" t="s">
        <v>118</v>
      </c>
      <c r="B38" s="2">
        <f t="shared" si="0"/>
        <v>1</v>
      </c>
      <c r="C38" s="2"/>
      <c r="F38" s="2" t="s">
        <v>119</v>
      </c>
      <c r="G38" s="14"/>
      <c r="H38" s="2">
        <f>B38</f>
        <v>1</v>
      </c>
      <c r="J38" s="2">
        <f t="shared" si="1"/>
        <v>-1</v>
      </c>
      <c r="L38" s="1">
        <f t="shared" si="2"/>
        <v>0</v>
      </c>
    </row>
    <row r="39" spans="1:12" x14ac:dyDescent="0.25">
      <c r="A39" t="s">
        <v>95</v>
      </c>
      <c r="B39" s="2">
        <f t="shared" si="0"/>
        <v>2</v>
      </c>
      <c r="C39" s="2"/>
      <c r="F39" s="2" t="s">
        <v>59</v>
      </c>
      <c r="G39" s="14"/>
      <c r="H39" s="2">
        <f>B39</f>
        <v>2</v>
      </c>
      <c r="J39" s="2">
        <f t="shared" si="1"/>
        <v>-2</v>
      </c>
      <c r="L39" s="1">
        <f t="shared" si="2"/>
        <v>0</v>
      </c>
    </row>
    <row r="40" spans="1:12" x14ac:dyDescent="0.25">
      <c r="A40" t="s">
        <v>70</v>
      </c>
      <c r="B40" s="2">
        <f t="shared" si="0"/>
        <v>2</v>
      </c>
      <c r="C40" s="2"/>
      <c r="F40" s="2" t="s">
        <v>67</v>
      </c>
      <c r="G40" s="14"/>
      <c r="H40" s="2">
        <f>B40</f>
        <v>2</v>
      </c>
      <c r="J40" s="2">
        <f t="shared" si="1"/>
        <v>-2</v>
      </c>
      <c r="L40" s="1">
        <f t="shared" si="2"/>
        <v>0</v>
      </c>
    </row>
    <row r="41" spans="1:12" x14ac:dyDescent="0.25">
      <c r="A41" t="s">
        <v>54</v>
      </c>
      <c r="B41" s="2">
        <f t="shared" si="0"/>
        <v>7</v>
      </c>
      <c r="C41" s="2"/>
      <c r="F41" s="2" t="s">
        <v>30</v>
      </c>
      <c r="G41" s="14"/>
      <c r="H41" s="2">
        <f>B41</f>
        <v>7</v>
      </c>
      <c r="J41" s="2">
        <f t="shared" si="1"/>
        <v>-7</v>
      </c>
      <c r="L41" s="1">
        <f t="shared" si="2"/>
        <v>0</v>
      </c>
    </row>
    <row r="42" spans="1:12" x14ac:dyDescent="0.25">
      <c r="A42" t="s">
        <v>92</v>
      </c>
      <c r="B42" s="2">
        <f t="shared" si="0"/>
        <v>7</v>
      </c>
      <c r="C42" s="2" t="s">
        <v>44</v>
      </c>
      <c r="D42" t="s">
        <v>124</v>
      </c>
      <c r="E42" t="s">
        <v>125</v>
      </c>
      <c r="F42" s="2" t="s">
        <v>126</v>
      </c>
      <c r="G42" s="14" t="s">
        <v>128</v>
      </c>
      <c r="H42" s="2">
        <f>B42</f>
        <v>7</v>
      </c>
      <c r="J42" s="2">
        <f t="shared" si="1"/>
        <v>-7</v>
      </c>
      <c r="L42" s="1">
        <f t="shared" si="2"/>
        <v>0</v>
      </c>
    </row>
    <row r="43" spans="1:12" x14ac:dyDescent="0.25">
      <c r="A43" t="s">
        <v>121</v>
      </c>
      <c r="B43" s="2">
        <f t="shared" si="0"/>
        <v>1</v>
      </c>
      <c r="C43" s="2"/>
      <c r="F43" s="2" t="s">
        <v>120</v>
      </c>
      <c r="G43" s="14"/>
      <c r="H43" s="2">
        <f>B43</f>
        <v>1</v>
      </c>
      <c r="J43" s="2">
        <f t="shared" si="1"/>
        <v>-1</v>
      </c>
      <c r="L43" s="1">
        <f t="shared" si="2"/>
        <v>0</v>
      </c>
    </row>
    <row r="44" spans="1:12" x14ac:dyDescent="0.25">
      <c r="A44" t="s">
        <v>93</v>
      </c>
      <c r="B44" s="2">
        <f t="shared" si="0"/>
        <v>3</v>
      </c>
      <c r="C44" s="2"/>
      <c r="F44" s="2" t="s">
        <v>87</v>
      </c>
      <c r="G44" s="14"/>
      <c r="H44" s="2">
        <f>B44</f>
        <v>3</v>
      </c>
      <c r="J44" s="2">
        <f t="shared" si="1"/>
        <v>-3</v>
      </c>
      <c r="L44" s="1">
        <f t="shared" si="2"/>
        <v>0</v>
      </c>
    </row>
    <row r="45" spans="1:12" x14ac:dyDescent="0.25">
      <c r="A45" t="s">
        <v>28</v>
      </c>
      <c r="B45" s="2">
        <f>1+LEN(A45)-LEN(SUBSTITUTE(A45,",",""))</f>
        <v>1</v>
      </c>
      <c r="C45" s="2"/>
      <c r="F45" s="2" t="s">
        <v>29</v>
      </c>
      <c r="G45" s="14"/>
      <c r="H45" s="2">
        <f>B45</f>
        <v>1</v>
      </c>
      <c r="J45" s="2">
        <f t="shared" si="1"/>
        <v>-1</v>
      </c>
      <c r="L45" s="1">
        <f t="shared" si="2"/>
        <v>0</v>
      </c>
    </row>
    <row r="46" spans="1:12" x14ac:dyDescent="0.25">
      <c r="A46" t="s">
        <v>86</v>
      </c>
      <c r="B46" s="2">
        <f>1+LEN(A46)-LEN(SUBSTITUTE(A46,",",""))</f>
        <v>16</v>
      </c>
      <c r="C46" s="2" t="s">
        <v>44</v>
      </c>
      <c r="D46" s="10" t="s">
        <v>130</v>
      </c>
      <c r="E46" t="s">
        <v>131</v>
      </c>
      <c r="F46" s="2" t="s">
        <v>123</v>
      </c>
      <c r="G46" s="14" t="s">
        <v>129</v>
      </c>
      <c r="H46" s="2">
        <f>B46</f>
        <v>16</v>
      </c>
      <c r="I46">
        <v>50</v>
      </c>
      <c r="J46" s="2">
        <f t="shared" si="1"/>
        <v>34</v>
      </c>
      <c r="K46" s="1">
        <v>0.41599999999999998</v>
      </c>
      <c r="L46" s="1">
        <f t="shared" si="2"/>
        <v>20.8</v>
      </c>
    </row>
    <row r="47" spans="1:12" x14ac:dyDescent="0.25">
      <c r="A47" t="s">
        <v>102</v>
      </c>
      <c r="B47" s="2">
        <f>1+LEN(A47)-LEN(SUBSTITUTE(A47,",",""))</f>
        <v>1</v>
      </c>
      <c r="C47" s="2"/>
      <c r="F47" s="2" t="s">
        <v>103</v>
      </c>
      <c r="G47" s="14"/>
      <c r="H47" s="2">
        <f>B47</f>
        <v>1</v>
      </c>
      <c r="J47" s="2">
        <f t="shared" si="1"/>
        <v>-1</v>
      </c>
      <c r="L47" s="1">
        <f t="shared" si="2"/>
        <v>0</v>
      </c>
    </row>
    <row r="48" spans="1:12" x14ac:dyDescent="0.25">
      <c r="A48" t="s">
        <v>33</v>
      </c>
      <c r="B48" s="2">
        <f t="shared" si="0"/>
        <v>8</v>
      </c>
      <c r="C48" s="2"/>
      <c r="F48" s="2" t="s">
        <v>34</v>
      </c>
      <c r="G48" s="14"/>
      <c r="H48" s="2">
        <f>B48</f>
        <v>8</v>
      </c>
      <c r="J48" s="2">
        <f t="shared" si="1"/>
        <v>-8</v>
      </c>
      <c r="L48" s="1">
        <f t="shared" si="2"/>
        <v>0</v>
      </c>
    </row>
    <row r="49" spans="1:12" x14ac:dyDescent="0.25">
      <c r="A49" t="s">
        <v>62</v>
      </c>
      <c r="B49" s="2">
        <f t="shared" si="0"/>
        <v>6</v>
      </c>
      <c r="C49" s="2"/>
      <c r="F49" s="2" t="s">
        <v>53</v>
      </c>
      <c r="G49" s="14"/>
      <c r="H49" s="2">
        <f>B49</f>
        <v>6</v>
      </c>
      <c r="J49" s="2">
        <f t="shared" si="1"/>
        <v>-6</v>
      </c>
      <c r="L49" s="1">
        <f t="shared" si="2"/>
        <v>0</v>
      </c>
    </row>
    <row r="50" spans="1:12" s="6" customFormat="1" x14ac:dyDescent="0.25">
      <c r="A50" s="6" t="s">
        <v>4</v>
      </c>
      <c r="G50" s="15"/>
      <c r="K50" s="12"/>
      <c r="L50" s="7">
        <f>SUM(L2:L49)</f>
        <v>141.41999999999999</v>
      </c>
    </row>
  </sheetData>
  <conditionalFormatting sqref="J1:J1048576">
    <cfRule type="cellIs" dxfId="0" priority="1" operator="lessThan">
      <formula>1</formula>
    </cfRule>
  </conditionalFormatting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2015-06-30T02:46:58Z</dcterms:modified>
</cp:coreProperties>
</file>