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avis365-my.sharepoint.com/personal/ruizmen_ucdavis_edu/Documents/"/>
    </mc:Choice>
  </mc:AlternateContent>
  <xr:revisionPtr revIDLastSave="78" documentId="8_{433628BB-BECD-4D6E-BE1A-48A01C19F060}" xr6:coauthVersionLast="47" xr6:coauthVersionMax="47" xr10:uidLastSave="{7AB71EB2-0762-407D-8FBB-BAC9C99EAD9D}"/>
  <bookViews>
    <workbookView xWindow="28680" yWindow="-120" windowWidth="24240" windowHeight="17640" tabRatio="500" xr2:uid="{00000000-000D-0000-FFFF-FFFF00000000}"/>
  </bookViews>
  <sheets>
    <sheet name="ACTIN_CYTO_OSCARSET2_05092022" sheetId="1" r:id="rId1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70" i="1" l="1"/>
  <c r="U69" i="1"/>
  <c r="U68" i="1"/>
  <c r="U67" i="1"/>
  <c r="U66" i="1"/>
  <c r="U65" i="1"/>
  <c r="U42" i="1"/>
  <c r="U41" i="1"/>
  <c r="U40" i="1"/>
  <c r="U39" i="1"/>
  <c r="U38" i="1"/>
  <c r="U37" i="1"/>
  <c r="U14" i="1"/>
  <c r="U13" i="1"/>
  <c r="U12" i="1"/>
  <c r="U11" i="1"/>
  <c r="U10" i="1"/>
  <c r="U9" i="1"/>
  <c r="S72" i="1"/>
  <c r="S74" i="1"/>
  <c r="S76" i="1"/>
  <c r="S78" i="1"/>
  <c r="S80" i="1"/>
  <c r="S82" i="1"/>
  <c r="R72" i="1"/>
  <c r="R74" i="1"/>
  <c r="R76" i="1"/>
  <c r="R78" i="1"/>
  <c r="R80" i="1"/>
  <c r="R82" i="1"/>
  <c r="Q72" i="1"/>
  <c r="Q74" i="1"/>
  <c r="Q76" i="1"/>
  <c r="Q78" i="1"/>
  <c r="Q80" i="1"/>
  <c r="Q82" i="1"/>
  <c r="P72" i="1"/>
  <c r="P74" i="1"/>
  <c r="P76" i="1"/>
  <c r="P78" i="1"/>
  <c r="P80" i="1"/>
  <c r="P82" i="1"/>
  <c r="S44" i="1"/>
  <c r="S46" i="1"/>
  <c r="S48" i="1"/>
  <c r="S50" i="1"/>
  <c r="S52" i="1"/>
  <c r="S54" i="1"/>
  <c r="R44" i="1"/>
  <c r="R46" i="1"/>
  <c r="R48" i="1"/>
  <c r="R50" i="1"/>
  <c r="R52" i="1"/>
  <c r="R54" i="1"/>
  <c r="Q44" i="1"/>
  <c r="Q46" i="1"/>
  <c r="Q48" i="1"/>
  <c r="Q50" i="1"/>
  <c r="Q52" i="1"/>
  <c r="Q54" i="1"/>
  <c r="P44" i="1"/>
  <c r="P46" i="1"/>
  <c r="P48" i="1"/>
  <c r="P50" i="1"/>
  <c r="P52" i="1"/>
  <c r="P54" i="1"/>
  <c r="S16" i="1"/>
  <c r="S18" i="1"/>
  <c r="S20" i="1"/>
  <c r="S22" i="1"/>
  <c r="S24" i="1"/>
  <c r="S26" i="1"/>
  <c r="R16" i="1"/>
  <c r="R18" i="1"/>
  <c r="R20" i="1"/>
  <c r="R22" i="1"/>
  <c r="R24" i="1"/>
  <c r="R26" i="1"/>
  <c r="Q16" i="1"/>
  <c r="Q18" i="1"/>
  <c r="Q20" i="1"/>
  <c r="Q22" i="1"/>
  <c r="Q24" i="1"/>
  <c r="Q26" i="1"/>
  <c r="P16" i="1"/>
  <c r="P18" i="1"/>
  <c r="P20" i="1"/>
  <c r="P22" i="1"/>
  <c r="P24" i="1"/>
  <c r="P26" i="1"/>
  <c r="G16" i="1"/>
  <c r="G18" i="1"/>
  <c r="G20" i="1"/>
  <c r="G22" i="1"/>
  <c r="G24" i="1"/>
  <c r="G26" i="1"/>
  <c r="U64" i="1"/>
  <c r="U62" i="1"/>
  <c r="U61" i="1"/>
  <c r="U60" i="1"/>
  <c r="U59" i="1"/>
  <c r="U58" i="1"/>
  <c r="S60" i="1"/>
  <c r="S62" i="1"/>
  <c r="S64" i="1"/>
  <c r="S66" i="1"/>
  <c r="S70" i="1"/>
  <c r="R60" i="1"/>
  <c r="R62" i="1"/>
  <c r="R64" i="1"/>
  <c r="R66" i="1"/>
  <c r="R70" i="1"/>
  <c r="R58" i="1"/>
  <c r="Q60" i="1"/>
  <c r="Q62" i="1"/>
  <c r="Q64" i="1"/>
  <c r="Q66" i="1"/>
  <c r="Q70" i="1"/>
  <c r="Q58" i="1"/>
  <c r="P70" i="1"/>
  <c r="P68" i="1"/>
  <c r="Q68" i="1" s="1"/>
  <c r="R68" i="1" s="1"/>
  <c r="S68" i="1" s="1"/>
  <c r="U63" i="1" s="1"/>
  <c r="P66" i="1"/>
  <c r="P64" i="1"/>
  <c r="P62" i="1"/>
  <c r="P60" i="1"/>
  <c r="P58" i="1"/>
  <c r="S58" i="1" s="1"/>
  <c r="U36" i="1"/>
  <c r="U35" i="1"/>
  <c r="U34" i="1"/>
  <c r="U33" i="1"/>
  <c r="U32" i="1"/>
  <c r="U30" i="1"/>
  <c r="S34" i="1"/>
  <c r="S36" i="1"/>
  <c r="S38" i="1"/>
  <c r="S40" i="1"/>
  <c r="S42" i="1"/>
  <c r="S30" i="1"/>
  <c r="R34" i="1"/>
  <c r="R36" i="1"/>
  <c r="R38" i="1"/>
  <c r="R40" i="1"/>
  <c r="R42" i="1"/>
  <c r="R30" i="1"/>
  <c r="Q34" i="1"/>
  <c r="Q36" i="1"/>
  <c r="Q38" i="1"/>
  <c r="Q40" i="1"/>
  <c r="Q42" i="1"/>
  <c r="Q30" i="1"/>
  <c r="P32" i="1"/>
  <c r="Q32" i="1" s="1"/>
  <c r="R32" i="1" s="1"/>
  <c r="S32" i="1" s="1"/>
  <c r="U31" i="1" s="1"/>
  <c r="P34" i="1"/>
  <c r="P36" i="1"/>
  <c r="P38" i="1"/>
  <c r="P40" i="1"/>
  <c r="P42" i="1"/>
  <c r="P30" i="1"/>
  <c r="U8" i="1"/>
  <c r="U7" i="1"/>
  <c r="U6" i="1"/>
  <c r="U5" i="1"/>
  <c r="U4" i="1"/>
  <c r="U3" i="1"/>
  <c r="U2" i="1"/>
  <c r="S4" i="1"/>
  <c r="S6" i="1"/>
  <c r="S8" i="1"/>
  <c r="S10" i="1"/>
  <c r="S12" i="1"/>
  <c r="S14" i="1"/>
  <c r="S2" i="1"/>
  <c r="R4" i="1"/>
  <c r="R6" i="1"/>
  <c r="R8" i="1"/>
  <c r="R10" i="1"/>
  <c r="R12" i="1"/>
  <c r="R14" i="1"/>
  <c r="R2" i="1"/>
  <c r="Q4" i="1"/>
  <c r="Q6" i="1"/>
  <c r="Q8" i="1"/>
  <c r="Q10" i="1"/>
  <c r="Q12" i="1"/>
  <c r="Q14" i="1"/>
  <c r="Q2" i="1"/>
  <c r="P14" i="1"/>
  <c r="P12" i="1"/>
  <c r="P10" i="1"/>
  <c r="P8" i="1"/>
  <c r="P6" i="1"/>
  <c r="P4" i="1"/>
  <c r="P2" i="1"/>
  <c r="G4" i="1"/>
  <c r="G6" i="1"/>
  <c r="G8" i="1"/>
  <c r="G10" i="1"/>
  <c r="G12" i="1"/>
  <c r="G14" i="1"/>
  <c r="G2" i="1"/>
</calcChain>
</file>

<file path=xl/sharedStrings.xml><?xml version="1.0" encoding="utf-8"?>
<sst xmlns="http://schemas.openxmlformats.org/spreadsheetml/2006/main" count="576" uniqueCount="54">
  <si>
    <t>Well</t>
  </si>
  <si>
    <t>Fluor</t>
  </si>
  <si>
    <t>Target</t>
  </si>
  <si>
    <t>Content</t>
  </si>
  <si>
    <t>Sample</t>
  </si>
  <si>
    <t>Cq</t>
  </si>
  <si>
    <t>A03</t>
  </si>
  <si>
    <t>SYBR</t>
  </si>
  <si>
    <t>Actin</t>
  </si>
  <si>
    <t>Unkn</t>
  </si>
  <si>
    <t>A04</t>
  </si>
  <si>
    <t>A05</t>
  </si>
  <si>
    <t>A06</t>
  </si>
  <si>
    <t>A07</t>
  </si>
  <si>
    <t>A08</t>
  </si>
  <si>
    <t>A09</t>
  </si>
  <si>
    <t>B03</t>
  </si>
  <si>
    <t>B04</t>
  </si>
  <si>
    <t>B05</t>
  </si>
  <si>
    <t>B06</t>
  </si>
  <si>
    <t>B07</t>
  </si>
  <si>
    <t>B08</t>
  </si>
  <si>
    <t>B09</t>
  </si>
  <si>
    <t>IL-1B</t>
  </si>
  <si>
    <t>IL-6</t>
  </si>
  <si>
    <t>TNF-alpha</t>
  </si>
  <si>
    <t xml:space="preserve">Average </t>
  </si>
  <si>
    <t>Δ</t>
  </si>
  <si>
    <t>ΔΔ</t>
  </si>
  <si>
    <t>2^-(ΔΔ)</t>
  </si>
  <si>
    <t>Average</t>
  </si>
  <si>
    <t>2-None</t>
  </si>
  <si>
    <t>11-ABO</t>
  </si>
  <si>
    <t>5-Cholesterol</t>
  </si>
  <si>
    <t>3-ABO+Cholesterol</t>
  </si>
  <si>
    <t>14-LPS</t>
  </si>
  <si>
    <t>12-ABO+LPS</t>
  </si>
  <si>
    <t>17-ABO+Cholesterol+LPS</t>
  </si>
  <si>
    <t>18-Fructose</t>
  </si>
  <si>
    <t>23-ABO+Fructose</t>
  </si>
  <si>
    <t>20-Fructose+Cholesterol</t>
  </si>
  <si>
    <t>21-Fructose+LPS</t>
  </si>
  <si>
    <t>25-ABO+Fructose+Cholesterol+LPS</t>
  </si>
  <si>
    <t>A01</t>
  </si>
  <si>
    <t>B01</t>
  </si>
  <si>
    <t>A02</t>
  </si>
  <si>
    <t>B02</t>
  </si>
  <si>
    <t>A10</t>
  </si>
  <si>
    <t>B10</t>
  </si>
  <si>
    <t>A11</t>
  </si>
  <si>
    <t>B11</t>
  </si>
  <si>
    <t>A12</t>
  </si>
  <si>
    <t>B12</t>
  </si>
  <si>
    <t>8-Cholesterol+LPS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</si>
</sst>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##0.00;\-###0.00"/>
  </numFmts>
  <fonts count="3" x14ac:knownFonts="1">
    <font>
      <sz val="8.25"/>
      <name val="Microsoft Sans Serif"/>
      <charset val="1"/>
    </font>
    <font>
      <sz val="8.25"/>
      <name val="Microsoft Sans Serif"/>
    </font>
    <font>
      <sz val="12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Fill="1" applyBorder="1" applyAlignment="1" applyProtection="1">
      <alignment horizontal="center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  <protection locked="0"/>
    </xf>
    <xf numFmtId="165" fontId="2" fillId="0" borderId="0" xfId="0" applyNumberFormat="1" applyFont="1" applyFill="1" applyBorder="1" applyAlignment="1" applyProtection="1">
      <alignment horizontal="center" vertical="center"/>
      <protection locked="0"/>
    </xf>
    <xf numFmtId="2" fontId="2" fillId="0" borderId="0" xfId="0" applyNumberFormat="1" applyFont="1" applyFill="1" applyBorder="1" applyAlignment="1" applyProtection="1">
      <alignment horizontal="center" vertical="center"/>
      <protection locked="0"/>
    </xf>
    <xf numFmtId="2" fontId="2" fillId="0" borderId="0" xfId="0" applyNumberFormat="1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 vertical="center"/>
    </xf>
    <xf numFmtId="165" fontId="2" fillId="0" borderId="0" xfId="0" applyNumberFormat="1" applyFont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IL-1B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ACTIN_CYTO_OSCARSET2_05092022!$T$2:$T$14</c:f>
              <c:strCache>
                <c:ptCount val="13"/>
                <c:pt idx="0">
                  <c:v>2-None</c:v>
                </c:pt>
                <c:pt idx="1">
                  <c:v>11-ABO</c:v>
                </c:pt>
                <c:pt idx="2">
                  <c:v>5-Cholesterol</c:v>
                </c:pt>
                <c:pt idx="3">
                  <c:v>3-ABO+Cholesterol</c:v>
                </c:pt>
                <c:pt idx="4">
                  <c:v>14-LPS</c:v>
                </c:pt>
                <c:pt idx="5">
                  <c:v>12-ABO+LPS</c:v>
                </c:pt>
                <c:pt idx="6">
                  <c:v>8-Cholesterol+LPS</c:v>
                </c:pt>
                <c:pt idx="7">
                  <c:v>17-ABO+Cholesterol+LPS</c:v>
                </c:pt>
                <c:pt idx="8">
                  <c:v>18-Fructose</c:v>
                </c:pt>
                <c:pt idx="9">
                  <c:v>23-ABO+Fructose</c:v>
                </c:pt>
                <c:pt idx="10">
                  <c:v>20-Fructose+Cholesterol</c:v>
                </c:pt>
                <c:pt idx="11">
                  <c:v>21-Fructose+LPS</c:v>
                </c:pt>
                <c:pt idx="12">
                  <c:v>25-ABO+Fructose+Cholesterol+LPS</c:v>
                </c:pt>
              </c:strCache>
            </c:strRef>
          </c:cat>
          <c:val>
            <c:numRef>
              <c:f>ACTIN_CYTO_OSCARSET2_05092022!$U$2:$U$14</c:f>
              <c:numCache>
                <c:formatCode>0.00</c:formatCode>
                <c:ptCount val="13"/>
                <c:pt idx="0">
                  <c:v>1</c:v>
                </c:pt>
                <c:pt idx="1">
                  <c:v>0.19220107953417218</c:v>
                </c:pt>
                <c:pt idx="2">
                  <c:v>0.40061563495968894</c:v>
                </c:pt>
                <c:pt idx="3">
                  <c:v>9.9188389663259297E-2</c:v>
                </c:pt>
                <c:pt idx="4">
                  <c:v>6.4216078223015209</c:v>
                </c:pt>
                <c:pt idx="5">
                  <c:v>2.2775490147032809</c:v>
                </c:pt>
                <c:pt idx="6">
                  <c:v>2.6920508687615867</c:v>
                </c:pt>
                <c:pt idx="7">
                  <c:v>6.2994560012582745E-2</c:v>
                </c:pt>
                <c:pt idx="8">
                  <c:v>0.51924774516754901</c:v>
                </c:pt>
                <c:pt idx="9">
                  <c:v>0.29726035264433937</c:v>
                </c:pt>
                <c:pt idx="10">
                  <c:v>0.38815660182733774</c:v>
                </c:pt>
                <c:pt idx="11">
                  <c:v>6.5118235720237587</c:v>
                </c:pt>
                <c:pt idx="12">
                  <c:v>0.3441503539475545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F1-4A81-95AB-5F73685A7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4838127"/>
        <c:axId val="1084821487"/>
      </c:barChart>
      <c:catAx>
        <c:axId val="1084838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821487"/>
        <c:crosses val="autoZero"/>
        <c:auto val="1"/>
        <c:lblAlgn val="ctr"/>
        <c:lblOffset val="100"/>
        <c:noMultiLvlLbl val="0"/>
      </c:catAx>
      <c:valAx>
        <c:axId val="1084821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Fold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838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IL-6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ACTIN_CYTO_OSCARSET2_05092022!$T$30:$T$42</c:f>
              <c:strCache>
                <c:ptCount val="13"/>
                <c:pt idx="0">
                  <c:v>2-None</c:v>
                </c:pt>
                <c:pt idx="1">
                  <c:v>11-ABO</c:v>
                </c:pt>
                <c:pt idx="2">
                  <c:v>5-Cholesterol</c:v>
                </c:pt>
                <c:pt idx="3">
                  <c:v>3-ABO+Cholesterol</c:v>
                </c:pt>
                <c:pt idx="4">
                  <c:v>14-LPS</c:v>
                </c:pt>
                <c:pt idx="5">
                  <c:v>12-ABO+LPS</c:v>
                </c:pt>
                <c:pt idx="6">
                  <c:v>8-Cholesterol+LPS</c:v>
                </c:pt>
                <c:pt idx="7">
                  <c:v>17-ABO+Cholesterol+LPS</c:v>
                </c:pt>
                <c:pt idx="8">
                  <c:v>18-Fructose</c:v>
                </c:pt>
                <c:pt idx="9">
                  <c:v>23-ABO+Fructose</c:v>
                </c:pt>
                <c:pt idx="10">
                  <c:v>20-Fructose+Cholesterol</c:v>
                </c:pt>
                <c:pt idx="11">
                  <c:v>21-Fructose+LPS</c:v>
                </c:pt>
                <c:pt idx="12">
                  <c:v>25-ABO+Fructose+Cholesterol+LPS</c:v>
                </c:pt>
              </c:strCache>
            </c:strRef>
          </c:cat>
          <c:val>
            <c:numRef>
              <c:f>ACTIN_CYTO_OSCARSET2_05092022!$U$30:$U$42</c:f>
              <c:numCache>
                <c:formatCode>0.00</c:formatCode>
                <c:ptCount val="13"/>
                <c:pt idx="0">
                  <c:v>1</c:v>
                </c:pt>
                <c:pt idx="1">
                  <c:v>0.61690919603597594</c:v>
                </c:pt>
                <c:pt idx="2">
                  <c:v>1.0112376200936051</c:v>
                </c:pt>
                <c:pt idx="3">
                  <c:v>0.41301166057520333</c:v>
                </c:pt>
                <c:pt idx="4">
                  <c:v>10.298438875900722</c:v>
                </c:pt>
                <c:pt idx="5">
                  <c:v>10.838117734637114</c:v>
                </c:pt>
                <c:pt idx="6">
                  <c:v>23.694244043826089</c:v>
                </c:pt>
                <c:pt idx="7">
                  <c:v>1.007111052873183</c:v>
                </c:pt>
                <c:pt idx="8">
                  <c:v>1.3764424987497421</c:v>
                </c:pt>
                <c:pt idx="9">
                  <c:v>0.92133700848598077</c:v>
                </c:pt>
                <c:pt idx="10">
                  <c:v>1.2069543182217526</c:v>
                </c:pt>
                <c:pt idx="11">
                  <c:v>22.555376828782762</c:v>
                </c:pt>
                <c:pt idx="12">
                  <c:v>2.2825377653674486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C8-47BC-BC6A-66462AF53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9993023"/>
        <c:axId val="499985535"/>
      </c:barChart>
      <c:catAx>
        <c:axId val="499993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985535"/>
        <c:crosses val="autoZero"/>
        <c:auto val="1"/>
        <c:lblAlgn val="ctr"/>
        <c:lblOffset val="100"/>
        <c:noMultiLvlLbl val="0"/>
      </c:catAx>
      <c:valAx>
        <c:axId val="49998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Fold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993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TNF-alpha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ACTIN_CYTO_OSCARSET2_05092022!$T$58:$T$70</c:f>
              <c:strCache>
                <c:ptCount val="13"/>
                <c:pt idx="0">
                  <c:v>2-None</c:v>
                </c:pt>
                <c:pt idx="1">
                  <c:v>11-ABO</c:v>
                </c:pt>
                <c:pt idx="2">
                  <c:v>5-Cholesterol</c:v>
                </c:pt>
                <c:pt idx="3">
                  <c:v>3-ABO+Cholesterol</c:v>
                </c:pt>
                <c:pt idx="4">
                  <c:v>14-LPS</c:v>
                </c:pt>
                <c:pt idx="5">
                  <c:v>12-ABO+LPS</c:v>
                </c:pt>
                <c:pt idx="6">
                  <c:v>8-Cholesterol+LPS</c:v>
                </c:pt>
                <c:pt idx="7">
                  <c:v>17-ABO+Cholesterol+LPS</c:v>
                </c:pt>
                <c:pt idx="8">
                  <c:v>18-Fructose</c:v>
                </c:pt>
                <c:pt idx="9">
                  <c:v>23-ABO+Fructose</c:v>
                </c:pt>
                <c:pt idx="10">
                  <c:v>20-Fructose+Cholesterol</c:v>
                </c:pt>
                <c:pt idx="11">
                  <c:v>21-Fructose+LPS</c:v>
                </c:pt>
                <c:pt idx="12">
                  <c:v>25-ABO+Fructose+Cholesterol+LPS</c:v>
                </c:pt>
              </c:strCache>
            </c:strRef>
          </c:cat>
          <c:val>
            <c:numRef>
              <c:f>ACTIN_CYTO_OSCARSET2_05092022!$U$58:$U$70</c:f>
              <c:numCache>
                <c:formatCode>0.00</c:formatCode>
                <c:ptCount val="13"/>
                <c:pt idx="0">
                  <c:v>1</c:v>
                </c:pt>
                <c:pt idx="1">
                  <c:v>0.46725026341208314</c:v>
                </c:pt>
                <c:pt idx="2">
                  <c:v>3.0591233164800711</c:v>
                </c:pt>
                <c:pt idx="3">
                  <c:v>2.1040183268393662</c:v>
                </c:pt>
                <c:pt idx="4">
                  <c:v>10.36188753993342</c:v>
                </c:pt>
                <c:pt idx="5">
                  <c:v>11.818969605684737</c:v>
                </c:pt>
                <c:pt idx="6">
                  <c:v>14.855903771791317</c:v>
                </c:pt>
                <c:pt idx="7">
                  <c:v>2.6851936836219075</c:v>
                </c:pt>
                <c:pt idx="8">
                  <c:v>0.80372154166708265</c:v>
                </c:pt>
                <c:pt idx="9">
                  <c:v>1.4898280724023094</c:v>
                </c:pt>
                <c:pt idx="10">
                  <c:v>2.1954676680423795</c:v>
                </c:pt>
                <c:pt idx="11">
                  <c:v>8.9154577102237003</c:v>
                </c:pt>
                <c:pt idx="12">
                  <c:v>17.357084275845551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20-4CA1-9A66-7E8845E8F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8605823"/>
        <c:axId val="1078604159"/>
      </c:barChart>
      <c:catAx>
        <c:axId val="1078605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04159"/>
        <c:crosses val="autoZero"/>
        <c:auto val="1"/>
        <c:lblAlgn val="ctr"/>
        <c:lblOffset val="100"/>
        <c:noMultiLvlLbl val="0"/>
      </c:catAx>
      <c:valAx>
        <c:axId val="107860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Fold</a:t>
                </a:r>
                <a:r>
                  <a:rPr lang="en-US" baseline="0"/>
                  <a:t> Change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605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19050</xdr:colOff>
      <xdr:row>0</xdr:row>
      <xdr:rowOff>11430</xdr:rowOff>
    </xdr:from>
    <xdr:to>
      <xdr:col>31</xdr:col>
      <xdr:colOff>510540</xdr:colOff>
      <xdr:row>18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810458-0633-458A-BA38-E806802966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19050</xdr:colOff>
      <xdr:row>29</xdr:row>
      <xdr:rowOff>3810</xdr:rowOff>
    </xdr:from>
    <xdr:to>
      <xdr:col>31</xdr:col>
      <xdr:colOff>167640</xdr:colOff>
      <xdr:row>52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61F23E-F4B5-41A3-9E9A-4FEEA7950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64770</xdr:colOff>
      <xdr:row>57</xdr:row>
      <xdr:rowOff>19050</xdr:rowOff>
    </xdr:from>
    <xdr:to>
      <xdr:col>31</xdr:col>
      <xdr:colOff>312420</xdr:colOff>
      <xdr:row>74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78567C-3310-4A7F-9977-C2465E49D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3"/>
  <sheetViews>
    <sheetView tabSelected="1" topLeftCell="O1" workbookViewId="0">
      <selection activeCell="AG71" sqref="AG71"/>
    </sheetView>
  </sheetViews>
  <sheetFormatPr defaultColWidth="10" defaultRowHeight="15" customHeight="1" x14ac:dyDescent="0.2"/>
  <cols>
    <col min="1" max="2" width="10" style="3" customWidth="1"/>
    <col min="3" max="3" width="13.375" style="3" customWidth="1"/>
    <col min="4" max="4" width="11.625" style="3" customWidth="1"/>
    <col min="5" max="5" width="42.25" style="3" bestFit="1" customWidth="1"/>
    <col min="6" max="6" width="15" style="4" customWidth="1"/>
    <col min="7" max="7" width="10" style="2" customWidth="1"/>
    <col min="8" max="13" width="10" style="2"/>
    <col min="14" max="14" width="42.25" style="2" bestFit="1" customWidth="1"/>
    <col min="15" max="16" width="10" style="2"/>
    <col min="17" max="17" width="11.375" style="7" customWidth="1"/>
    <col min="18" max="19" width="10" style="2"/>
    <col min="20" max="20" width="43.5" style="11" customWidth="1"/>
    <col min="21" max="32" width="10" style="2"/>
    <col min="33" max="16384" width="10" style="1"/>
  </cols>
  <sheetData>
    <row r="1" spans="1:21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30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26</v>
      </c>
      <c r="Q1" s="7" t="s">
        <v>27</v>
      </c>
      <c r="R1" s="2" t="s">
        <v>28</v>
      </c>
      <c r="S1" s="2" t="s">
        <v>29</v>
      </c>
    </row>
    <row r="2" spans="1:21" ht="15" customHeight="1" x14ac:dyDescent="0.2">
      <c r="A2" s="2" t="s">
        <v>43</v>
      </c>
      <c r="B2" s="3" t="s">
        <v>7</v>
      </c>
      <c r="C2" s="3" t="s">
        <v>8</v>
      </c>
      <c r="D2" s="3" t="s">
        <v>9</v>
      </c>
      <c r="E2" s="3" t="s">
        <v>31</v>
      </c>
      <c r="F2" s="4">
        <v>22.939710928160999</v>
      </c>
      <c r="G2" s="6">
        <f>AVERAGE(F2:F3)</f>
        <v>22.847157108889849</v>
      </c>
      <c r="J2" s="2" t="s">
        <v>43</v>
      </c>
      <c r="K2" s="3" t="s">
        <v>7</v>
      </c>
      <c r="L2" s="3" t="s">
        <v>23</v>
      </c>
      <c r="M2" s="3" t="s">
        <v>9</v>
      </c>
      <c r="N2" s="3" t="s">
        <v>31</v>
      </c>
      <c r="O2" s="4">
        <v>32.9141491556422</v>
      </c>
      <c r="P2" s="6">
        <f>AVERAGE(O2:O3)</f>
        <v>32.906368891680003</v>
      </c>
      <c r="Q2" s="8">
        <f>P2-G2</f>
        <v>10.059211782790154</v>
      </c>
      <c r="R2" s="8">
        <f>Q2-$Q$2</f>
        <v>0</v>
      </c>
      <c r="S2" s="8">
        <f>2^-(R2)</f>
        <v>1</v>
      </c>
      <c r="T2" s="12" t="s">
        <v>31</v>
      </c>
      <c r="U2" s="7">
        <f>S2</f>
        <v>1</v>
      </c>
    </row>
    <row r="3" spans="1:21" ht="15" customHeight="1" x14ac:dyDescent="0.2">
      <c r="A3" s="2" t="s">
        <v>44</v>
      </c>
      <c r="B3" s="3" t="s">
        <v>7</v>
      </c>
      <c r="C3" s="3" t="s">
        <v>8</v>
      </c>
      <c r="D3" s="3" t="s">
        <v>9</v>
      </c>
      <c r="E3" s="3" t="s">
        <v>31</v>
      </c>
      <c r="F3" s="4">
        <v>22.7546032896187</v>
      </c>
      <c r="G3" s="5"/>
      <c r="J3" s="2" t="s">
        <v>44</v>
      </c>
      <c r="K3" s="3" t="s">
        <v>7</v>
      </c>
      <c r="L3" s="3" t="s">
        <v>23</v>
      </c>
      <c r="M3" s="3" t="s">
        <v>9</v>
      </c>
      <c r="N3" s="3" t="s">
        <v>31</v>
      </c>
      <c r="O3" s="4">
        <v>32.8985886277178</v>
      </c>
      <c r="P3" s="5"/>
      <c r="Q3" s="8"/>
      <c r="R3" s="5"/>
      <c r="S3" s="5"/>
      <c r="T3" s="12" t="s">
        <v>32</v>
      </c>
      <c r="U3" s="7">
        <f>S4</f>
        <v>0.19220107953417218</v>
      </c>
    </row>
    <row r="4" spans="1:21" ht="15" customHeight="1" x14ac:dyDescent="0.2">
      <c r="A4" s="2" t="s">
        <v>45</v>
      </c>
      <c r="B4" s="3" t="s">
        <v>7</v>
      </c>
      <c r="C4" s="3" t="s">
        <v>8</v>
      </c>
      <c r="D4" s="3" t="s">
        <v>9</v>
      </c>
      <c r="E4" s="3" t="s">
        <v>32</v>
      </c>
      <c r="F4" s="4">
        <v>22.464072365277801</v>
      </c>
      <c r="G4" s="6">
        <f t="shared" ref="G4" si="0">AVERAGE(F4:F5)</f>
        <v>22.257433727393398</v>
      </c>
      <c r="J4" s="2" t="s">
        <v>45</v>
      </c>
      <c r="K4" s="3" t="s">
        <v>7</v>
      </c>
      <c r="L4" s="3" t="s">
        <v>23</v>
      </c>
      <c r="M4" s="3" t="s">
        <v>9</v>
      </c>
      <c r="N4" s="3" t="s">
        <v>32</v>
      </c>
      <c r="O4" s="4">
        <v>34.425710764941201</v>
      </c>
      <c r="P4" s="6">
        <f t="shared" ref="P4" si="1">AVERAGE(O4:O5)</f>
        <v>34.695957165763502</v>
      </c>
      <c r="Q4" s="8">
        <f t="shared" ref="Q4" si="2">P4-G4</f>
        <v>12.438523438370105</v>
      </c>
      <c r="R4" s="8">
        <f t="shared" ref="R4" si="3">Q4-$Q$2</f>
        <v>2.3793116555799507</v>
      </c>
      <c r="S4" s="8">
        <f t="shared" ref="S4" si="4">2^-(R4)</f>
        <v>0.19220107953417218</v>
      </c>
      <c r="T4" s="12" t="s">
        <v>33</v>
      </c>
      <c r="U4" s="7">
        <f>S6</f>
        <v>0.40061563495968894</v>
      </c>
    </row>
    <row r="5" spans="1:21" ht="15" customHeight="1" x14ac:dyDescent="0.2">
      <c r="A5" s="2" t="s">
        <v>46</v>
      </c>
      <c r="B5" s="3" t="s">
        <v>7</v>
      </c>
      <c r="C5" s="3" t="s">
        <v>8</v>
      </c>
      <c r="D5" s="3" t="s">
        <v>9</v>
      </c>
      <c r="E5" s="3" t="s">
        <v>32</v>
      </c>
      <c r="F5" s="4">
        <v>22.050795089508998</v>
      </c>
      <c r="G5" s="5"/>
      <c r="J5" s="2" t="s">
        <v>46</v>
      </c>
      <c r="K5" s="3" t="s">
        <v>7</v>
      </c>
      <c r="L5" s="3" t="s">
        <v>23</v>
      </c>
      <c r="M5" s="3" t="s">
        <v>9</v>
      </c>
      <c r="N5" s="3" t="s">
        <v>32</v>
      </c>
      <c r="O5" s="4">
        <v>34.966203566585797</v>
      </c>
      <c r="P5" s="5"/>
      <c r="Q5" s="8"/>
      <c r="R5" s="5"/>
      <c r="S5" s="5"/>
      <c r="T5" s="12" t="s">
        <v>34</v>
      </c>
      <c r="U5" s="7">
        <f>S8</f>
        <v>9.9188389663259297E-2</v>
      </c>
    </row>
    <row r="6" spans="1:21" ht="15" customHeight="1" x14ac:dyDescent="0.2">
      <c r="A6" s="2" t="s">
        <v>6</v>
      </c>
      <c r="B6" s="3" t="s">
        <v>7</v>
      </c>
      <c r="C6" s="3" t="s">
        <v>8</v>
      </c>
      <c r="D6" s="3" t="s">
        <v>9</v>
      </c>
      <c r="E6" s="3" t="s">
        <v>33</v>
      </c>
      <c r="F6" s="4">
        <v>22.623720537519699</v>
      </c>
      <c r="G6" s="6">
        <f t="shared" ref="G6" si="5">AVERAGE(F6:F7)</f>
        <v>22.68554632108415</v>
      </c>
      <c r="J6" s="2" t="s">
        <v>6</v>
      </c>
      <c r="K6" s="3" t="s">
        <v>7</v>
      </c>
      <c r="L6" s="3" t="s">
        <v>23</v>
      </c>
      <c r="M6" s="3" t="s">
        <v>9</v>
      </c>
      <c r="N6" s="3" t="s">
        <v>33</v>
      </c>
      <c r="O6" s="4">
        <v>33.957583456676197</v>
      </c>
      <c r="P6" s="6">
        <f t="shared" ref="P6" si="6">AVERAGE(O6:O7)</f>
        <v>34.064467471972897</v>
      </c>
      <c r="Q6" s="8">
        <f t="shared" ref="Q6" si="7">P6-G6</f>
        <v>11.378921150888747</v>
      </c>
      <c r="R6" s="8">
        <f t="shared" ref="R6" si="8">Q6-$Q$2</f>
        <v>1.319709368098593</v>
      </c>
      <c r="S6" s="8">
        <f t="shared" ref="S6" si="9">2^-(R6)</f>
        <v>0.40061563495968894</v>
      </c>
      <c r="T6" s="12" t="s">
        <v>35</v>
      </c>
      <c r="U6" s="7">
        <f>S10</f>
        <v>6.4216078223015209</v>
      </c>
    </row>
    <row r="7" spans="1:21" ht="15" customHeight="1" x14ac:dyDescent="0.2">
      <c r="A7" s="2" t="s">
        <v>16</v>
      </c>
      <c r="B7" s="3" t="s">
        <v>7</v>
      </c>
      <c r="C7" s="3" t="s">
        <v>8</v>
      </c>
      <c r="D7" s="3" t="s">
        <v>9</v>
      </c>
      <c r="E7" s="3" t="s">
        <v>33</v>
      </c>
      <c r="F7" s="4">
        <v>22.747372104648601</v>
      </c>
      <c r="G7" s="5"/>
      <c r="J7" s="2" t="s">
        <v>16</v>
      </c>
      <c r="K7" s="3" t="s">
        <v>7</v>
      </c>
      <c r="L7" s="3" t="s">
        <v>23</v>
      </c>
      <c r="M7" s="3" t="s">
        <v>9</v>
      </c>
      <c r="N7" s="3" t="s">
        <v>33</v>
      </c>
      <c r="O7" s="4">
        <v>34.171351487269597</v>
      </c>
      <c r="P7" s="5"/>
      <c r="Q7" s="8"/>
      <c r="R7" s="5"/>
      <c r="S7" s="5"/>
      <c r="T7" s="12" t="s">
        <v>36</v>
      </c>
      <c r="U7" s="7">
        <f>S12</f>
        <v>2.2775490147032809</v>
      </c>
    </row>
    <row r="8" spans="1:21" ht="15" customHeight="1" x14ac:dyDescent="0.2">
      <c r="A8" s="2" t="s">
        <v>10</v>
      </c>
      <c r="B8" s="3" t="s">
        <v>7</v>
      </c>
      <c r="C8" s="3" t="s">
        <v>8</v>
      </c>
      <c r="D8" s="3" t="s">
        <v>9</v>
      </c>
      <c r="E8" s="3" t="s">
        <v>34</v>
      </c>
      <c r="F8" s="4">
        <v>22.785649754440701</v>
      </c>
      <c r="G8" s="6">
        <f t="shared" ref="G8" si="10">AVERAGE(F8:F9)</f>
        <v>22.921240841275448</v>
      </c>
      <c r="J8" s="2" t="s">
        <v>10</v>
      </c>
      <c r="K8" s="3" t="s">
        <v>7</v>
      </c>
      <c r="L8" s="3" t="s">
        <v>23</v>
      </c>
      <c r="M8" s="3" t="s">
        <v>9</v>
      </c>
      <c r="N8" s="3" t="s">
        <v>34</v>
      </c>
      <c r="O8" s="4">
        <v>36.363331454968602</v>
      </c>
      <c r="P8" s="6">
        <f t="shared" ref="P8" si="11">AVERAGE(O8:O9)</f>
        <v>36.314137555683146</v>
      </c>
      <c r="Q8" s="8">
        <f t="shared" ref="Q8" si="12">P8-G8</f>
        <v>13.392896714407698</v>
      </c>
      <c r="R8" s="8">
        <f t="shared" ref="R8" si="13">Q8-$Q$2</f>
        <v>3.3336849316175439</v>
      </c>
      <c r="S8" s="8">
        <f t="shared" ref="S8" si="14">2^-(R8)</f>
        <v>9.9188389663259297E-2</v>
      </c>
      <c r="T8" s="12" t="s">
        <v>53</v>
      </c>
      <c r="U8" s="7">
        <f>S14</f>
        <v>2.6920508687615867</v>
      </c>
    </row>
    <row r="9" spans="1:21" ht="15" customHeight="1" x14ac:dyDescent="0.2">
      <c r="A9" s="2" t="s">
        <v>17</v>
      </c>
      <c r="B9" s="3" t="s">
        <v>7</v>
      </c>
      <c r="C9" s="3" t="s">
        <v>8</v>
      </c>
      <c r="D9" s="3" t="s">
        <v>9</v>
      </c>
      <c r="E9" s="3" t="s">
        <v>34</v>
      </c>
      <c r="F9" s="4">
        <v>23.056831928110199</v>
      </c>
      <c r="G9" s="5"/>
      <c r="J9" s="2" t="s">
        <v>17</v>
      </c>
      <c r="K9" s="3" t="s">
        <v>7</v>
      </c>
      <c r="L9" s="3" t="s">
        <v>23</v>
      </c>
      <c r="M9" s="3" t="s">
        <v>9</v>
      </c>
      <c r="N9" s="3" t="s">
        <v>34</v>
      </c>
      <c r="O9" s="4">
        <v>36.264943656397698</v>
      </c>
      <c r="P9" s="5"/>
      <c r="Q9" s="8"/>
      <c r="R9" s="5"/>
      <c r="S9" s="5"/>
      <c r="T9" s="13" t="s">
        <v>37</v>
      </c>
      <c r="U9" s="7">
        <f>S16</f>
        <v>6.2994560012582745E-2</v>
      </c>
    </row>
    <row r="10" spans="1:21" ht="15" customHeight="1" x14ac:dyDescent="0.2">
      <c r="A10" s="2" t="s">
        <v>11</v>
      </c>
      <c r="B10" s="3" t="s">
        <v>7</v>
      </c>
      <c r="C10" s="3" t="s">
        <v>8</v>
      </c>
      <c r="D10" s="3" t="s">
        <v>9</v>
      </c>
      <c r="E10" s="3" t="s">
        <v>35</v>
      </c>
      <c r="F10" s="4">
        <v>21.352860965456902</v>
      </c>
      <c r="G10" s="6">
        <f t="shared" ref="G10" si="15">AVERAGE(F10:F11)</f>
        <v>21.502283010611499</v>
      </c>
      <c r="J10" s="2" t="s">
        <v>11</v>
      </c>
      <c r="K10" s="3" t="s">
        <v>7</v>
      </c>
      <c r="L10" s="3" t="s">
        <v>23</v>
      </c>
      <c r="M10" s="3" t="s">
        <v>9</v>
      </c>
      <c r="N10" s="3" t="s">
        <v>35</v>
      </c>
      <c r="O10" s="4">
        <v>28.787484636741102</v>
      </c>
      <c r="P10" s="6">
        <f t="shared" ref="P10" si="16">AVERAGE(O10:O11)</f>
        <v>28.878560233304853</v>
      </c>
      <c r="Q10" s="8">
        <f t="shared" ref="Q10" si="17">P10-G10</f>
        <v>7.3762772226933535</v>
      </c>
      <c r="R10" s="8">
        <f t="shared" ref="R10" si="18">Q10-$Q$2</f>
        <v>-2.6829345600968004</v>
      </c>
      <c r="S10" s="8">
        <f t="shared" ref="S10" si="19">2^-(R10)</f>
        <v>6.4216078223015209</v>
      </c>
      <c r="T10" s="13" t="s">
        <v>38</v>
      </c>
      <c r="U10" s="7">
        <f>S18</f>
        <v>0.51924774516754901</v>
      </c>
    </row>
    <row r="11" spans="1:21" ht="15" customHeight="1" x14ac:dyDescent="0.2">
      <c r="A11" s="2" t="s">
        <v>18</v>
      </c>
      <c r="B11" s="3" t="s">
        <v>7</v>
      </c>
      <c r="C11" s="3" t="s">
        <v>8</v>
      </c>
      <c r="D11" s="3" t="s">
        <v>9</v>
      </c>
      <c r="E11" s="3" t="s">
        <v>35</v>
      </c>
      <c r="F11" s="4">
        <v>21.651705055766101</v>
      </c>
      <c r="G11" s="5"/>
      <c r="J11" s="2" t="s">
        <v>18</v>
      </c>
      <c r="K11" s="3" t="s">
        <v>7</v>
      </c>
      <c r="L11" s="3" t="s">
        <v>23</v>
      </c>
      <c r="M11" s="3" t="s">
        <v>9</v>
      </c>
      <c r="N11" s="3" t="s">
        <v>35</v>
      </c>
      <c r="O11" s="4">
        <v>28.969635829868601</v>
      </c>
      <c r="P11" s="5"/>
      <c r="Q11" s="8"/>
      <c r="R11" s="5"/>
      <c r="S11" s="5"/>
      <c r="T11" s="13" t="s">
        <v>39</v>
      </c>
      <c r="U11" s="7">
        <f>S20</f>
        <v>0.29726035264433937</v>
      </c>
    </row>
    <row r="12" spans="1:21" ht="15" customHeight="1" x14ac:dyDescent="0.2">
      <c r="A12" s="2" t="s">
        <v>12</v>
      </c>
      <c r="B12" s="3" t="s">
        <v>7</v>
      </c>
      <c r="C12" s="3" t="s">
        <v>8</v>
      </c>
      <c r="D12" s="3" t="s">
        <v>9</v>
      </c>
      <c r="E12" s="3" t="s">
        <v>36</v>
      </c>
      <c r="F12" s="4">
        <v>22.8585311616803</v>
      </c>
      <c r="G12" s="6">
        <f t="shared" ref="G12" si="20">AVERAGE(F12:F13)</f>
        <v>22.846205502157751</v>
      </c>
      <c r="J12" s="2" t="s">
        <v>12</v>
      </c>
      <c r="K12" s="3" t="s">
        <v>7</v>
      </c>
      <c r="L12" s="3" t="s">
        <v>23</v>
      </c>
      <c r="M12" s="3" t="s">
        <v>9</v>
      </c>
      <c r="N12" s="3" t="s">
        <v>36</v>
      </c>
      <c r="O12" s="4">
        <v>31.649245397534699</v>
      </c>
      <c r="P12" s="6">
        <f t="shared" ref="P12" si="21">AVERAGE(O12:O13)</f>
        <v>31.717935182618298</v>
      </c>
      <c r="Q12" s="8">
        <f t="shared" ref="Q12" si="22">P12-G12</f>
        <v>8.8717296804605468</v>
      </c>
      <c r="R12" s="8">
        <f t="shared" ref="R12" si="23">Q12-$Q$2</f>
        <v>-1.1874821023296072</v>
      </c>
      <c r="S12" s="8">
        <f t="shared" ref="S12" si="24">2^-(R12)</f>
        <v>2.2775490147032809</v>
      </c>
      <c r="T12" s="13" t="s">
        <v>40</v>
      </c>
      <c r="U12" s="7">
        <f>S22</f>
        <v>0.38815660182733774</v>
      </c>
    </row>
    <row r="13" spans="1:21" ht="15" customHeight="1" x14ac:dyDescent="0.2">
      <c r="A13" s="2" t="s">
        <v>19</v>
      </c>
      <c r="B13" s="3" t="s">
        <v>7</v>
      </c>
      <c r="C13" s="3" t="s">
        <v>8</v>
      </c>
      <c r="D13" s="3" t="s">
        <v>9</v>
      </c>
      <c r="E13" s="3" t="s">
        <v>36</v>
      </c>
      <c r="F13" s="4">
        <v>22.833879842635199</v>
      </c>
      <c r="G13" s="5"/>
      <c r="J13" s="2" t="s">
        <v>19</v>
      </c>
      <c r="K13" s="3" t="s">
        <v>7</v>
      </c>
      <c r="L13" s="3" t="s">
        <v>23</v>
      </c>
      <c r="M13" s="3" t="s">
        <v>9</v>
      </c>
      <c r="N13" s="3" t="s">
        <v>36</v>
      </c>
      <c r="O13" s="4">
        <v>31.786624967701901</v>
      </c>
      <c r="P13" s="5"/>
      <c r="Q13" s="8"/>
      <c r="R13" s="5"/>
      <c r="S13" s="5"/>
      <c r="T13" s="13" t="s">
        <v>41</v>
      </c>
      <c r="U13" s="7">
        <f>S24</f>
        <v>6.5118235720237587</v>
      </c>
    </row>
    <row r="14" spans="1:21" ht="15" customHeight="1" x14ac:dyDescent="0.2">
      <c r="A14" s="2" t="s">
        <v>13</v>
      </c>
      <c r="B14" s="3" t="s">
        <v>7</v>
      </c>
      <c r="C14" s="3" t="s">
        <v>8</v>
      </c>
      <c r="D14" s="3" t="s">
        <v>9</v>
      </c>
      <c r="E14" s="3" t="s">
        <v>53</v>
      </c>
      <c r="F14" s="4">
        <v>22.412358979948301</v>
      </c>
      <c r="G14" s="6">
        <f t="shared" ref="G14:G26" si="25">AVERAGE(F14:F15)</f>
        <v>22.589176870761101</v>
      </c>
      <c r="J14" s="2" t="s">
        <v>13</v>
      </c>
      <c r="K14" s="3" t="s">
        <v>7</v>
      </c>
      <c r="L14" s="3" t="s">
        <v>23</v>
      </c>
      <c r="M14" s="3" t="s">
        <v>9</v>
      </c>
      <c r="N14" s="3" t="s">
        <v>53</v>
      </c>
      <c r="O14" s="4">
        <v>31.099564104998599</v>
      </c>
      <c r="P14" s="6">
        <f t="shared" ref="P14:P26" si="26">AVERAGE(O14:O15)</f>
        <v>31.2196829823041</v>
      </c>
      <c r="Q14" s="8">
        <f t="shared" ref="Q14:Q26" si="27">P14-G14</f>
        <v>8.6305061115429993</v>
      </c>
      <c r="R14" s="8">
        <f t="shared" ref="R14:R26" si="28">Q14-$Q$2</f>
        <v>-1.4287056712471546</v>
      </c>
      <c r="S14" s="8">
        <f t="shared" ref="S14:S26" si="29">2^-(R14)</f>
        <v>2.6920508687615867</v>
      </c>
      <c r="T14" s="13" t="s">
        <v>42</v>
      </c>
      <c r="U14" s="7">
        <f>S26</f>
        <v>0.3441503539475545</v>
      </c>
    </row>
    <row r="15" spans="1:21" ht="15" customHeight="1" x14ac:dyDescent="0.2">
      <c r="A15" s="2" t="s">
        <v>20</v>
      </c>
      <c r="B15" s="3" t="s">
        <v>7</v>
      </c>
      <c r="C15" s="3" t="s">
        <v>8</v>
      </c>
      <c r="D15" s="3" t="s">
        <v>9</v>
      </c>
      <c r="E15" s="3" t="s">
        <v>53</v>
      </c>
      <c r="F15" s="4">
        <v>22.7659947615739</v>
      </c>
      <c r="G15" s="5"/>
      <c r="J15" s="2" t="s">
        <v>20</v>
      </c>
      <c r="K15" s="3" t="s">
        <v>7</v>
      </c>
      <c r="L15" s="3" t="s">
        <v>23</v>
      </c>
      <c r="M15" s="3" t="s">
        <v>9</v>
      </c>
      <c r="N15" s="3" t="s">
        <v>53</v>
      </c>
      <c r="O15" s="4">
        <v>31.339801859609601</v>
      </c>
      <c r="P15" s="5"/>
      <c r="Q15" s="8"/>
      <c r="R15" s="5"/>
      <c r="S15" s="5"/>
    </row>
    <row r="16" spans="1:21" ht="15" customHeight="1" x14ac:dyDescent="0.2">
      <c r="A16" s="2" t="s">
        <v>14</v>
      </c>
      <c r="B16" s="9" t="s">
        <v>7</v>
      </c>
      <c r="C16" s="9" t="s">
        <v>8</v>
      </c>
      <c r="D16" s="9" t="s">
        <v>9</v>
      </c>
      <c r="E16" s="9" t="s">
        <v>37</v>
      </c>
      <c r="F16" s="10">
        <v>23.4153004691406</v>
      </c>
      <c r="G16" s="6">
        <f t="shared" si="25"/>
        <v>23.558546913720299</v>
      </c>
      <c r="J16" s="2" t="s">
        <v>14</v>
      </c>
      <c r="K16" s="9" t="s">
        <v>7</v>
      </c>
      <c r="L16" s="9" t="s">
        <v>23</v>
      </c>
      <c r="M16" s="9" t="s">
        <v>9</v>
      </c>
      <c r="N16" s="9" t="s">
        <v>37</v>
      </c>
      <c r="O16" s="10">
        <v>37.739579377214802</v>
      </c>
      <c r="P16" s="6">
        <f t="shared" si="26"/>
        <v>37.60638763833505</v>
      </c>
      <c r="Q16" s="8">
        <f t="shared" si="27"/>
        <v>14.047840724614751</v>
      </c>
      <c r="R16" s="8">
        <f t="shared" si="28"/>
        <v>3.9886289418245973</v>
      </c>
      <c r="S16" s="8">
        <f t="shared" si="29"/>
        <v>6.2994560012582745E-2</v>
      </c>
    </row>
    <row r="17" spans="1:21" ht="15" customHeight="1" x14ac:dyDescent="0.2">
      <c r="A17" s="2" t="s">
        <v>21</v>
      </c>
      <c r="B17" s="9" t="s">
        <v>7</v>
      </c>
      <c r="C17" s="9" t="s">
        <v>8</v>
      </c>
      <c r="D17" s="9" t="s">
        <v>9</v>
      </c>
      <c r="E17" s="9" t="s">
        <v>37</v>
      </c>
      <c r="F17" s="10">
        <v>23.701793358300002</v>
      </c>
      <c r="G17" s="5"/>
      <c r="J17" s="2" t="s">
        <v>21</v>
      </c>
      <c r="K17" s="9" t="s">
        <v>7</v>
      </c>
      <c r="L17" s="9" t="s">
        <v>23</v>
      </c>
      <c r="M17" s="9" t="s">
        <v>9</v>
      </c>
      <c r="N17" s="9" t="s">
        <v>37</v>
      </c>
      <c r="O17" s="10">
        <v>37.473195899455298</v>
      </c>
      <c r="P17" s="5"/>
      <c r="Q17" s="8"/>
      <c r="R17" s="5"/>
      <c r="S17" s="5"/>
    </row>
    <row r="18" spans="1:21" ht="15" customHeight="1" x14ac:dyDescent="0.2">
      <c r="A18" s="2" t="s">
        <v>15</v>
      </c>
      <c r="B18" s="9" t="s">
        <v>7</v>
      </c>
      <c r="C18" s="9" t="s">
        <v>8</v>
      </c>
      <c r="D18" s="9" t="s">
        <v>9</v>
      </c>
      <c r="E18" s="9" t="s">
        <v>38</v>
      </c>
      <c r="F18" s="10">
        <v>22.1335849902521</v>
      </c>
      <c r="G18" s="6">
        <f t="shared" si="25"/>
        <v>22.029542573745452</v>
      </c>
      <c r="J18" s="2" t="s">
        <v>15</v>
      </c>
      <c r="K18" s="9" t="s">
        <v>7</v>
      </c>
      <c r="L18" s="9" t="s">
        <v>23</v>
      </c>
      <c r="M18" s="9" t="s">
        <v>9</v>
      </c>
      <c r="N18" s="9" t="s">
        <v>38</v>
      </c>
      <c r="O18" s="10">
        <v>33.084400618417803</v>
      </c>
      <c r="P18" s="6">
        <f t="shared" si="26"/>
        <v>33.034259405240206</v>
      </c>
      <c r="Q18" s="8">
        <f t="shared" si="27"/>
        <v>11.004716831494754</v>
      </c>
      <c r="R18" s="8">
        <f t="shared" si="28"/>
        <v>0.94550504870460017</v>
      </c>
      <c r="S18" s="8">
        <f t="shared" si="29"/>
        <v>0.51924774516754901</v>
      </c>
    </row>
    <row r="19" spans="1:21" ht="15" customHeight="1" x14ac:dyDescent="0.2">
      <c r="A19" s="2" t="s">
        <v>22</v>
      </c>
      <c r="B19" s="9" t="s">
        <v>7</v>
      </c>
      <c r="C19" s="9" t="s">
        <v>8</v>
      </c>
      <c r="D19" s="9" t="s">
        <v>9</v>
      </c>
      <c r="E19" s="9" t="s">
        <v>38</v>
      </c>
      <c r="F19" s="10">
        <v>21.925500157238801</v>
      </c>
      <c r="G19" s="5"/>
      <c r="J19" s="2" t="s">
        <v>22</v>
      </c>
      <c r="K19" s="9" t="s">
        <v>7</v>
      </c>
      <c r="L19" s="9" t="s">
        <v>23</v>
      </c>
      <c r="M19" s="9" t="s">
        <v>9</v>
      </c>
      <c r="N19" s="9" t="s">
        <v>38</v>
      </c>
      <c r="O19" s="10">
        <v>32.984118192062603</v>
      </c>
      <c r="P19" s="5"/>
      <c r="Q19" s="8"/>
      <c r="R19" s="5"/>
      <c r="S19" s="5"/>
    </row>
    <row r="20" spans="1:21" ht="15" customHeight="1" x14ac:dyDescent="0.2">
      <c r="A20" s="2" t="s">
        <v>47</v>
      </c>
      <c r="B20" s="9" t="s">
        <v>7</v>
      </c>
      <c r="C20" s="9" t="s">
        <v>8</v>
      </c>
      <c r="D20" s="9" t="s">
        <v>9</v>
      </c>
      <c r="E20" s="9" t="s">
        <v>39</v>
      </c>
      <c r="F20" s="10">
        <v>23.122300433432098</v>
      </c>
      <c r="G20" s="6">
        <f t="shared" si="25"/>
        <v>23.030302732562248</v>
      </c>
      <c r="J20" s="2" t="s">
        <v>47</v>
      </c>
      <c r="K20" s="9" t="s">
        <v>7</v>
      </c>
      <c r="L20" s="9" t="s">
        <v>23</v>
      </c>
      <c r="M20" s="9" t="s">
        <v>9</v>
      </c>
      <c r="N20" s="9" t="s">
        <v>39</v>
      </c>
      <c r="O20" s="10">
        <v>35.081637425633701</v>
      </c>
      <c r="P20" s="6">
        <f t="shared" si="26"/>
        <v>34.839715554857349</v>
      </c>
      <c r="Q20" s="8">
        <f t="shared" si="27"/>
        <v>11.809412822295101</v>
      </c>
      <c r="R20" s="8">
        <f t="shared" si="28"/>
        <v>1.7502010395049474</v>
      </c>
      <c r="S20" s="8">
        <f t="shared" si="29"/>
        <v>0.29726035264433937</v>
      </c>
    </row>
    <row r="21" spans="1:21" ht="15" customHeight="1" x14ac:dyDescent="0.2">
      <c r="A21" s="2" t="s">
        <v>48</v>
      </c>
      <c r="B21" s="9" t="s">
        <v>7</v>
      </c>
      <c r="C21" s="9" t="s">
        <v>8</v>
      </c>
      <c r="D21" s="9" t="s">
        <v>9</v>
      </c>
      <c r="E21" s="9" t="s">
        <v>39</v>
      </c>
      <c r="F21" s="10">
        <v>22.938305031692401</v>
      </c>
      <c r="G21" s="5"/>
      <c r="J21" s="2" t="s">
        <v>48</v>
      </c>
      <c r="K21" s="9" t="s">
        <v>7</v>
      </c>
      <c r="L21" s="9" t="s">
        <v>23</v>
      </c>
      <c r="M21" s="9" t="s">
        <v>9</v>
      </c>
      <c r="N21" s="9" t="s">
        <v>39</v>
      </c>
      <c r="O21" s="10">
        <v>34.597793684080997</v>
      </c>
      <c r="P21" s="5"/>
      <c r="Q21" s="8"/>
      <c r="R21" s="5"/>
      <c r="S21" s="5"/>
    </row>
    <row r="22" spans="1:21" ht="15" customHeight="1" x14ac:dyDescent="0.2">
      <c r="A22" s="2" t="s">
        <v>49</v>
      </c>
      <c r="B22" s="9" t="s">
        <v>7</v>
      </c>
      <c r="C22" s="9" t="s">
        <v>8</v>
      </c>
      <c r="D22" s="9" t="s">
        <v>9</v>
      </c>
      <c r="E22" s="9" t="s">
        <v>40</v>
      </c>
      <c r="F22" s="10">
        <v>22.976590973911701</v>
      </c>
      <c r="G22" s="6">
        <f t="shared" si="25"/>
        <v>23.117128688151048</v>
      </c>
      <c r="J22" s="2" t="s">
        <v>49</v>
      </c>
      <c r="K22" s="9" t="s">
        <v>7</v>
      </c>
      <c r="L22" s="9" t="s">
        <v>23</v>
      </c>
      <c r="M22" s="9" t="s">
        <v>9</v>
      </c>
      <c r="N22" s="9" t="s">
        <v>40</v>
      </c>
      <c r="O22" s="10">
        <v>34.655478927633901</v>
      </c>
      <c r="P22" s="6">
        <f t="shared" si="26"/>
        <v>34.541629740482946</v>
      </c>
      <c r="Q22" s="8">
        <f t="shared" si="27"/>
        <v>11.424501052331898</v>
      </c>
      <c r="R22" s="8">
        <f t="shared" si="28"/>
        <v>1.3652892695417442</v>
      </c>
      <c r="S22" s="8">
        <f t="shared" si="29"/>
        <v>0.38815660182733774</v>
      </c>
    </row>
    <row r="23" spans="1:21" ht="15" customHeight="1" x14ac:dyDescent="0.2">
      <c r="A23" s="2" t="s">
        <v>50</v>
      </c>
      <c r="B23" s="9" t="s">
        <v>7</v>
      </c>
      <c r="C23" s="9" t="s">
        <v>8</v>
      </c>
      <c r="D23" s="9" t="s">
        <v>9</v>
      </c>
      <c r="E23" s="9" t="s">
        <v>40</v>
      </c>
      <c r="F23" s="10">
        <v>23.257666402390399</v>
      </c>
      <c r="G23" s="5"/>
      <c r="J23" s="2" t="s">
        <v>50</v>
      </c>
      <c r="K23" s="9" t="s">
        <v>7</v>
      </c>
      <c r="L23" s="9" t="s">
        <v>23</v>
      </c>
      <c r="M23" s="9" t="s">
        <v>9</v>
      </c>
      <c r="N23" s="9" t="s">
        <v>40</v>
      </c>
      <c r="O23" s="10">
        <v>34.427780553331999</v>
      </c>
      <c r="P23" s="5"/>
      <c r="Q23" s="8"/>
      <c r="R23" s="5"/>
      <c r="S23" s="5"/>
    </row>
    <row r="24" spans="1:21" ht="15" customHeight="1" x14ac:dyDescent="0.2">
      <c r="A24" s="2" t="s">
        <v>51</v>
      </c>
      <c r="B24" s="9" t="s">
        <v>7</v>
      </c>
      <c r="C24" s="9" t="s">
        <v>8</v>
      </c>
      <c r="D24" s="9" t="s">
        <v>9</v>
      </c>
      <c r="E24" s="9" t="s">
        <v>41</v>
      </c>
      <c r="F24" s="10">
        <v>22.902315915170199</v>
      </c>
      <c r="G24" s="6">
        <f t="shared" si="25"/>
        <v>22.758931006852698</v>
      </c>
      <c r="J24" s="2" t="s">
        <v>51</v>
      </c>
      <c r="K24" s="9" t="s">
        <v>7</v>
      </c>
      <c r="L24" s="9" t="s">
        <v>23</v>
      </c>
      <c r="M24" s="9" t="s">
        <v>9</v>
      </c>
      <c r="N24" s="9" t="s">
        <v>41</v>
      </c>
      <c r="O24" s="10">
        <v>30.127193445033299</v>
      </c>
      <c r="P24" s="6">
        <f t="shared" si="26"/>
        <v>30.115081177141647</v>
      </c>
      <c r="Q24" s="8">
        <f t="shared" si="27"/>
        <v>7.3561501702889487</v>
      </c>
      <c r="R24" s="8">
        <f t="shared" si="28"/>
        <v>-2.7030616125012052</v>
      </c>
      <c r="S24" s="8">
        <f t="shared" si="29"/>
        <v>6.5118235720237587</v>
      </c>
    </row>
    <row r="25" spans="1:21" ht="15" customHeight="1" x14ac:dyDescent="0.2">
      <c r="A25" s="2" t="s">
        <v>52</v>
      </c>
      <c r="B25" s="9" t="s">
        <v>7</v>
      </c>
      <c r="C25" s="9" t="s">
        <v>8</v>
      </c>
      <c r="D25" s="9" t="s">
        <v>9</v>
      </c>
      <c r="E25" s="9" t="s">
        <v>41</v>
      </c>
      <c r="F25" s="10">
        <v>22.615546098535201</v>
      </c>
      <c r="G25" s="5"/>
      <c r="J25" s="2" t="s">
        <v>52</v>
      </c>
      <c r="K25" s="9" t="s">
        <v>7</v>
      </c>
      <c r="L25" s="9" t="s">
        <v>23</v>
      </c>
      <c r="M25" s="9" t="s">
        <v>9</v>
      </c>
      <c r="N25" s="9" t="s">
        <v>41</v>
      </c>
      <c r="O25" s="10">
        <v>30.102968909249999</v>
      </c>
      <c r="P25" s="5"/>
      <c r="Q25" s="8"/>
      <c r="R25" s="5"/>
      <c r="S25" s="5"/>
    </row>
    <row r="26" spans="1:21" ht="15" customHeight="1" x14ac:dyDescent="0.2">
      <c r="A26" s="2" t="s">
        <v>14</v>
      </c>
      <c r="B26" s="9" t="s">
        <v>7</v>
      </c>
      <c r="C26" s="9" t="s">
        <v>8</v>
      </c>
      <c r="D26" s="9" t="s">
        <v>9</v>
      </c>
      <c r="E26" s="9" t="s">
        <v>42</v>
      </c>
      <c r="F26" s="10">
        <v>22.000191611751902</v>
      </c>
      <c r="G26" s="6">
        <f t="shared" si="25"/>
        <v>21.8779927027288</v>
      </c>
      <c r="J26" s="2" t="s">
        <v>14</v>
      </c>
      <c r="K26" s="9" t="s">
        <v>7</v>
      </c>
      <c r="L26" s="9" t="s">
        <v>23</v>
      </c>
      <c r="M26" s="9" t="s">
        <v>9</v>
      </c>
      <c r="N26" s="9" t="s">
        <v>42</v>
      </c>
      <c r="O26" s="10">
        <v>33.415658794723001</v>
      </c>
      <c r="P26" s="6">
        <f t="shared" si="26"/>
        <v>33.476093586687554</v>
      </c>
      <c r="Q26" s="8">
        <f t="shared" si="27"/>
        <v>11.598100883958754</v>
      </c>
      <c r="R26" s="8">
        <f t="shared" si="28"/>
        <v>1.5388891011685999</v>
      </c>
      <c r="S26" s="8">
        <f t="shared" si="29"/>
        <v>0.3441503539475545</v>
      </c>
    </row>
    <row r="27" spans="1:21" ht="15" customHeight="1" x14ac:dyDescent="0.2">
      <c r="A27" s="2" t="s">
        <v>21</v>
      </c>
      <c r="B27" s="9" t="s">
        <v>7</v>
      </c>
      <c r="C27" s="9" t="s">
        <v>8</v>
      </c>
      <c r="D27" s="9" t="s">
        <v>9</v>
      </c>
      <c r="E27" s="9" t="s">
        <v>42</v>
      </c>
      <c r="F27" s="10">
        <v>21.755793793705699</v>
      </c>
      <c r="G27" s="5"/>
      <c r="J27" s="2" t="s">
        <v>21</v>
      </c>
      <c r="K27" s="9" t="s">
        <v>7</v>
      </c>
      <c r="L27" s="9" t="s">
        <v>23</v>
      </c>
      <c r="M27" s="9" t="s">
        <v>9</v>
      </c>
      <c r="N27" s="9" t="s">
        <v>42</v>
      </c>
      <c r="O27" s="10">
        <v>33.5365283786521</v>
      </c>
      <c r="P27" s="5"/>
      <c r="Q27" s="8"/>
      <c r="R27" s="5"/>
      <c r="S27" s="5"/>
    </row>
    <row r="28" spans="1:21" ht="15" customHeight="1" x14ac:dyDescent="0.2">
      <c r="J28" s="1"/>
      <c r="K28" s="1"/>
      <c r="L28" s="1"/>
      <c r="M28" s="1"/>
      <c r="N28" s="1"/>
      <c r="O28" s="1"/>
    </row>
    <row r="29" spans="1:21" ht="15" customHeight="1" x14ac:dyDescent="0.2">
      <c r="J29" s="1"/>
      <c r="K29" s="1"/>
      <c r="L29" s="1"/>
      <c r="M29" s="1"/>
      <c r="N29" s="1"/>
      <c r="O29" s="1"/>
    </row>
    <row r="30" spans="1:21" ht="15" customHeight="1" x14ac:dyDescent="0.2">
      <c r="J30" s="2" t="s">
        <v>43</v>
      </c>
      <c r="K30" s="3" t="s">
        <v>7</v>
      </c>
      <c r="L30" s="3" t="s">
        <v>24</v>
      </c>
      <c r="M30" s="3" t="s">
        <v>9</v>
      </c>
      <c r="N30" s="3" t="s">
        <v>31</v>
      </c>
      <c r="O30" s="4">
        <v>38.332953265617398</v>
      </c>
      <c r="P30" s="6">
        <f>AVERAGE(O30:O31)</f>
        <v>38.201456485109098</v>
      </c>
      <c r="Q30" s="8">
        <f>P30-G2</f>
        <v>15.354299376219249</v>
      </c>
      <c r="R30" s="8">
        <f>Q30-$Q$30</f>
        <v>0</v>
      </c>
      <c r="S30" s="8">
        <f>2^-(R30)</f>
        <v>1</v>
      </c>
      <c r="T30" s="12" t="s">
        <v>31</v>
      </c>
      <c r="U30" s="7">
        <f>S30</f>
        <v>1</v>
      </c>
    </row>
    <row r="31" spans="1:21" ht="15" customHeight="1" x14ac:dyDescent="0.2">
      <c r="J31" s="2" t="s">
        <v>44</v>
      </c>
      <c r="K31" s="3" t="s">
        <v>7</v>
      </c>
      <c r="L31" s="3" t="s">
        <v>24</v>
      </c>
      <c r="M31" s="3" t="s">
        <v>9</v>
      </c>
      <c r="N31" s="3" t="s">
        <v>31</v>
      </c>
      <c r="O31" s="4">
        <v>38.069959704600798</v>
      </c>
      <c r="P31" s="5"/>
      <c r="Q31" s="8"/>
      <c r="R31" s="5"/>
      <c r="S31" s="5"/>
      <c r="T31" s="12" t="s">
        <v>32</v>
      </c>
      <c r="U31" s="7">
        <f>S32</f>
        <v>0.61690919603597594</v>
      </c>
    </row>
    <row r="32" spans="1:21" ht="15" customHeight="1" x14ac:dyDescent="0.2">
      <c r="J32" s="2" t="s">
        <v>45</v>
      </c>
      <c r="K32" s="3" t="s">
        <v>7</v>
      </c>
      <c r="L32" s="3" t="s">
        <v>24</v>
      </c>
      <c r="M32" s="3" t="s">
        <v>9</v>
      </c>
      <c r="N32" s="3" t="s">
        <v>32</v>
      </c>
      <c r="O32" s="4">
        <v>38.181803500442101</v>
      </c>
      <c r="P32" s="6">
        <f t="shared" ref="P32" si="30">AVERAGE(O32:O33)</f>
        <v>38.3086030463528</v>
      </c>
      <c r="Q32" s="8">
        <f t="shared" ref="Q32" si="31">P32-G4</f>
        <v>16.051169318959403</v>
      </c>
      <c r="R32" s="8">
        <f t="shared" ref="R32" si="32">Q32-$Q$30</f>
        <v>0.6968699427401539</v>
      </c>
      <c r="S32" s="8">
        <f t="shared" ref="S32" si="33">2^-(R32)</f>
        <v>0.61690919603597594</v>
      </c>
      <c r="T32" s="12" t="s">
        <v>33</v>
      </c>
      <c r="U32" s="7">
        <f>S34</f>
        <v>1.0112376200936051</v>
      </c>
    </row>
    <row r="33" spans="10:21" ht="15" customHeight="1" x14ac:dyDescent="0.2">
      <c r="J33" s="2" t="s">
        <v>46</v>
      </c>
      <c r="K33" s="3" t="s">
        <v>7</v>
      </c>
      <c r="L33" s="3" t="s">
        <v>24</v>
      </c>
      <c r="M33" s="3" t="s">
        <v>9</v>
      </c>
      <c r="N33" s="3" t="s">
        <v>32</v>
      </c>
      <c r="O33" s="4">
        <v>38.4354025922635</v>
      </c>
      <c r="P33" s="5"/>
      <c r="Q33" s="8"/>
      <c r="R33" s="5"/>
      <c r="S33" s="5"/>
      <c r="T33" s="12" t="s">
        <v>34</v>
      </c>
      <c r="U33" s="7">
        <f>S36</f>
        <v>0.41301166057520333</v>
      </c>
    </row>
    <row r="34" spans="10:21" ht="15" customHeight="1" x14ac:dyDescent="0.2">
      <c r="J34" s="2" t="s">
        <v>6</v>
      </c>
      <c r="K34" s="3" t="s">
        <v>7</v>
      </c>
      <c r="L34" s="3" t="s">
        <v>24</v>
      </c>
      <c r="M34" s="3" t="s">
        <v>9</v>
      </c>
      <c r="N34" s="3" t="s">
        <v>33</v>
      </c>
      <c r="O34" s="4">
        <v>37.9431387438065</v>
      </c>
      <c r="P34" s="6">
        <f t="shared" ref="P34" si="34">AVERAGE(O34:O35)</f>
        <v>38.023723656491299</v>
      </c>
      <c r="Q34" s="8">
        <f t="shared" ref="Q34" si="35">P34-G6</f>
        <v>15.338177335407149</v>
      </c>
      <c r="R34" s="8">
        <f t="shared" ref="R34" si="36">Q34-$Q$30</f>
        <v>-1.6122040812099669E-2</v>
      </c>
      <c r="S34" s="8">
        <f t="shared" ref="S34" si="37">2^-(R34)</f>
        <v>1.0112376200936051</v>
      </c>
      <c r="T34" s="12" t="s">
        <v>35</v>
      </c>
      <c r="U34" s="7">
        <f>S38</f>
        <v>10.298438875900722</v>
      </c>
    </row>
    <row r="35" spans="10:21" ht="15" customHeight="1" x14ac:dyDescent="0.2">
      <c r="J35" s="2" t="s">
        <v>16</v>
      </c>
      <c r="K35" s="3" t="s">
        <v>7</v>
      </c>
      <c r="L35" s="3" t="s">
        <v>24</v>
      </c>
      <c r="M35" s="3" t="s">
        <v>9</v>
      </c>
      <c r="N35" s="3" t="s">
        <v>33</v>
      </c>
      <c r="O35" s="4">
        <v>38.104308569176098</v>
      </c>
      <c r="P35" s="5"/>
      <c r="Q35" s="8"/>
      <c r="R35" s="5"/>
      <c r="S35" s="5"/>
      <c r="T35" s="12" t="s">
        <v>36</v>
      </c>
      <c r="U35" s="7">
        <f>S40</f>
        <v>10.838117734637114</v>
      </c>
    </row>
    <row r="36" spans="10:21" ht="15" customHeight="1" x14ac:dyDescent="0.2">
      <c r="J36" s="2" t="s">
        <v>10</v>
      </c>
      <c r="K36" s="3" t="s">
        <v>7</v>
      </c>
      <c r="L36" s="3" t="s">
        <v>24</v>
      </c>
      <c r="M36" s="3" t="s">
        <v>9</v>
      </c>
      <c r="N36" s="3" t="s">
        <v>34</v>
      </c>
      <c r="O36" s="4">
        <v>39.489465161585102</v>
      </c>
      <c r="P36" s="6">
        <f t="shared" ref="P36" si="38">AVERAGE(O36:O37)</f>
        <v>39.5512857984939</v>
      </c>
      <c r="Q36" s="8">
        <f t="shared" ref="Q36" si="39">P36-G8</f>
        <v>16.630044957218452</v>
      </c>
      <c r="R36" s="8">
        <f t="shared" ref="R36" si="40">Q36-$Q$30</f>
        <v>1.2757455809992031</v>
      </c>
      <c r="S36" s="8">
        <f t="shared" ref="S36" si="41">2^-(R36)</f>
        <v>0.41301166057520333</v>
      </c>
      <c r="T36" s="12" t="s">
        <v>53</v>
      </c>
      <c r="U36" s="7">
        <f>S42</f>
        <v>23.694244043826089</v>
      </c>
    </row>
    <row r="37" spans="10:21" ht="15" customHeight="1" x14ac:dyDescent="0.2">
      <c r="J37" s="2" t="s">
        <v>17</v>
      </c>
      <c r="K37" s="3" t="s">
        <v>7</v>
      </c>
      <c r="L37" s="3" t="s">
        <v>24</v>
      </c>
      <c r="M37" s="3" t="s">
        <v>9</v>
      </c>
      <c r="N37" s="3" t="s">
        <v>34</v>
      </c>
      <c r="O37" s="4">
        <v>39.613106435402699</v>
      </c>
      <c r="P37" s="5"/>
      <c r="Q37" s="8"/>
      <c r="R37" s="5"/>
      <c r="S37" s="5"/>
      <c r="T37" s="13" t="s">
        <v>37</v>
      </c>
      <c r="U37" s="7">
        <f>S44</f>
        <v>1.007111052873183</v>
      </c>
    </row>
    <row r="38" spans="10:21" ht="15" customHeight="1" x14ac:dyDescent="0.2">
      <c r="J38" s="2" t="s">
        <v>11</v>
      </c>
      <c r="K38" s="3" t="s">
        <v>7</v>
      </c>
      <c r="L38" s="3" t="s">
        <v>24</v>
      </c>
      <c r="M38" s="3" t="s">
        <v>9</v>
      </c>
      <c r="N38" s="3" t="s">
        <v>35</v>
      </c>
      <c r="O38" s="4">
        <v>33.716158530348501</v>
      </c>
      <c r="P38" s="6">
        <f t="shared" ref="P38" si="42">AVERAGE(O38:O39)</f>
        <v>33.492228633825505</v>
      </c>
      <c r="Q38" s="8">
        <f t="shared" ref="Q38" si="43">P38-G10</f>
        <v>11.989945623214005</v>
      </c>
      <c r="R38" s="8">
        <f t="shared" ref="R38" si="44">Q38-$Q$30</f>
        <v>-3.3643537530052434</v>
      </c>
      <c r="S38" s="8">
        <f t="shared" ref="S38" si="45">2^-(R38)</f>
        <v>10.298438875900722</v>
      </c>
      <c r="T38" s="13" t="s">
        <v>38</v>
      </c>
      <c r="U38" s="7">
        <f>S46</f>
        <v>1.3764424987497421</v>
      </c>
    </row>
    <row r="39" spans="10:21" ht="15" customHeight="1" x14ac:dyDescent="0.2">
      <c r="J39" s="2" t="s">
        <v>18</v>
      </c>
      <c r="K39" s="3" t="s">
        <v>7</v>
      </c>
      <c r="L39" s="3" t="s">
        <v>24</v>
      </c>
      <c r="M39" s="3" t="s">
        <v>9</v>
      </c>
      <c r="N39" s="3" t="s">
        <v>35</v>
      </c>
      <c r="O39" s="4">
        <v>33.268298737302501</v>
      </c>
      <c r="P39" s="5"/>
      <c r="Q39" s="8"/>
      <c r="R39" s="5"/>
      <c r="S39" s="5"/>
      <c r="T39" s="13" t="s">
        <v>39</v>
      </c>
      <c r="U39" s="7">
        <f>S48</f>
        <v>0.92133700848598077</v>
      </c>
    </row>
    <row r="40" spans="10:21" ht="15" customHeight="1" x14ac:dyDescent="0.2">
      <c r="J40" s="2" t="s">
        <v>12</v>
      </c>
      <c r="K40" s="3" t="s">
        <v>7</v>
      </c>
      <c r="L40" s="3" t="s">
        <v>24</v>
      </c>
      <c r="M40" s="3" t="s">
        <v>9</v>
      </c>
      <c r="N40" s="3" t="s">
        <v>36</v>
      </c>
      <c r="O40" s="4">
        <v>34.636789696160498</v>
      </c>
      <c r="P40" s="6">
        <f t="shared" ref="P40" si="46">AVERAGE(O40:O41)</f>
        <v>34.762462559149853</v>
      </c>
      <c r="Q40" s="8">
        <f t="shared" ref="Q40" si="47">P40-G12</f>
        <v>11.916257056992102</v>
      </c>
      <c r="R40" s="8">
        <f t="shared" ref="R40" si="48">Q40-$Q$30</f>
        <v>-3.4380423192271472</v>
      </c>
      <c r="S40" s="8">
        <f t="shared" ref="S40" si="49">2^-(R40)</f>
        <v>10.838117734637114</v>
      </c>
      <c r="T40" s="13" t="s">
        <v>40</v>
      </c>
      <c r="U40" s="7">
        <f>S50</f>
        <v>1.2069543182217526</v>
      </c>
    </row>
    <row r="41" spans="10:21" ht="15" customHeight="1" x14ac:dyDescent="0.2">
      <c r="J41" s="2" t="s">
        <v>19</v>
      </c>
      <c r="K41" s="3" t="s">
        <v>7</v>
      </c>
      <c r="L41" s="3" t="s">
        <v>24</v>
      </c>
      <c r="M41" s="3" t="s">
        <v>9</v>
      </c>
      <c r="N41" s="3" t="s">
        <v>36</v>
      </c>
      <c r="O41" s="4">
        <v>34.8881354221392</v>
      </c>
      <c r="P41" s="5"/>
      <c r="Q41" s="8"/>
      <c r="R41" s="5"/>
      <c r="S41" s="5"/>
      <c r="T41" s="13" t="s">
        <v>41</v>
      </c>
      <c r="U41" s="7">
        <f>S52</f>
        <v>22.555376828782762</v>
      </c>
    </row>
    <row r="42" spans="10:21" ht="15" customHeight="1" x14ac:dyDescent="0.2">
      <c r="J42" s="2" t="s">
        <v>13</v>
      </c>
      <c r="K42" s="3" t="s">
        <v>7</v>
      </c>
      <c r="L42" s="3" t="s">
        <v>24</v>
      </c>
      <c r="M42" s="3" t="s">
        <v>9</v>
      </c>
      <c r="N42" s="3" t="s">
        <v>53</v>
      </c>
      <c r="O42" s="4">
        <v>33.345753538408303</v>
      </c>
      <c r="P42" s="6">
        <f t="shared" ref="P42:P54" si="50">AVERAGE(O42:O43)</f>
        <v>33.377011519044856</v>
      </c>
      <c r="Q42" s="8">
        <f t="shared" ref="Q42:Q54" si="51">P42-G14</f>
        <v>10.787834648283756</v>
      </c>
      <c r="R42" s="8">
        <f t="shared" ref="R42:R54" si="52">Q42-$Q$30</f>
        <v>-4.5664647279354931</v>
      </c>
      <c r="S42" s="8">
        <f t="shared" ref="S42:S54" si="53">2^-(R42)</f>
        <v>23.694244043826089</v>
      </c>
      <c r="T42" s="13" t="s">
        <v>42</v>
      </c>
      <c r="U42" s="7">
        <f>S54</f>
        <v>2.2825377653674486</v>
      </c>
    </row>
    <row r="43" spans="10:21" ht="15" customHeight="1" x14ac:dyDescent="0.2">
      <c r="J43" s="2" t="s">
        <v>20</v>
      </c>
      <c r="K43" s="3" t="s">
        <v>7</v>
      </c>
      <c r="L43" s="3" t="s">
        <v>24</v>
      </c>
      <c r="M43" s="3" t="s">
        <v>9</v>
      </c>
      <c r="N43" s="3" t="s">
        <v>53</v>
      </c>
      <c r="O43" s="4">
        <v>33.408269499681403</v>
      </c>
      <c r="P43" s="5"/>
      <c r="Q43" s="8"/>
      <c r="R43" s="5"/>
      <c r="S43" s="5"/>
    </row>
    <row r="44" spans="10:21" ht="15" customHeight="1" x14ac:dyDescent="0.2">
      <c r="J44" s="2" t="s">
        <v>14</v>
      </c>
      <c r="K44" s="9" t="s">
        <v>7</v>
      </c>
      <c r="L44" s="9" t="s">
        <v>24</v>
      </c>
      <c r="M44" s="9" t="s">
        <v>9</v>
      </c>
      <c r="N44" s="9" t="s">
        <v>37</v>
      </c>
      <c r="O44" s="10">
        <v>38.863625376188999</v>
      </c>
      <c r="P44" s="6">
        <f t="shared" si="50"/>
        <v>38.90262351364975</v>
      </c>
      <c r="Q44" s="8">
        <f t="shared" si="51"/>
        <v>15.344076599929451</v>
      </c>
      <c r="R44" s="8">
        <f t="shared" si="52"/>
        <v>-1.0222776289797508E-2</v>
      </c>
      <c r="S44" s="8">
        <f t="shared" si="53"/>
        <v>1.007111052873183</v>
      </c>
    </row>
    <row r="45" spans="10:21" ht="15" customHeight="1" x14ac:dyDescent="0.2">
      <c r="J45" s="2" t="s">
        <v>21</v>
      </c>
      <c r="K45" s="9" t="s">
        <v>7</v>
      </c>
      <c r="L45" s="9" t="s">
        <v>24</v>
      </c>
      <c r="M45" s="9" t="s">
        <v>9</v>
      </c>
      <c r="N45" s="9" t="s">
        <v>37</v>
      </c>
      <c r="O45" s="10">
        <v>38.941621651110502</v>
      </c>
      <c r="P45" s="5"/>
      <c r="Q45" s="8"/>
      <c r="R45" s="5"/>
      <c r="S45" s="5"/>
    </row>
    <row r="46" spans="10:21" ht="15" customHeight="1" x14ac:dyDescent="0.2">
      <c r="J46" s="2" t="s">
        <v>15</v>
      </c>
      <c r="K46" s="9" t="s">
        <v>7</v>
      </c>
      <c r="L46" s="9" t="s">
        <v>24</v>
      </c>
      <c r="M46" s="9" t="s">
        <v>9</v>
      </c>
      <c r="N46" s="9" t="s">
        <v>38</v>
      </c>
      <c r="O46" s="10">
        <v>36.997174641961102</v>
      </c>
      <c r="P46" s="6">
        <f t="shared" si="50"/>
        <v>36.922897607740154</v>
      </c>
      <c r="Q46" s="8">
        <f t="shared" si="51"/>
        <v>14.893355033994702</v>
      </c>
      <c r="R46" s="8">
        <f t="shared" si="52"/>
        <v>-0.46094434222454694</v>
      </c>
      <c r="S46" s="8">
        <f t="shared" si="53"/>
        <v>1.3764424987497421</v>
      </c>
    </row>
    <row r="47" spans="10:21" ht="15" customHeight="1" x14ac:dyDescent="0.2">
      <c r="J47" s="2" t="s">
        <v>22</v>
      </c>
      <c r="K47" s="9" t="s">
        <v>7</v>
      </c>
      <c r="L47" s="9" t="s">
        <v>24</v>
      </c>
      <c r="M47" s="9" t="s">
        <v>9</v>
      </c>
      <c r="N47" s="9" t="s">
        <v>38</v>
      </c>
      <c r="O47" s="10">
        <v>36.848620573519199</v>
      </c>
      <c r="P47" s="5"/>
      <c r="Q47" s="8"/>
      <c r="R47" s="5"/>
      <c r="S47" s="5"/>
    </row>
    <row r="48" spans="10:21" ht="15" customHeight="1" x14ac:dyDescent="0.2">
      <c r="J48" s="2" t="s">
        <v>47</v>
      </c>
      <c r="K48" s="9" t="s">
        <v>7</v>
      </c>
      <c r="L48" s="9" t="s">
        <v>24</v>
      </c>
      <c r="M48" s="9" t="s">
        <v>9</v>
      </c>
      <c r="N48" s="9" t="s">
        <v>39</v>
      </c>
      <c r="O48" s="10">
        <v>38.446240418877899</v>
      </c>
      <c r="P48" s="6">
        <f t="shared" si="50"/>
        <v>38.502801238949502</v>
      </c>
      <c r="Q48" s="8">
        <f t="shared" si="51"/>
        <v>15.472498506387254</v>
      </c>
      <c r="R48" s="8">
        <f t="shared" si="52"/>
        <v>0.11819913016800498</v>
      </c>
      <c r="S48" s="8">
        <f t="shared" si="53"/>
        <v>0.92133700848598077</v>
      </c>
    </row>
    <row r="49" spans="10:21" ht="15" customHeight="1" x14ac:dyDescent="0.2">
      <c r="J49" s="2" t="s">
        <v>48</v>
      </c>
      <c r="K49" s="9" t="s">
        <v>7</v>
      </c>
      <c r="L49" s="9" t="s">
        <v>24</v>
      </c>
      <c r="M49" s="9" t="s">
        <v>9</v>
      </c>
      <c r="N49" s="9" t="s">
        <v>39</v>
      </c>
      <c r="O49" s="10">
        <v>38.559362059021097</v>
      </c>
      <c r="P49" s="5"/>
      <c r="Q49" s="8"/>
      <c r="R49" s="5"/>
      <c r="S49" s="5"/>
    </row>
    <row r="50" spans="10:21" ht="15" customHeight="1" x14ac:dyDescent="0.2">
      <c r="J50" s="2" t="s">
        <v>49</v>
      </c>
      <c r="K50" s="9" t="s">
        <v>7</v>
      </c>
      <c r="L50" s="9" t="s">
        <v>24</v>
      </c>
      <c r="M50" s="9" t="s">
        <v>9</v>
      </c>
      <c r="N50" s="9" t="s">
        <v>40</v>
      </c>
      <c r="O50" s="10">
        <v>38.368679522621001</v>
      </c>
      <c r="P50" s="6">
        <f t="shared" si="50"/>
        <v>38.20005699152685</v>
      </c>
      <c r="Q50" s="8">
        <f t="shared" si="51"/>
        <v>15.082928303375802</v>
      </c>
      <c r="R50" s="8">
        <f t="shared" si="52"/>
        <v>-0.27137107284344708</v>
      </c>
      <c r="S50" s="8">
        <f t="shared" si="53"/>
        <v>1.2069543182217526</v>
      </c>
    </row>
    <row r="51" spans="10:21" ht="15" customHeight="1" x14ac:dyDescent="0.2">
      <c r="J51" s="2" t="s">
        <v>50</v>
      </c>
      <c r="K51" s="9" t="s">
        <v>7</v>
      </c>
      <c r="L51" s="9" t="s">
        <v>24</v>
      </c>
      <c r="M51" s="9" t="s">
        <v>9</v>
      </c>
      <c r="N51" s="9" t="s">
        <v>40</v>
      </c>
      <c r="O51" s="10">
        <v>38.031434460432699</v>
      </c>
      <c r="P51" s="5"/>
      <c r="Q51" s="8"/>
      <c r="R51" s="5"/>
      <c r="S51" s="5"/>
    </row>
    <row r="52" spans="10:21" ht="15" customHeight="1" x14ac:dyDescent="0.2">
      <c r="J52" s="2" t="s">
        <v>51</v>
      </c>
      <c r="K52" s="9" t="s">
        <v>7</v>
      </c>
      <c r="L52" s="9" t="s">
        <v>24</v>
      </c>
      <c r="M52" s="9" t="s">
        <v>9</v>
      </c>
      <c r="N52" s="9" t="s">
        <v>41</v>
      </c>
      <c r="O52" s="10">
        <v>33.647598567673697</v>
      </c>
      <c r="P52" s="6">
        <f t="shared" si="50"/>
        <v>33.617830899069247</v>
      </c>
      <c r="Q52" s="8">
        <f t="shared" si="51"/>
        <v>10.858899892216549</v>
      </c>
      <c r="R52" s="8">
        <f t="shared" si="52"/>
        <v>-4.4953994840027001</v>
      </c>
      <c r="S52" s="8">
        <f t="shared" si="53"/>
        <v>22.555376828782762</v>
      </c>
    </row>
    <row r="53" spans="10:21" ht="15" customHeight="1" x14ac:dyDescent="0.2">
      <c r="J53" s="2" t="s">
        <v>52</v>
      </c>
      <c r="K53" s="9" t="s">
        <v>7</v>
      </c>
      <c r="L53" s="9" t="s">
        <v>24</v>
      </c>
      <c r="M53" s="9" t="s">
        <v>9</v>
      </c>
      <c r="N53" s="9" t="s">
        <v>41</v>
      </c>
      <c r="O53" s="10">
        <v>33.588063230464797</v>
      </c>
      <c r="P53" s="5"/>
      <c r="Q53" s="8"/>
      <c r="R53" s="5"/>
      <c r="S53" s="5"/>
    </row>
    <row r="54" spans="10:21" ht="15" customHeight="1" x14ac:dyDescent="0.2">
      <c r="J54" s="2" t="s">
        <v>14</v>
      </c>
      <c r="K54" s="9" t="s">
        <v>7</v>
      </c>
      <c r="L54" s="9" t="s">
        <v>24</v>
      </c>
      <c r="M54" s="9" t="s">
        <v>9</v>
      </c>
      <c r="N54" s="9" t="s">
        <v>42</v>
      </c>
      <c r="O54" s="10">
        <v>36.212891601709302</v>
      </c>
      <c r="P54" s="6">
        <f t="shared" si="50"/>
        <v>36.041653348658549</v>
      </c>
      <c r="Q54" s="8">
        <f t="shared" si="51"/>
        <v>14.163660645929749</v>
      </c>
      <c r="R54" s="8">
        <f t="shared" si="52"/>
        <v>-1.1906387302894998</v>
      </c>
      <c r="S54" s="8">
        <f t="shared" si="53"/>
        <v>2.2825377653674486</v>
      </c>
    </row>
    <row r="55" spans="10:21" ht="15" customHeight="1" x14ac:dyDescent="0.2">
      <c r="J55" s="2" t="s">
        <v>21</v>
      </c>
      <c r="K55" s="9" t="s">
        <v>7</v>
      </c>
      <c r="L55" s="9" t="s">
        <v>24</v>
      </c>
      <c r="M55" s="9" t="s">
        <v>9</v>
      </c>
      <c r="N55" s="9" t="s">
        <v>42</v>
      </c>
      <c r="O55" s="10">
        <v>35.870415095607797</v>
      </c>
      <c r="P55" s="5"/>
      <c r="Q55" s="8"/>
      <c r="R55" s="5"/>
      <c r="S55" s="5"/>
    </row>
    <row r="56" spans="10:21" ht="15" customHeight="1" x14ac:dyDescent="0.2">
      <c r="J56" s="1"/>
      <c r="K56" s="1"/>
      <c r="L56" s="1"/>
      <c r="M56" s="1"/>
      <c r="N56" s="1"/>
      <c r="O56" s="1"/>
    </row>
    <row r="57" spans="10:21" ht="15" customHeight="1" x14ac:dyDescent="0.2">
      <c r="J57" s="1"/>
      <c r="K57" s="1"/>
      <c r="L57" s="1"/>
      <c r="M57" s="1"/>
      <c r="N57" s="1"/>
      <c r="O57" s="1"/>
    </row>
    <row r="58" spans="10:21" ht="15" customHeight="1" x14ac:dyDescent="0.2">
      <c r="J58" s="2" t="s">
        <v>43</v>
      </c>
      <c r="K58" s="3" t="s">
        <v>7</v>
      </c>
      <c r="L58" s="3" t="s">
        <v>25</v>
      </c>
      <c r="M58" s="3" t="s">
        <v>9</v>
      </c>
      <c r="N58" s="3" t="s">
        <v>31</v>
      </c>
      <c r="O58" s="4">
        <v>39.486513281321301</v>
      </c>
      <c r="P58" s="6">
        <f>AVERAGE(O58:O59)</f>
        <v>39.399679916483201</v>
      </c>
      <c r="Q58" s="8">
        <f>P58-G2</f>
        <v>16.552522807593352</v>
      </c>
      <c r="R58" s="8">
        <f>Q58-$Q$58</f>
        <v>0</v>
      </c>
      <c r="S58" s="8">
        <f>2^-(R58)</f>
        <v>1</v>
      </c>
      <c r="T58" s="12" t="s">
        <v>31</v>
      </c>
      <c r="U58" s="7">
        <f>S58</f>
        <v>1</v>
      </c>
    </row>
    <row r="59" spans="10:21" ht="15" customHeight="1" x14ac:dyDescent="0.2">
      <c r="J59" s="2" t="s">
        <v>44</v>
      </c>
      <c r="K59" s="3" t="s">
        <v>7</v>
      </c>
      <c r="L59" s="3" t="s">
        <v>25</v>
      </c>
      <c r="M59" s="3" t="s">
        <v>9</v>
      </c>
      <c r="N59" s="3" t="s">
        <v>31</v>
      </c>
      <c r="O59" s="4">
        <v>39.312846551645102</v>
      </c>
      <c r="P59" s="5"/>
      <c r="Q59" s="8"/>
      <c r="R59" s="5"/>
      <c r="S59" s="5"/>
      <c r="T59" s="12" t="s">
        <v>32</v>
      </c>
      <c r="U59" s="7">
        <f>S60</f>
        <v>0.46725026341208314</v>
      </c>
    </row>
    <row r="60" spans="10:21" ht="15" customHeight="1" x14ac:dyDescent="0.2">
      <c r="J60" s="2" t="s">
        <v>45</v>
      </c>
      <c r="K60" s="3" t="s">
        <v>7</v>
      </c>
      <c r="L60" s="3" t="s">
        <v>25</v>
      </c>
      <c r="M60" s="3" t="s">
        <v>9</v>
      </c>
      <c r="N60" s="3" t="s">
        <v>32</v>
      </c>
      <c r="O60" s="4">
        <v>39.8596070415173</v>
      </c>
      <c r="P60" s="6">
        <f t="shared" ref="P60" si="54">AVERAGE(O60:O61)</f>
        <v>39.907689152584901</v>
      </c>
      <c r="Q60" s="8">
        <f t="shared" ref="Q60" si="55">P60-G4</f>
        <v>17.650255425191503</v>
      </c>
      <c r="R60" s="8">
        <f t="shared" ref="R60" si="56">Q60-$Q$58</f>
        <v>1.097732617598151</v>
      </c>
      <c r="S60" s="8">
        <f t="shared" ref="S60" si="57">2^-(R60)</f>
        <v>0.46725026341208314</v>
      </c>
      <c r="T60" s="12" t="s">
        <v>33</v>
      </c>
      <c r="U60" s="7">
        <f>S62</f>
        <v>3.0591233164800711</v>
      </c>
    </row>
    <row r="61" spans="10:21" ht="15" customHeight="1" x14ac:dyDescent="0.2">
      <c r="J61" s="2" t="s">
        <v>46</v>
      </c>
      <c r="K61" s="3" t="s">
        <v>7</v>
      </c>
      <c r="L61" s="3" t="s">
        <v>25</v>
      </c>
      <c r="M61" s="3" t="s">
        <v>9</v>
      </c>
      <c r="N61" s="3" t="s">
        <v>32</v>
      </c>
      <c r="O61" s="4">
        <v>39.955771263652501</v>
      </c>
      <c r="P61" s="5"/>
      <c r="Q61" s="8"/>
      <c r="R61" s="5"/>
      <c r="S61" s="5"/>
      <c r="T61" s="12" t="s">
        <v>34</v>
      </c>
      <c r="U61" s="7">
        <f>S64</f>
        <v>2.1040183268393662</v>
      </c>
    </row>
    <row r="62" spans="10:21" ht="15" customHeight="1" x14ac:dyDescent="0.2">
      <c r="J62" s="2" t="s">
        <v>6</v>
      </c>
      <c r="K62" s="3" t="s">
        <v>7</v>
      </c>
      <c r="L62" s="3" t="s">
        <v>25</v>
      </c>
      <c r="M62" s="3" t="s">
        <v>9</v>
      </c>
      <c r="N62" s="3" t="s">
        <v>33</v>
      </c>
      <c r="O62" s="4">
        <v>37.818216258975703</v>
      </c>
      <c r="P62" s="6">
        <f t="shared" ref="P62" si="58">AVERAGE(O62:O63)</f>
        <v>37.624950864053901</v>
      </c>
      <c r="Q62" s="8">
        <f t="shared" ref="Q62" si="59">P62-G6</f>
        <v>14.939404542969751</v>
      </c>
      <c r="R62" s="8">
        <f t="shared" ref="R62" si="60">Q62-$Q$58</f>
        <v>-1.6131182646236013</v>
      </c>
      <c r="S62" s="8">
        <f t="shared" ref="S62" si="61">2^-(R62)</f>
        <v>3.0591233164800711</v>
      </c>
      <c r="T62" s="12" t="s">
        <v>35</v>
      </c>
      <c r="U62" s="7">
        <f>S66</f>
        <v>10.36188753993342</v>
      </c>
    </row>
    <row r="63" spans="10:21" ht="15" customHeight="1" x14ac:dyDescent="0.2">
      <c r="J63" s="2" t="s">
        <v>16</v>
      </c>
      <c r="K63" s="3" t="s">
        <v>7</v>
      </c>
      <c r="L63" s="3" t="s">
        <v>25</v>
      </c>
      <c r="M63" s="3" t="s">
        <v>9</v>
      </c>
      <c r="N63" s="3" t="s">
        <v>33</v>
      </c>
      <c r="O63" s="4">
        <v>37.431685469132098</v>
      </c>
      <c r="P63" s="5"/>
      <c r="Q63" s="8"/>
      <c r="R63" s="5"/>
      <c r="S63" s="5"/>
      <c r="T63" s="12" t="s">
        <v>36</v>
      </c>
      <c r="U63" s="7">
        <f>S68</f>
        <v>11.818969605684737</v>
      </c>
    </row>
    <row r="64" spans="10:21" ht="15" customHeight="1" x14ac:dyDescent="0.2">
      <c r="J64" s="2" t="s">
        <v>10</v>
      </c>
      <c r="K64" s="3" t="s">
        <v>7</v>
      </c>
      <c r="L64" s="3" t="s">
        <v>25</v>
      </c>
      <c r="M64" s="3" t="s">
        <v>9</v>
      </c>
      <c r="N64" s="3" t="s">
        <v>34</v>
      </c>
      <c r="O64" s="4">
        <v>38.315076426065197</v>
      </c>
      <c r="P64" s="6">
        <f t="shared" ref="P64" si="62">AVERAGE(O64:O65)</f>
        <v>38.400616377734252</v>
      </c>
      <c r="Q64" s="8">
        <f t="shared" ref="Q64" si="63">P64-G8</f>
        <v>15.479375536458804</v>
      </c>
      <c r="R64" s="8">
        <f t="shared" ref="R64" si="64">Q64-$Q$58</f>
        <v>-1.0731472711345482</v>
      </c>
      <c r="S64" s="8">
        <f t="shared" ref="S64" si="65">2^-(R64)</f>
        <v>2.1040183268393662</v>
      </c>
      <c r="T64" s="12" t="s">
        <v>53</v>
      </c>
      <c r="U64" s="7">
        <f>S70</f>
        <v>14.855903771791317</v>
      </c>
    </row>
    <row r="65" spans="10:21" ht="15" customHeight="1" x14ac:dyDescent="0.2">
      <c r="J65" s="2" t="s">
        <v>17</v>
      </c>
      <c r="K65" s="3" t="s">
        <v>7</v>
      </c>
      <c r="L65" s="3" t="s">
        <v>25</v>
      </c>
      <c r="M65" s="3" t="s">
        <v>9</v>
      </c>
      <c r="N65" s="3" t="s">
        <v>34</v>
      </c>
      <c r="O65" s="4">
        <v>38.4861563294033</v>
      </c>
      <c r="P65" s="5"/>
      <c r="Q65" s="8"/>
      <c r="R65" s="5"/>
      <c r="S65" s="5"/>
      <c r="T65" s="13" t="s">
        <v>37</v>
      </c>
      <c r="U65" s="7">
        <f>S72</f>
        <v>2.6851936836219075</v>
      </c>
    </row>
    <row r="66" spans="10:21" ht="15" customHeight="1" x14ac:dyDescent="0.2">
      <c r="J66" s="2" t="s">
        <v>11</v>
      </c>
      <c r="K66" s="3" t="s">
        <v>7</v>
      </c>
      <c r="L66" s="3" t="s">
        <v>25</v>
      </c>
      <c r="M66" s="3" t="s">
        <v>9</v>
      </c>
      <c r="N66" s="3" t="s">
        <v>35</v>
      </c>
      <c r="O66" s="4">
        <v>34.398772349915703</v>
      </c>
      <c r="P66" s="6">
        <f t="shared" ref="P66" si="66">AVERAGE(O66:O67)</f>
        <v>34.6815908924494</v>
      </c>
      <c r="Q66" s="8">
        <f t="shared" ref="Q66" si="67">P66-G10</f>
        <v>13.1793078818379</v>
      </c>
      <c r="R66" s="8">
        <f t="shared" ref="R66" si="68">Q66-$Q$58</f>
        <v>-3.3732149257554518</v>
      </c>
      <c r="S66" s="8">
        <f t="shared" ref="S66" si="69">2^-(R66)</f>
        <v>10.36188753993342</v>
      </c>
      <c r="T66" s="13" t="s">
        <v>38</v>
      </c>
      <c r="U66" s="7">
        <f>S74</f>
        <v>0.80372154166708265</v>
      </c>
    </row>
    <row r="67" spans="10:21" ht="15" customHeight="1" x14ac:dyDescent="0.2">
      <c r="J67" s="2" t="s">
        <v>18</v>
      </c>
      <c r="K67" s="3" t="s">
        <v>7</v>
      </c>
      <c r="L67" s="3" t="s">
        <v>25</v>
      </c>
      <c r="M67" s="3" t="s">
        <v>9</v>
      </c>
      <c r="N67" s="3" t="s">
        <v>35</v>
      </c>
      <c r="O67" s="4">
        <v>34.964409434983097</v>
      </c>
      <c r="P67" s="5"/>
      <c r="Q67" s="8"/>
      <c r="R67" s="5"/>
      <c r="S67" s="5"/>
      <c r="T67" s="13" t="s">
        <v>39</v>
      </c>
      <c r="U67" s="7">
        <f>S76</f>
        <v>1.4898280724023094</v>
      </c>
    </row>
    <row r="68" spans="10:21" ht="15" customHeight="1" x14ac:dyDescent="0.2">
      <c r="J68" s="2" t="s">
        <v>12</v>
      </c>
      <c r="K68" s="3" t="s">
        <v>7</v>
      </c>
      <c r="L68" s="3" t="s">
        <v>25</v>
      </c>
      <c r="M68" s="3" t="s">
        <v>9</v>
      </c>
      <c r="N68" s="3" t="s">
        <v>36</v>
      </c>
      <c r="O68" s="4">
        <v>35.958804339495998</v>
      </c>
      <c r="P68" s="6">
        <f t="shared" ref="P68" si="70">AVERAGE(O68:O69)</f>
        <v>35.835695950039195</v>
      </c>
      <c r="Q68" s="8">
        <f t="shared" ref="Q68" si="71">P68-G12</f>
        <v>12.989490447881444</v>
      </c>
      <c r="R68" s="8">
        <f t="shared" ref="R68" si="72">Q68-$Q$58</f>
        <v>-3.563032359711908</v>
      </c>
      <c r="S68" s="8">
        <f t="shared" ref="S68" si="73">2^-(R68)</f>
        <v>11.818969605684737</v>
      </c>
      <c r="T68" s="13" t="s">
        <v>40</v>
      </c>
      <c r="U68" s="7">
        <f>S78</f>
        <v>2.1954676680423795</v>
      </c>
    </row>
    <row r="69" spans="10:21" ht="15" customHeight="1" x14ac:dyDescent="0.2">
      <c r="J69" s="2" t="s">
        <v>19</v>
      </c>
      <c r="K69" s="3" t="s">
        <v>7</v>
      </c>
      <c r="L69" s="3" t="s">
        <v>25</v>
      </c>
      <c r="M69" s="3" t="s">
        <v>9</v>
      </c>
      <c r="N69" s="3" t="s">
        <v>36</v>
      </c>
      <c r="O69" s="4">
        <v>35.712587560582399</v>
      </c>
      <c r="P69" s="5"/>
      <c r="Q69" s="8"/>
      <c r="R69" s="5"/>
      <c r="S69" s="5"/>
      <c r="T69" s="13" t="s">
        <v>41</v>
      </c>
      <c r="U69" s="7">
        <f>S80</f>
        <v>8.9154577102237003</v>
      </c>
    </row>
    <row r="70" spans="10:21" ht="15" customHeight="1" x14ac:dyDescent="0.2">
      <c r="J70" s="2" t="s">
        <v>13</v>
      </c>
      <c r="K70" s="3" t="s">
        <v>7</v>
      </c>
      <c r="L70" s="3" t="s">
        <v>25</v>
      </c>
      <c r="M70" s="3" t="s">
        <v>9</v>
      </c>
      <c r="N70" s="3" t="s">
        <v>53</v>
      </c>
      <c r="O70" s="4">
        <v>35.226879691025701</v>
      </c>
      <c r="P70" s="6">
        <f t="shared" ref="P70:P82" si="74">AVERAGE(O70:O71)</f>
        <v>35.248735208019802</v>
      </c>
      <c r="Q70" s="8">
        <f t="shared" ref="Q70:Q82" si="75">P70-G14</f>
        <v>12.659558337258701</v>
      </c>
      <c r="R70" s="8">
        <f t="shared" ref="R70:R82" si="76">Q70-$Q$58</f>
        <v>-3.8929644703346504</v>
      </c>
      <c r="S70" s="8">
        <f t="shared" ref="S70:S82" si="77">2^-(R70)</f>
        <v>14.855903771791317</v>
      </c>
      <c r="T70" s="13" t="s">
        <v>42</v>
      </c>
      <c r="U70" s="7">
        <f>S82</f>
        <v>17.357084275845551</v>
      </c>
    </row>
    <row r="71" spans="10:21" ht="15" customHeight="1" x14ac:dyDescent="0.2">
      <c r="J71" s="2" t="s">
        <v>20</v>
      </c>
      <c r="K71" s="3" t="s">
        <v>7</v>
      </c>
      <c r="L71" s="3" t="s">
        <v>25</v>
      </c>
      <c r="M71" s="3" t="s">
        <v>9</v>
      </c>
      <c r="N71" s="3" t="s">
        <v>53</v>
      </c>
      <c r="O71" s="4">
        <v>35.270590725013903</v>
      </c>
      <c r="P71" s="5"/>
      <c r="Q71" s="8"/>
      <c r="R71" s="5"/>
      <c r="S71" s="5"/>
    </row>
    <row r="72" spans="10:21" ht="15" customHeight="1" x14ac:dyDescent="0.2">
      <c r="J72" s="2" t="s">
        <v>14</v>
      </c>
      <c r="K72" s="9" t="s">
        <v>7</v>
      </c>
      <c r="L72" s="9" t="s">
        <v>25</v>
      </c>
      <c r="M72" s="9" t="s">
        <v>9</v>
      </c>
      <c r="N72" s="9" t="s">
        <v>37</v>
      </c>
      <c r="O72" s="10">
        <v>38.427587611120202</v>
      </c>
      <c r="P72" s="6">
        <f t="shared" si="74"/>
        <v>38.686043567433302</v>
      </c>
      <c r="Q72" s="8">
        <f t="shared" si="75"/>
        <v>15.127496653713003</v>
      </c>
      <c r="R72" s="8">
        <f t="shared" si="76"/>
        <v>-1.4250261538803493</v>
      </c>
      <c r="S72" s="8">
        <f t="shared" si="77"/>
        <v>2.6851936836219075</v>
      </c>
    </row>
    <row r="73" spans="10:21" ht="15" customHeight="1" x14ac:dyDescent="0.2">
      <c r="J73" s="2" t="s">
        <v>21</v>
      </c>
      <c r="K73" s="9" t="s">
        <v>7</v>
      </c>
      <c r="L73" s="9" t="s">
        <v>25</v>
      </c>
      <c r="M73" s="9" t="s">
        <v>9</v>
      </c>
      <c r="N73" s="9" t="s">
        <v>37</v>
      </c>
      <c r="O73" s="10">
        <v>38.944499523746401</v>
      </c>
      <c r="P73" s="5"/>
      <c r="Q73" s="8"/>
      <c r="R73" s="5"/>
      <c r="S73" s="5"/>
    </row>
    <row r="74" spans="10:21" ht="15" customHeight="1" x14ac:dyDescent="0.2">
      <c r="J74" s="2" t="s">
        <v>15</v>
      </c>
      <c r="K74" s="9" t="s">
        <v>7</v>
      </c>
      <c r="L74" s="9" t="s">
        <v>25</v>
      </c>
      <c r="M74" s="9" t="s">
        <v>9</v>
      </c>
      <c r="N74" s="9" t="s">
        <v>38</v>
      </c>
      <c r="O74" s="10">
        <v>38.758046687187999</v>
      </c>
      <c r="P74" s="6">
        <f t="shared" si="74"/>
        <v>38.897297726115454</v>
      </c>
      <c r="Q74" s="8">
        <f t="shared" si="75"/>
        <v>16.867755152370002</v>
      </c>
      <c r="R74" s="8">
        <f t="shared" si="76"/>
        <v>0.31523234477664985</v>
      </c>
      <c r="S74" s="8">
        <f t="shared" si="77"/>
        <v>0.80372154166708265</v>
      </c>
    </row>
    <row r="75" spans="10:21" ht="15" customHeight="1" x14ac:dyDescent="0.2">
      <c r="J75" s="2" t="s">
        <v>22</v>
      </c>
      <c r="K75" s="9" t="s">
        <v>7</v>
      </c>
      <c r="L75" s="9" t="s">
        <v>25</v>
      </c>
      <c r="M75" s="9" t="s">
        <v>9</v>
      </c>
      <c r="N75" s="9" t="s">
        <v>38</v>
      </c>
      <c r="O75" s="10">
        <v>39.036548765042902</v>
      </c>
      <c r="P75" s="5"/>
      <c r="Q75" s="8"/>
      <c r="R75" s="5"/>
      <c r="S75" s="5"/>
    </row>
    <row r="76" spans="10:21" ht="15" customHeight="1" x14ac:dyDescent="0.2">
      <c r="J76" s="2" t="s">
        <v>47</v>
      </c>
      <c r="K76" s="9" t="s">
        <v>7</v>
      </c>
      <c r="L76" s="9" t="s">
        <v>25</v>
      </c>
      <c r="M76" s="9" t="s">
        <v>9</v>
      </c>
      <c r="N76" s="9" t="s">
        <v>39</v>
      </c>
      <c r="O76" s="10">
        <v>38.907246177277401</v>
      </c>
      <c r="P76" s="6">
        <f t="shared" si="74"/>
        <v>39.007679688262797</v>
      </c>
      <c r="Q76" s="8">
        <f t="shared" si="75"/>
        <v>15.977376955700549</v>
      </c>
      <c r="R76" s="8">
        <f t="shared" si="76"/>
        <v>-0.57514585189280254</v>
      </c>
      <c r="S76" s="8">
        <f t="shared" si="77"/>
        <v>1.4898280724023094</v>
      </c>
    </row>
    <row r="77" spans="10:21" ht="15" customHeight="1" x14ac:dyDescent="0.2">
      <c r="J77" s="2" t="s">
        <v>48</v>
      </c>
      <c r="K77" s="9" t="s">
        <v>7</v>
      </c>
      <c r="L77" s="9" t="s">
        <v>25</v>
      </c>
      <c r="M77" s="9" t="s">
        <v>9</v>
      </c>
      <c r="N77" s="9" t="s">
        <v>39</v>
      </c>
      <c r="O77" s="10">
        <v>39.108113199248201</v>
      </c>
      <c r="P77" s="5"/>
      <c r="Q77" s="8"/>
      <c r="R77" s="5"/>
      <c r="S77" s="5"/>
    </row>
    <row r="78" spans="10:21" ht="15" customHeight="1" x14ac:dyDescent="0.2">
      <c r="J78" s="2" t="s">
        <v>49</v>
      </c>
      <c r="K78" s="9" t="s">
        <v>7</v>
      </c>
      <c r="L78" s="9" t="s">
        <v>25</v>
      </c>
      <c r="M78" s="9" t="s">
        <v>9</v>
      </c>
      <c r="N78" s="9" t="s">
        <v>40</v>
      </c>
      <c r="O78" s="10">
        <v>38.563320895568701</v>
      </c>
      <c r="P78" s="6">
        <f t="shared" si="74"/>
        <v>38.53512320723685</v>
      </c>
      <c r="Q78" s="8">
        <f t="shared" si="75"/>
        <v>15.417994519085802</v>
      </c>
      <c r="R78" s="8">
        <f t="shared" si="76"/>
        <v>-1.1345282885075498</v>
      </c>
      <c r="S78" s="8">
        <f t="shared" si="77"/>
        <v>2.1954676680423795</v>
      </c>
    </row>
    <row r="79" spans="10:21" ht="15" customHeight="1" x14ac:dyDescent="0.2">
      <c r="J79" s="2" t="s">
        <v>50</v>
      </c>
      <c r="K79" s="9" t="s">
        <v>7</v>
      </c>
      <c r="L79" s="9" t="s">
        <v>25</v>
      </c>
      <c r="M79" s="9" t="s">
        <v>9</v>
      </c>
      <c r="N79" s="9" t="s">
        <v>40</v>
      </c>
      <c r="O79" s="10">
        <v>38.506925518905</v>
      </c>
      <c r="P79" s="5"/>
      <c r="Q79" s="8"/>
      <c r="R79" s="5"/>
      <c r="S79" s="5"/>
    </row>
    <row r="80" spans="10:21" ht="15" customHeight="1" x14ac:dyDescent="0.2">
      <c r="J80" s="2" t="s">
        <v>51</v>
      </c>
      <c r="K80" s="9" t="s">
        <v>7</v>
      </c>
      <c r="L80" s="9" t="s">
        <v>25</v>
      </c>
      <c r="M80" s="9" t="s">
        <v>9</v>
      </c>
      <c r="N80" s="9" t="s">
        <v>41</v>
      </c>
      <c r="O80" s="10">
        <v>36.185283096345401</v>
      </c>
      <c r="P80" s="6">
        <f t="shared" si="74"/>
        <v>36.15514494824815</v>
      </c>
      <c r="Q80" s="8">
        <f t="shared" si="75"/>
        <v>13.396213941395452</v>
      </c>
      <c r="R80" s="8">
        <f t="shared" si="76"/>
        <v>-3.1563088661979002</v>
      </c>
      <c r="S80" s="8">
        <f t="shared" si="77"/>
        <v>8.9154577102237003</v>
      </c>
    </row>
    <row r="81" spans="10:19" ht="15" customHeight="1" x14ac:dyDescent="0.2">
      <c r="J81" s="2" t="s">
        <v>52</v>
      </c>
      <c r="K81" s="9" t="s">
        <v>7</v>
      </c>
      <c r="L81" s="9" t="s">
        <v>25</v>
      </c>
      <c r="M81" s="9" t="s">
        <v>9</v>
      </c>
      <c r="N81" s="9" t="s">
        <v>41</v>
      </c>
      <c r="O81" s="10">
        <v>36.125006800150899</v>
      </c>
      <c r="P81" s="5"/>
      <c r="Q81" s="8"/>
      <c r="R81" s="5"/>
      <c r="S81" s="5"/>
    </row>
    <row r="82" spans="10:19" ht="15" customHeight="1" x14ac:dyDescent="0.2">
      <c r="J82" s="2" t="s">
        <v>14</v>
      </c>
      <c r="K82" s="9" t="s">
        <v>7</v>
      </c>
      <c r="L82" s="9" t="s">
        <v>25</v>
      </c>
      <c r="M82" s="9" t="s">
        <v>9</v>
      </c>
      <c r="N82" s="9" t="s">
        <v>42</v>
      </c>
      <c r="O82" s="10">
        <v>34.3410514493657</v>
      </c>
      <c r="P82" s="6">
        <f t="shared" si="74"/>
        <v>34.3130627979561</v>
      </c>
      <c r="Q82" s="8">
        <f t="shared" si="75"/>
        <v>12.435070095227299</v>
      </c>
      <c r="R82" s="8">
        <f t="shared" si="76"/>
        <v>-4.1174527123660525</v>
      </c>
      <c r="S82" s="8">
        <f t="shared" si="77"/>
        <v>17.357084275845551</v>
      </c>
    </row>
    <row r="83" spans="10:19" ht="15" customHeight="1" x14ac:dyDescent="0.2">
      <c r="J83" s="2" t="s">
        <v>21</v>
      </c>
      <c r="K83" s="9" t="s">
        <v>7</v>
      </c>
      <c r="L83" s="9" t="s">
        <v>25</v>
      </c>
      <c r="M83" s="9" t="s">
        <v>9</v>
      </c>
      <c r="N83" s="9" t="s">
        <v>42</v>
      </c>
      <c r="O83" s="10">
        <v>34.285074146546499</v>
      </c>
      <c r="P83" s="5"/>
      <c r="Q83" s="8"/>
      <c r="R83" s="5"/>
      <c r="S83" s="5"/>
    </row>
  </sheetData>
  <mergeCells count="169">
    <mergeCell ref="S72:S73"/>
    <mergeCell ref="S74:S75"/>
    <mergeCell ref="S76:S77"/>
    <mergeCell ref="S78:S79"/>
    <mergeCell ref="S80:S81"/>
    <mergeCell ref="S82:S83"/>
    <mergeCell ref="R72:R73"/>
    <mergeCell ref="R74:R75"/>
    <mergeCell ref="R76:R77"/>
    <mergeCell ref="R78:R79"/>
    <mergeCell ref="R80:R81"/>
    <mergeCell ref="R82:R83"/>
    <mergeCell ref="Q72:Q73"/>
    <mergeCell ref="Q74:Q75"/>
    <mergeCell ref="Q76:Q77"/>
    <mergeCell ref="Q78:Q79"/>
    <mergeCell ref="Q80:Q81"/>
    <mergeCell ref="Q82:Q83"/>
    <mergeCell ref="P72:P73"/>
    <mergeCell ref="P74:P75"/>
    <mergeCell ref="P76:P77"/>
    <mergeCell ref="P78:P79"/>
    <mergeCell ref="P80:P81"/>
    <mergeCell ref="P82:P83"/>
    <mergeCell ref="S44:S45"/>
    <mergeCell ref="S46:S47"/>
    <mergeCell ref="S48:S49"/>
    <mergeCell ref="S50:S51"/>
    <mergeCell ref="S52:S53"/>
    <mergeCell ref="S54:S55"/>
    <mergeCell ref="R44:R45"/>
    <mergeCell ref="R46:R47"/>
    <mergeCell ref="R48:R49"/>
    <mergeCell ref="R50:R51"/>
    <mergeCell ref="R52:R53"/>
    <mergeCell ref="R54:R55"/>
    <mergeCell ref="Q44:Q45"/>
    <mergeCell ref="Q46:Q47"/>
    <mergeCell ref="Q48:Q49"/>
    <mergeCell ref="Q50:Q51"/>
    <mergeCell ref="Q52:Q53"/>
    <mergeCell ref="Q54:Q55"/>
    <mergeCell ref="P44:P45"/>
    <mergeCell ref="P46:P47"/>
    <mergeCell ref="P48:P49"/>
    <mergeCell ref="P50:P51"/>
    <mergeCell ref="P52:P53"/>
    <mergeCell ref="P54:P55"/>
    <mergeCell ref="S16:S17"/>
    <mergeCell ref="S18:S19"/>
    <mergeCell ref="S20:S21"/>
    <mergeCell ref="S22:S23"/>
    <mergeCell ref="S24:S25"/>
    <mergeCell ref="S26:S27"/>
    <mergeCell ref="R16:R17"/>
    <mergeCell ref="R18:R19"/>
    <mergeCell ref="R20:R21"/>
    <mergeCell ref="R22:R23"/>
    <mergeCell ref="R24:R25"/>
    <mergeCell ref="R26:R27"/>
    <mergeCell ref="P22:P23"/>
    <mergeCell ref="P24:P25"/>
    <mergeCell ref="P26:P27"/>
    <mergeCell ref="Q16:Q17"/>
    <mergeCell ref="Q18:Q19"/>
    <mergeCell ref="Q20:Q21"/>
    <mergeCell ref="Q22:Q23"/>
    <mergeCell ref="Q24:Q25"/>
    <mergeCell ref="Q26:Q27"/>
    <mergeCell ref="P70:P71"/>
    <mergeCell ref="Q70:Q71"/>
    <mergeCell ref="R70:R71"/>
    <mergeCell ref="S70:S71"/>
    <mergeCell ref="G16:G17"/>
    <mergeCell ref="G18:G19"/>
    <mergeCell ref="G20:G21"/>
    <mergeCell ref="G22:G23"/>
    <mergeCell ref="G24:G25"/>
    <mergeCell ref="G26:G27"/>
    <mergeCell ref="P66:P67"/>
    <mergeCell ref="Q66:Q67"/>
    <mergeCell ref="R66:R67"/>
    <mergeCell ref="S66:S67"/>
    <mergeCell ref="P68:P69"/>
    <mergeCell ref="Q68:Q69"/>
    <mergeCell ref="R68:R69"/>
    <mergeCell ref="S68:S69"/>
    <mergeCell ref="P62:P63"/>
    <mergeCell ref="Q62:Q63"/>
    <mergeCell ref="R62:R63"/>
    <mergeCell ref="S62:S63"/>
    <mergeCell ref="P64:P65"/>
    <mergeCell ref="Q64:Q65"/>
    <mergeCell ref="R64:R65"/>
    <mergeCell ref="S64:S65"/>
    <mergeCell ref="P58:P59"/>
    <mergeCell ref="Q58:Q59"/>
    <mergeCell ref="R58:R59"/>
    <mergeCell ref="S58:S59"/>
    <mergeCell ref="P60:P61"/>
    <mergeCell ref="Q60:Q61"/>
    <mergeCell ref="R60:R61"/>
    <mergeCell ref="S60:S61"/>
    <mergeCell ref="P40:P41"/>
    <mergeCell ref="Q40:Q41"/>
    <mergeCell ref="R40:R41"/>
    <mergeCell ref="S40:S41"/>
    <mergeCell ref="P42:P43"/>
    <mergeCell ref="Q42:Q43"/>
    <mergeCell ref="R42:R43"/>
    <mergeCell ref="S42:S43"/>
    <mergeCell ref="P36:P37"/>
    <mergeCell ref="Q36:Q37"/>
    <mergeCell ref="R36:R37"/>
    <mergeCell ref="S36:S37"/>
    <mergeCell ref="P38:P39"/>
    <mergeCell ref="Q38:Q39"/>
    <mergeCell ref="R38:R39"/>
    <mergeCell ref="S38:S39"/>
    <mergeCell ref="P32:P33"/>
    <mergeCell ref="Q32:Q33"/>
    <mergeCell ref="R32:R33"/>
    <mergeCell ref="S32:S33"/>
    <mergeCell ref="P34:P35"/>
    <mergeCell ref="Q34:Q35"/>
    <mergeCell ref="R34:R35"/>
    <mergeCell ref="S34:S35"/>
    <mergeCell ref="Q14:Q15"/>
    <mergeCell ref="R14:R15"/>
    <mergeCell ref="S14:S15"/>
    <mergeCell ref="P30:P31"/>
    <mergeCell ref="Q30:Q31"/>
    <mergeCell ref="R30:R31"/>
    <mergeCell ref="S30:S31"/>
    <mergeCell ref="P16:P17"/>
    <mergeCell ref="P18:P19"/>
    <mergeCell ref="P20:P21"/>
    <mergeCell ref="Q10:Q11"/>
    <mergeCell ref="R10:R11"/>
    <mergeCell ref="S10:S11"/>
    <mergeCell ref="Q12:Q13"/>
    <mergeCell ref="R12:R13"/>
    <mergeCell ref="S12:S13"/>
    <mergeCell ref="Q6:Q7"/>
    <mergeCell ref="R6:R7"/>
    <mergeCell ref="S6:S7"/>
    <mergeCell ref="Q8:Q9"/>
    <mergeCell ref="R8:R9"/>
    <mergeCell ref="S8:S9"/>
    <mergeCell ref="Q2:Q3"/>
    <mergeCell ref="R2:R3"/>
    <mergeCell ref="S2:S3"/>
    <mergeCell ref="Q4:Q5"/>
    <mergeCell ref="R4:R5"/>
    <mergeCell ref="S4:S5"/>
    <mergeCell ref="G14:G15"/>
    <mergeCell ref="P2:P3"/>
    <mergeCell ref="P4:P5"/>
    <mergeCell ref="P6:P7"/>
    <mergeCell ref="P8:P9"/>
    <mergeCell ref="P10:P11"/>
    <mergeCell ref="P12:P13"/>
    <mergeCell ref="P14:P15"/>
    <mergeCell ref="G2:G3"/>
    <mergeCell ref="G4:G5"/>
    <mergeCell ref="G6:G7"/>
    <mergeCell ref="G8:G9"/>
    <mergeCell ref="G10:G11"/>
    <mergeCell ref="G12:G13"/>
  </mergeCells>
  <printOptions headings="1" gridLines="1"/>
  <pageMargins left="0" right="0" top="0" bottom="0" header="0" footer="0"/>
  <pageSetup pageOrder="overThenDown" orientation="portrait" blackAndWhite="1" useFirstPageNumber="1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5FDAE05366584D8F0A01E2FCD4EE3E" ma:contentTypeVersion="12" ma:contentTypeDescription="Create a new document." ma:contentTypeScope="" ma:versionID="69abac6460df430e15a659d5f0f6fe36">
  <xsd:schema xmlns:xsd="http://www.w3.org/2001/XMLSchema" xmlns:xs="http://www.w3.org/2001/XMLSchema" xmlns:p="http://schemas.microsoft.com/office/2006/metadata/properties" xmlns:ns3="cab368bc-465c-4cea-b6c1-014e28d3b083" xmlns:ns4="fba44417-b6ff-434b-a9df-f688cf83e602" targetNamespace="http://schemas.microsoft.com/office/2006/metadata/properties" ma:root="true" ma:fieldsID="9e4ebfe94b5f43617d7000abaf01d3e2" ns3:_="" ns4:_="">
    <xsd:import namespace="cab368bc-465c-4cea-b6c1-014e28d3b083"/>
    <xsd:import namespace="fba44417-b6ff-434b-a9df-f688cf83e6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b368bc-465c-4cea-b6c1-014e28d3b0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44417-b6ff-434b-a9df-f688cf83e6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479850-77AF-4655-97B9-E88BEFE3A3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b368bc-465c-4cea-b6c1-014e28d3b083"/>
    <ds:schemaRef ds:uri="fba44417-b6ff-434b-a9df-f688cf83e6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883F68-3B60-462C-B8EC-A897AC6821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EDC7CE-9E95-4CFB-B53F-7A9DBE2E5B3F}">
  <ds:schemaRefs>
    <ds:schemaRef ds:uri="http://schemas.microsoft.com/office/2006/documentManagement/types"/>
    <ds:schemaRef ds:uri="http://purl.org/dc/terms/"/>
    <ds:schemaRef ds:uri="http://purl.org/dc/dcmitype/"/>
    <ds:schemaRef ds:uri="cab368bc-465c-4cea-b6c1-014e28d3b083"/>
    <ds:schemaRef ds:uri="http://www.w3.org/XML/1998/namespace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fba44417-b6ff-434b-a9df-f688cf83e60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ACTIN_CYTO_OSCARSET2_05092022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Ulises Ruiz Mendiola</cp:lastModifiedBy>
  <dcterms:created xsi:type="dcterms:W3CDTF">2022-05-09T20:38:24Z</dcterms:created>
  <dcterms:modified xsi:type="dcterms:W3CDTF">2022-05-09T20:55:05Z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0x010100A55FDAE05366584D8F0A01E2FCD4EE3E</vt:lpwstr>
  </property>
</Properties>
</file>