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davis365-my.sharepoint.com/personal/ruizmen_ucdavis_edu/Documents/"/>
    </mc:Choice>
  </mc:AlternateContent>
  <xr:revisionPtr revIDLastSave="295" documentId="8_{D1DFA656-81B2-43D6-A191-D9C51B002C7D}" xr6:coauthVersionLast="47" xr6:coauthVersionMax="47" xr10:uidLastSave="{75A46987-2F9A-4CA8-82D3-4B12315AAFFA}"/>
  <bookViews>
    <workbookView minimized="1" xWindow="432" yWindow="780" windowWidth="17280" windowHeight="10056" tabRatio="500" xr2:uid="{00000000-000D-0000-FFFF-FFFF00000000}"/>
  </bookViews>
  <sheets>
    <sheet name="APOE_CD33_ST6GALNAC3_TREM2_OSCA" sheetId="1" r:id="rId1"/>
  </sheets>
  <calcPr calcId="191028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96" i="1" l="1"/>
  <c r="U95" i="1"/>
  <c r="U94" i="1"/>
  <c r="U93" i="1"/>
  <c r="U70" i="1"/>
  <c r="U69" i="1"/>
  <c r="U68" i="1"/>
  <c r="U67" i="1"/>
  <c r="U66" i="1"/>
  <c r="U42" i="1"/>
  <c r="U41" i="1"/>
  <c r="U40" i="1"/>
  <c r="U39" i="1"/>
  <c r="U38" i="1"/>
  <c r="U37" i="1"/>
  <c r="U14" i="1"/>
  <c r="U13" i="1"/>
  <c r="U12" i="1"/>
  <c r="U11" i="1"/>
  <c r="U10" i="1"/>
  <c r="S88" i="1"/>
  <c r="S90" i="1"/>
  <c r="S92" i="1"/>
  <c r="S94" i="1"/>
  <c r="S96" i="1"/>
  <c r="S98" i="1"/>
  <c r="S100" i="1"/>
  <c r="S102" i="1"/>
  <c r="S104" i="1"/>
  <c r="S106" i="1"/>
  <c r="R88" i="1"/>
  <c r="R90" i="1"/>
  <c r="R92" i="1"/>
  <c r="R94" i="1"/>
  <c r="R96" i="1"/>
  <c r="R98" i="1"/>
  <c r="R100" i="1"/>
  <c r="R102" i="1"/>
  <c r="R104" i="1"/>
  <c r="R106" i="1"/>
  <c r="Q88" i="1"/>
  <c r="Q90" i="1"/>
  <c r="Q92" i="1"/>
  <c r="Q94" i="1"/>
  <c r="Q96" i="1"/>
  <c r="Q98" i="1"/>
  <c r="Q100" i="1"/>
  <c r="Q102" i="1"/>
  <c r="Q104" i="1"/>
  <c r="Q106" i="1"/>
  <c r="S60" i="1"/>
  <c r="S62" i="1"/>
  <c r="S64" i="1"/>
  <c r="S66" i="1"/>
  <c r="S68" i="1"/>
  <c r="S70" i="1"/>
  <c r="S74" i="1"/>
  <c r="S76" i="1"/>
  <c r="S78" i="1"/>
  <c r="S80" i="1"/>
  <c r="S82" i="1"/>
  <c r="R60" i="1"/>
  <c r="R62" i="1"/>
  <c r="R64" i="1"/>
  <c r="R66" i="1"/>
  <c r="R68" i="1"/>
  <c r="R70" i="1"/>
  <c r="R74" i="1"/>
  <c r="R76" i="1"/>
  <c r="R78" i="1"/>
  <c r="R80" i="1"/>
  <c r="R82" i="1"/>
  <c r="Q60" i="1"/>
  <c r="Q62" i="1"/>
  <c r="Q64" i="1"/>
  <c r="Q66" i="1"/>
  <c r="Q68" i="1"/>
  <c r="Q70" i="1"/>
  <c r="Q74" i="1"/>
  <c r="Q76" i="1"/>
  <c r="Q78" i="1"/>
  <c r="Q80" i="1"/>
  <c r="Q82" i="1"/>
  <c r="S32" i="1"/>
  <c r="S34" i="1"/>
  <c r="S36" i="1"/>
  <c r="S38" i="1"/>
  <c r="S40" i="1"/>
  <c r="S42" i="1"/>
  <c r="S44" i="1"/>
  <c r="S46" i="1"/>
  <c r="S48" i="1"/>
  <c r="S50" i="1"/>
  <c r="S52" i="1"/>
  <c r="S54" i="1"/>
  <c r="R32" i="1"/>
  <c r="R34" i="1"/>
  <c r="R36" i="1"/>
  <c r="R38" i="1"/>
  <c r="R40" i="1"/>
  <c r="R42" i="1"/>
  <c r="R44" i="1"/>
  <c r="R46" i="1"/>
  <c r="R48" i="1"/>
  <c r="R50" i="1"/>
  <c r="R52" i="1"/>
  <c r="R54" i="1"/>
  <c r="Q32" i="1"/>
  <c r="Q34" i="1"/>
  <c r="Q36" i="1"/>
  <c r="Q38" i="1"/>
  <c r="Q40" i="1"/>
  <c r="Q42" i="1"/>
  <c r="Q44" i="1"/>
  <c r="Q46" i="1"/>
  <c r="Q48" i="1"/>
  <c r="Q50" i="1"/>
  <c r="Q52" i="1"/>
  <c r="Q54" i="1"/>
  <c r="S4" i="1"/>
  <c r="S6" i="1"/>
  <c r="S8" i="1"/>
  <c r="S10" i="1"/>
  <c r="S12" i="1"/>
  <c r="S14" i="1"/>
  <c r="S18" i="1"/>
  <c r="S20" i="1"/>
  <c r="S22" i="1"/>
  <c r="S24" i="1"/>
  <c r="S26" i="1"/>
  <c r="R4" i="1"/>
  <c r="R6" i="1"/>
  <c r="R8" i="1"/>
  <c r="R10" i="1"/>
  <c r="R12" i="1"/>
  <c r="R14" i="1"/>
  <c r="R18" i="1"/>
  <c r="R20" i="1"/>
  <c r="R22" i="1"/>
  <c r="R24" i="1"/>
  <c r="R26" i="1"/>
  <c r="Q4" i="1"/>
  <c r="Q6" i="1"/>
  <c r="Q8" i="1"/>
  <c r="Q10" i="1"/>
  <c r="Q12" i="1"/>
  <c r="Q14" i="1"/>
  <c r="Q18" i="1"/>
  <c r="Q20" i="1"/>
  <c r="Q22" i="1"/>
  <c r="Q24" i="1"/>
  <c r="Q26" i="1"/>
  <c r="U58" i="1"/>
  <c r="U30" i="1"/>
  <c r="S58" i="1"/>
  <c r="U59" i="1"/>
  <c r="U64" i="1"/>
  <c r="R58" i="1"/>
  <c r="S30" i="1"/>
  <c r="U31" i="1"/>
  <c r="U33" i="1"/>
  <c r="U35" i="1"/>
  <c r="U36" i="1"/>
  <c r="R30" i="1"/>
  <c r="Q58" i="1"/>
  <c r="Q30" i="1"/>
  <c r="P110" i="1"/>
  <c r="Q110" i="1" s="1"/>
  <c r="R110" i="1" s="1"/>
  <c r="S110" i="1" s="1"/>
  <c r="U98" i="1" s="1"/>
  <c r="P108" i="1"/>
  <c r="Q108" i="1" s="1"/>
  <c r="R108" i="1" s="1"/>
  <c r="S108" i="1" s="1"/>
  <c r="U97" i="1" s="1"/>
  <c r="P106" i="1"/>
  <c r="P104" i="1"/>
  <c r="P102" i="1"/>
  <c r="P100" i="1"/>
  <c r="P98" i="1"/>
  <c r="P96" i="1"/>
  <c r="P94" i="1"/>
  <c r="P92" i="1"/>
  <c r="P90" i="1"/>
  <c r="P88" i="1"/>
  <c r="P86" i="1"/>
  <c r="Q86" i="1" s="1"/>
  <c r="P82" i="1"/>
  <c r="P80" i="1"/>
  <c r="P78" i="1"/>
  <c r="P76" i="1"/>
  <c r="P74" i="1"/>
  <c r="P72" i="1"/>
  <c r="Q72" i="1" s="1"/>
  <c r="R72" i="1" s="1"/>
  <c r="S72" i="1" s="1"/>
  <c r="U65" i="1" s="1"/>
  <c r="P70" i="1"/>
  <c r="P68" i="1"/>
  <c r="U63" i="1" s="1"/>
  <c r="P66" i="1"/>
  <c r="U62" i="1" s="1"/>
  <c r="P64" i="1"/>
  <c r="U61" i="1" s="1"/>
  <c r="P62" i="1"/>
  <c r="U60" i="1" s="1"/>
  <c r="P60" i="1"/>
  <c r="P58" i="1"/>
  <c r="P54" i="1"/>
  <c r="P52" i="1"/>
  <c r="P50" i="1"/>
  <c r="P48" i="1"/>
  <c r="P46" i="1"/>
  <c r="P44" i="1"/>
  <c r="P42" i="1"/>
  <c r="P40" i="1"/>
  <c r="P38" i="1"/>
  <c r="U34" i="1" s="1"/>
  <c r="P36" i="1"/>
  <c r="P34" i="1"/>
  <c r="U32" i="1" s="1"/>
  <c r="P32" i="1"/>
  <c r="P30" i="1"/>
  <c r="P26" i="1"/>
  <c r="P24" i="1"/>
  <c r="P22" i="1"/>
  <c r="P20" i="1"/>
  <c r="P18" i="1"/>
  <c r="P16" i="1"/>
  <c r="Q16" i="1" s="1"/>
  <c r="R16" i="1" s="1"/>
  <c r="S16" i="1" s="1"/>
  <c r="U9" i="1" s="1"/>
  <c r="P14" i="1"/>
  <c r="P12" i="1"/>
  <c r="P10" i="1"/>
  <c r="P8" i="1"/>
  <c r="P6" i="1"/>
  <c r="P4" i="1"/>
  <c r="P2" i="1"/>
  <c r="Q2" i="1" s="1"/>
  <c r="G4" i="1"/>
  <c r="G6" i="1"/>
  <c r="G8" i="1"/>
  <c r="G10" i="1"/>
  <c r="G12" i="1"/>
  <c r="G14" i="1"/>
  <c r="G16" i="1"/>
  <c r="G18" i="1"/>
  <c r="G20" i="1"/>
  <c r="G22" i="1"/>
  <c r="G24" i="1"/>
  <c r="G26" i="1"/>
  <c r="G2" i="1"/>
  <c r="U89" i="1" l="1"/>
  <c r="U90" i="1"/>
  <c r="U91" i="1"/>
  <c r="U92" i="1"/>
  <c r="R86" i="1"/>
  <c r="S86" i="1" s="1"/>
  <c r="U86" i="1" s="1"/>
  <c r="U88" i="1"/>
  <c r="U87" i="1"/>
  <c r="U7" i="1"/>
  <c r="U3" i="1"/>
  <c r="R2" i="1"/>
  <c r="S2" i="1" s="1"/>
  <c r="U2" i="1" s="1"/>
  <c r="U4" i="1"/>
  <c r="U5" i="1"/>
  <c r="U6" i="1"/>
  <c r="U8" i="1"/>
</calcChain>
</file>

<file path=xl/sharedStrings.xml><?xml version="1.0" encoding="utf-8"?>
<sst xmlns="http://schemas.openxmlformats.org/spreadsheetml/2006/main" count="719" uniqueCount="56">
  <si>
    <t>Well</t>
  </si>
  <si>
    <t>Fluor</t>
  </si>
  <si>
    <t>Target</t>
  </si>
  <si>
    <t>Content</t>
  </si>
  <si>
    <t>Sample</t>
  </si>
  <si>
    <t>Cq</t>
  </si>
  <si>
    <t>Average</t>
  </si>
  <si>
    <t xml:space="preserve">Average </t>
  </si>
  <si>
    <t>Δ</t>
  </si>
  <si>
    <t>ΔΔ</t>
  </si>
  <si>
    <t>2^-(ΔΔ)</t>
  </si>
  <si>
    <t>A01</t>
  </si>
  <si>
    <t>SYBR</t>
  </si>
  <si>
    <t>Actin</t>
  </si>
  <si>
    <t>Unkn</t>
  </si>
  <si>
    <t>2-None</t>
  </si>
  <si>
    <t>APOE</t>
  </si>
  <si>
    <t>B01</t>
  </si>
  <si>
    <t>11-ABO</t>
  </si>
  <si>
    <t>A02</t>
  </si>
  <si>
    <t>5-Cholesterol</t>
  </si>
  <si>
    <t>B02</t>
  </si>
  <si>
    <t>3-ABO+Cholesterol</t>
  </si>
  <si>
    <t>A03</t>
  </si>
  <si>
    <t>14-LPS</t>
  </si>
  <si>
    <t>B03</t>
  </si>
  <si>
    <t>12-ABO+LPS</t>
  </si>
  <si>
    <t>A04</t>
  </si>
  <si>
    <t>8-Cholesterol+LPS</t>
  </si>
  <si>
    <t>B04</t>
  </si>
  <si>
    <t>17-ABO+Cholesterol+LPS</t>
  </si>
  <si>
    <t>A05</t>
  </si>
  <si>
    <t>18-Fructose</t>
  </si>
  <si>
    <t>B05</t>
  </si>
  <si>
    <t>23-ABO+Fructose</t>
  </si>
  <si>
    <t>A06</t>
  </si>
  <si>
    <t>20-Fructose+Cholesterol</t>
  </si>
  <si>
    <t>B06</t>
  </si>
  <si>
    <t>21-Fructose+LPS</t>
  </si>
  <si>
    <t>A07</t>
  </si>
  <si>
    <t>25-ABO+Fructose+Cholesterol+LPS</t>
  </si>
  <si>
    <t>B07</t>
  </si>
  <si>
    <t>A08</t>
  </si>
  <si>
    <t>B08</t>
  </si>
  <si>
    <t>A09</t>
  </si>
  <si>
    <t>B09</t>
  </si>
  <si>
    <t>A10</t>
  </si>
  <si>
    <t>B10</t>
  </si>
  <si>
    <t>A11</t>
  </si>
  <si>
    <t>B11</t>
  </si>
  <si>
    <t>A12</t>
  </si>
  <si>
    <t>B12</t>
  </si>
  <si>
    <t>CD33</t>
  </si>
  <si>
    <t>ST6GALNAC3</t>
  </si>
  <si>
    <t>ST6GALNAC33</t>
  </si>
  <si>
    <t>TREM2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</si>
</sst>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.00;\-###0.00"/>
  </numFmts>
  <fonts count="4">
    <font>
      <sz val="8.25"/>
      <name val="Microsoft Sans Serif"/>
      <charset val="1"/>
    </font>
    <font>
      <sz val="8.25"/>
      <name val="Microsoft Sans Serif"/>
    </font>
    <font>
      <sz val="12"/>
      <name val="Microsoft Sans Serif"/>
      <family val="2"/>
    </font>
    <font>
      <sz val="8.25"/>
      <name val="Microsoft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top"/>
      <protection locked="0"/>
    </xf>
    <xf numFmtId="0" fontId="3" fillId="0" borderId="0">
      <alignment vertical="top"/>
      <protection locked="0"/>
    </xf>
  </cellStyleXfs>
  <cellXfs count="14">
    <xf numFmtId="0" fontId="0" fillId="0" borderId="0" xfId="0">
      <alignment vertical="top"/>
      <protection locked="0"/>
    </xf>
    <xf numFmtId="0" fontId="1" fillId="0" borderId="0" xfId="0" applyFont="1" applyAlignment="1">
      <alignment vertical="center"/>
      <protection locked="0"/>
    </xf>
    <xf numFmtId="49" fontId="2" fillId="0" borderId="0" xfId="0" applyNumberFormat="1" applyFont="1" applyAlignment="1" applyProtection="1">
      <alignment horizontal="center" vertical="center"/>
    </xf>
    <xf numFmtId="0" fontId="2" fillId="0" borderId="0" xfId="0" applyFont="1" applyAlignment="1">
      <alignment horizontal="center" vertical="center"/>
      <protection locked="0"/>
    </xf>
    <xf numFmtId="164" fontId="2" fillId="0" borderId="0" xfId="0" applyNumberFormat="1" applyFont="1" applyAlignment="1" applyProtection="1">
      <alignment horizontal="center" vertical="center"/>
    </xf>
    <xf numFmtId="0" fontId="2" fillId="0" borderId="0" xfId="1" applyFont="1" applyAlignment="1">
      <alignment horizontal="center" vertical="center"/>
      <protection locked="0"/>
    </xf>
    <xf numFmtId="49" fontId="2" fillId="0" borderId="0" xfId="1" applyNumberFormat="1" applyFont="1" applyAlignment="1" applyProtection="1">
      <alignment horizontal="center" vertical="center"/>
    </xf>
    <xf numFmtId="164" fontId="2" fillId="0" borderId="0" xfId="1" applyNumberFormat="1" applyFont="1" applyAlignment="1" applyProtection="1">
      <alignment horizontal="center" vertical="center"/>
    </xf>
    <xf numFmtId="2" fontId="2" fillId="0" borderId="0" xfId="1" applyNumberFormat="1" applyFont="1" applyAlignment="1">
      <alignment horizontal="center" vertical="center"/>
      <protection locked="0"/>
    </xf>
    <xf numFmtId="2" fontId="2" fillId="0" borderId="0" xfId="0" applyNumberFormat="1" applyFont="1" applyAlignment="1">
      <alignment horizontal="center" vertical="center"/>
      <protection locked="0"/>
    </xf>
    <xf numFmtId="164" fontId="2" fillId="0" borderId="0" xfId="0" applyNumberFormat="1" applyFont="1" applyAlignment="1">
      <alignment horizontal="center" vertical="center"/>
      <protection locked="0"/>
    </xf>
    <xf numFmtId="0" fontId="2" fillId="0" borderId="0" xfId="0" applyFont="1" applyAlignment="1">
      <alignment horizontal="center" vertical="center"/>
      <protection locked="0"/>
    </xf>
    <xf numFmtId="2" fontId="2" fillId="0" borderId="0" xfId="0" applyNumberFormat="1" applyFont="1" applyAlignment="1">
      <alignment horizontal="center" vertical="center"/>
      <protection locked="0"/>
    </xf>
    <xf numFmtId="0" fontId="2" fillId="0" borderId="0" xfId="0" applyFont="1" applyFill="1" applyBorder="1" applyAlignment="1">
      <alignment horizontal="center" vertical="center"/>
      <protection locked="0"/>
    </xf>
  </cellXfs>
  <cellStyles count="2">
    <cellStyle name="Normal" xfId="0" builtinId="0"/>
    <cellStyle name="Normal 2" xfId="1" xr:uid="{C369704B-02B9-4A34-830A-C25D6B5577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APOE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APOE_CD33_ST6GALNAC3_TREM2_OSCA!$T$2:$T$14</c:f>
              <c:strCache>
                <c:ptCount val="13"/>
                <c:pt idx="0">
                  <c:v>2-None</c:v>
                </c:pt>
                <c:pt idx="1">
                  <c:v>11-ABO</c:v>
                </c:pt>
                <c:pt idx="2">
                  <c:v>5-Cholesterol</c:v>
                </c:pt>
                <c:pt idx="3">
                  <c:v>3-ABO+Cholesterol</c:v>
                </c:pt>
                <c:pt idx="4">
                  <c:v>14-LPS</c:v>
                </c:pt>
                <c:pt idx="5">
                  <c:v>12-ABO+LPS</c:v>
                </c:pt>
                <c:pt idx="6">
                  <c:v>8-Cholesterol+LPS</c:v>
                </c:pt>
                <c:pt idx="7">
                  <c:v>17-ABO+Cholesterol+LPS</c:v>
                </c:pt>
                <c:pt idx="8">
                  <c:v>18-Fructose</c:v>
                </c:pt>
                <c:pt idx="9">
                  <c:v>23-ABO+Fructose</c:v>
                </c:pt>
                <c:pt idx="10">
                  <c:v>20-Fructose+Cholesterol</c:v>
                </c:pt>
                <c:pt idx="11">
                  <c:v>21-Fructose+LPS</c:v>
                </c:pt>
                <c:pt idx="12">
                  <c:v>25-ABO+Fructose+Cholesterol+LPS</c:v>
                </c:pt>
              </c:strCache>
            </c:strRef>
          </c:cat>
          <c:val>
            <c:numRef>
              <c:f>APOE_CD33_ST6GALNAC3_TREM2_OSCA!$U$2:$U$14</c:f>
              <c:numCache>
                <c:formatCode>0.00</c:formatCode>
                <c:ptCount val="13"/>
                <c:pt idx="0">
                  <c:v>1</c:v>
                </c:pt>
                <c:pt idx="1">
                  <c:v>1.6479014875077376</c:v>
                </c:pt>
                <c:pt idx="2">
                  <c:v>0.37583264686251033</c:v>
                </c:pt>
                <c:pt idx="3">
                  <c:v>2.9965191252942742</c:v>
                </c:pt>
                <c:pt idx="4">
                  <c:v>1.6068473514606385</c:v>
                </c:pt>
                <c:pt idx="5">
                  <c:v>2.9499818845947767</c:v>
                </c:pt>
                <c:pt idx="6">
                  <c:v>1.9777477751914549</c:v>
                </c:pt>
                <c:pt idx="7">
                  <c:v>6.0067369830894508</c:v>
                </c:pt>
                <c:pt idx="8">
                  <c:v>1.9487879990072074</c:v>
                </c:pt>
                <c:pt idx="9">
                  <c:v>2.7194922469833518</c:v>
                </c:pt>
                <c:pt idx="10">
                  <c:v>3.5312115863693943</c:v>
                </c:pt>
                <c:pt idx="11">
                  <c:v>1.7616967256545504</c:v>
                </c:pt>
                <c:pt idx="12">
                  <c:v>11.243562228065647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21-4187-A022-A60D31945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19800"/>
        <c:axId val="1644843831"/>
      </c:barChart>
      <c:catAx>
        <c:axId val="56919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843831"/>
        <c:crosses val="autoZero"/>
        <c:auto val="1"/>
        <c:lblAlgn val="ctr"/>
        <c:lblOffset val="100"/>
        <c:noMultiLvlLbl val="0"/>
      </c:catAx>
      <c:valAx>
        <c:axId val="1644843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Fold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9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CD33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APOE_CD33_ST6GALNAC3_TREM2_OSCA!$T$30:$T$42</c:f>
              <c:strCache>
                <c:ptCount val="13"/>
                <c:pt idx="0">
                  <c:v>2-None</c:v>
                </c:pt>
                <c:pt idx="1">
                  <c:v>11-ABO</c:v>
                </c:pt>
                <c:pt idx="2">
                  <c:v>5-Cholesterol</c:v>
                </c:pt>
                <c:pt idx="3">
                  <c:v>3-ABO+Cholesterol</c:v>
                </c:pt>
                <c:pt idx="4">
                  <c:v>14-LPS</c:v>
                </c:pt>
                <c:pt idx="5">
                  <c:v>12-ABO+LPS</c:v>
                </c:pt>
                <c:pt idx="6">
                  <c:v>8-Cholesterol+LPS</c:v>
                </c:pt>
                <c:pt idx="7">
                  <c:v>17-ABO+Cholesterol+LPS</c:v>
                </c:pt>
                <c:pt idx="8">
                  <c:v>18-Fructose</c:v>
                </c:pt>
                <c:pt idx="9">
                  <c:v>23-ABO+Fructose</c:v>
                </c:pt>
                <c:pt idx="10">
                  <c:v>20-Fructose+Cholesterol</c:v>
                </c:pt>
                <c:pt idx="11">
                  <c:v>21-Fructose+LPS</c:v>
                </c:pt>
                <c:pt idx="12">
                  <c:v>25-ABO+Fructose+Cholesterol+LPS</c:v>
                </c:pt>
              </c:strCache>
            </c:strRef>
          </c:cat>
          <c:val>
            <c:numRef>
              <c:f>APOE_CD33_ST6GALNAC3_TREM2_OSCA!$U$30:$U$42</c:f>
              <c:numCache>
                <c:formatCode>0.00</c:formatCode>
                <c:ptCount val="13"/>
                <c:pt idx="0">
                  <c:v>1</c:v>
                </c:pt>
                <c:pt idx="1">
                  <c:v>1.2082095570008951</c:v>
                </c:pt>
                <c:pt idx="2">
                  <c:v>0.2488622419093276</c:v>
                </c:pt>
                <c:pt idx="3">
                  <c:v>2.0381407153209157</c:v>
                </c:pt>
                <c:pt idx="4">
                  <c:v>1.8959123240510762</c:v>
                </c:pt>
                <c:pt idx="5">
                  <c:v>2.4179895248237973</c:v>
                </c:pt>
                <c:pt idx="6">
                  <c:v>3.5778861163047044</c:v>
                </c:pt>
                <c:pt idx="7">
                  <c:v>1.9463679756513881</c:v>
                </c:pt>
                <c:pt idx="8">
                  <c:v>1.2326644659972119</c:v>
                </c:pt>
                <c:pt idx="9">
                  <c:v>1.6673307334633563</c:v>
                </c:pt>
                <c:pt idx="10">
                  <c:v>1.3941311274408426</c:v>
                </c:pt>
                <c:pt idx="11">
                  <c:v>0.68120861311389769</c:v>
                </c:pt>
                <c:pt idx="12">
                  <c:v>2.848555030182975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A4-4EF1-88F0-112D1CB65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1041767"/>
        <c:axId val="1823940343"/>
      </c:barChart>
      <c:catAx>
        <c:axId val="1451041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940343"/>
        <c:crosses val="autoZero"/>
        <c:auto val="1"/>
        <c:lblAlgn val="ctr"/>
        <c:lblOffset val="100"/>
        <c:noMultiLvlLbl val="0"/>
      </c:catAx>
      <c:valAx>
        <c:axId val="1823940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Fold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041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ST6GALNAC3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APOE_CD33_ST6GALNAC3_TREM2_OSCA!$T$58:$T$70</c:f>
              <c:strCache>
                <c:ptCount val="13"/>
                <c:pt idx="0">
                  <c:v>2-None</c:v>
                </c:pt>
                <c:pt idx="1">
                  <c:v>11-ABO</c:v>
                </c:pt>
                <c:pt idx="2">
                  <c:v>5-Cholesterol</c:v>
                </c:pt>
                <c:pt idx="3">
                  <c:v>3-ABO+Cholesterol</c:v>
                </c:pt>
                <c:pt idx="4">
                  <c:v>14-LPS</c:v>
                </c:pt>
                <c:pt idx="5">
                  <c:v>12-ABO+LPS</c:v>
                </c:pt>
                <c:pt idx="6">
                  <c:v>8-Cholesterol+LPS</c:v>
                </c:pt>
                <c:pt idx="7">
                  <c:v>17-ABO+Cholesterol+LPS</c:v>
                </c:pt>
                <c:pt idx="8">
                  <c:v>18-Fructose</c:v>
                </c:pt>
                <c:pt idx="9">
                  <c:v>23-ABO+Fructose</c:v>
                </c:pt>
                <c:pt idx="10">
                  <c:v>20-Fructose+Cholesterol</c:v>
                </c:pt>
                <c:pt idx="11">
                  <c:v>21-Fructose+LPS</c:v>
                </c:pt>
                <c:pt idx="12">
                  <c:v>25-ABO+Fructose+Cholesterol+LPS</c:v>
                </c:pt>
              </c:strCache>
            </c:strRef>
          </c:cat>
          <c:val>
            <c:numRef>
              <c:f>APOE_CD33_ST6GALNAC3_TREM2_OSCA!$U$58:$U$70</c:f>
              <c:numCache>
                <c:formatCode>0.00</c:formatCode>
                <c:ptCount val="13"/>
                <c:pt idx="0">
                  <c:v>1</c:v>
                </c:pt>
                <c:pt idx="1">
                  <c:v>0.4391928782370656</c:v>
                </c:pt>
                <c:pt idx="2">
                  <c:v>0.26728101633477191</c:v>
                </c:pt>
                <c:pt idx="3">
                  <c:v>1.3736453037666614</c:v>
                </c:pt>
                <c:pt idx="4">
                  <c:v>1.0615070095912715</c:v>
                </c:pt>
                <c:pt idx="5">
                  <c:v>1.0897673685949703</c:v>
                </c:pt>
                <c:pt idx="6">
                  <c:v>1.2298625030663288</c:v>
                </c:pt>
                <c:pt idx="7">
                  <c:v>1.0296719487849229</c:v>
                </c:pt>
                <c:pt idx="8">
                  <c:v>0.61693073674522536</c:v>
                </c:pt>
                <c:pt idx="9">
                  <c:v>0.68488828578514682</c:v>
                </c:pt>
                <c:pt idx="10">
                  <c:v>0.7504181075701678</c:v>
                </c:pt>
                <c:pt idx="11">
                  <c:v>0.53870556142173331</c:v>
                </c:pt>
                <c:pt idx="12">
                  <c:v>1.0692732374129394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84-4CF2-88F7-AE29566C3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6369111"/>
        <c:axId val="1599810103"/>
      </c:barChart>
      <c:catAx>
        <c:axId val="946369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10103"/>
        <c:crosses val="autoZero"/>
        <c:auto val="1"/>
        <c:lblAlgn val="ctr"/>
        <c:lblOffset val="100"/>
        <c:noMultiLvlLbl val="0"/>
      </c:catAx>
      <c:valAx>
        <c:axId val="1599810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Fold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369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TREM2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APOE_CD33_ST6GALNAC3_TREM2_OSCA!$T$86:$T$98</c:f>
              <c:strCache>
                <c:ptCount val="13"/>
                <c:pt idx="0">
                  <c:v>2-None</c:v>
                </c:pt>
                <c:pt idx="1">
                  <c:v>11-ABO</c:v>
                </c:pt>
                <c:pt idx="2">
                  <c:v>5-Cholesterol</c:v>
                </c:pt>
                <c:pt idx="3">
                  <c:v>3-ABO+Cholesterol</c:v>
                </c:pt>
                <c:pt idx="4">
                  <c:v>14-LPS</c:v>
                </c:pt>
                <c:pt idx="5">
                  <c:v>12-ABO+LPS</c:v>
                </c:pt>
                <c:pt idx="6">
                  <c:v>8-Cholesterol+LPS</c:v>
                </c:pt>
                <c:pt idx="7">
                  <c:v>17-ABO+Cholesterol+LPS</c:v>
                </c:pt>
                <c:pt idx="8">
                  <c:v>18-Fructose</c:v>
                </c:pt>
                <c:pt idx="9">
                  <c:v>23-ABO+Fructose</c:v>
                </c:pt>
                <c:pt idx="10">
                  <c:v>20-Fructose+Cholesterol</c:v>
                </c:pt>
                <c:pt idx="11">
                  <c:v>21-Fructose+LPS</c:v>
                </c:pt>
                <c:pt idx="12">
                  <c:v>25-ABO+Fructose+Cholesterol+LPS</c:v>
                </c:pt>
              </c:strCache>
            </c:strRef>
          </c:cat>
          <c:val>
            <c:numRef>
              <c:f>APOE_CD33_ST6GALNAC3_TREM2_OSCA!$U$86:$U$98</c:f>
              <c:numCache>
                <c:formatCode>0.00</c:formatCode>
                <c:ptCount val="13"/>
                <c:pt idx="0">
                  <c:v>1</c:v>
                </c:pt>
                <c:pt idx="1">
                  <c:v>1.5977257041498603</c:v>
                </c:pt>
                <c:pt idx="2">
                  <c:v>1.2602841190777059</c:v>
                </c:pt>
                <c:pt idx="3">
                  <c:v>2.2345966750609767</c:v>
                </c:pt>
                <c:pt idx="4">
                  <c:v>1.2103968512532992</c:v>
                </c:pt>
                <c:pt idx="5">
                  <c:v>3.7027070728427551</c:v>
                </c:pt>
                <c:pt idx="6">
                  <c:v>3.058229785720763</c:v>
                </c:pt>
                <c:pt idx="7">
                  <c:v>2.0220062051214169</c:v>
                </c:pt>
                <c:pt idx="8">
                  <c:v>1.6780469536818188</c:v>
                </c:pt>
                <c:pt idx="9">
                  <c:v>2.9537408261496827</c:v>
                </c:pt>
                <c:pt idx="10">
                  <c:v>1.1804763995209275</c:v>
                </c:pt>
                <c:pt idx="11">
                  <c:v>1.0077735644850359</c:v>
                </c:pt>
                <c:pt idx="12">
                  <c:v>1.2925617580943154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7F-4B72-8A22-2291A13C9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228727"/>
        <c:axId val="1587052663"/>
      </c:barChart>
      <c:catAx>
        <c:axId val="626228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052663"/>
        <c:crosses val="autoZero"/>
        <c:auto val="1"/>
        <c:lblAlgn val="ctr"/>
        <c:lblOffset val="100"/>
        <c:noMultiLvlLbl val="0"/>
      </c:catAx>
      <c:valAx>
        <c:axId val="1587052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Fold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228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561975</xdr:colOff>
      <xdr:row>0</xdr:row>
      <xdr:rowOff>28575</xdr:rowOff>
    </xdr:from>
    <xdr:to>
      <xdr:col>31</xdr:col>
      <xdr:colOff>180975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D89A70-9F29-CC58-94F3-7715C13B9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485775</xdr:colOff>
      <xdr:row>27</xdr:row>
      <xdr:rowOff>9525</xdr:rowOff>
    </xdr:from>
    <xdr:to>
      <xdr:col>30</xdr:col>
      <xdr:colOff>257175</xdr:colOff>
      <xdr:row>44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62B95-BBD9-4955-68B2-167147D0FAC4}"/>
            </a:ext>
            <a:ext uri="{147F2762-F138-4A5C-976F-8EAC2B608ADB}">
              <a16:predDERef xmlns:a16="http://schemas.microsoft.com/office/drawing/2014/main" pred="{53D89A70-9F29-CC58-94F3-7715C13B9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542925</xdr:colOff>
      <xdr:row>55</xdr:row>
      <xdr:rowOff>180975</xdr:rowOff>
    </xdr:from>
    <xdr:to>
      <xdr:col>30</xdr:col>
      <xdr:colOff>428625</xdr:colOff>
      <xdr:row>74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616953-2E28-5943-7835-37CF61DCF80F}"/>
            </a:ext>
            <a:ext uri="{147F2762-F138-4A5C-976F-8EAC2B608ADB}">
              <a16:predDERef xmlns:a16="http://schemas.microsoft.com/office/drawing/2014/main" pred="{F4262B95-BBD9-4955-68B2-167147D0F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457200</xdr:colOff>
      <xdr:row>85</xdr:row>
      <xdr:rowOff>9525</xdr:rowOff>
    </xdr:from>
    <xdr:to>
      <xdr:col>30</xdr:col>
      <xdr:colOff>409575</xdr:colOff>
      <xdr:row>103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F3B2A1-C031-A1EE-8B73-038909491673}"/>
            </a:ext>
            <a:ext uri="{147F2762-F138-4A5C-976F-8EAC2B608ADB}">
              <a16:predDERef xmlns:a16="http://schemas.microsoft.com/office/drawing/2014/main" pred="{56616953-2E28-5943-7835-37CF61DCF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1"/>
  <sheetViews>
    <sheetView tabSelected="1" topLeftCell="L88" workbookViewId="0">
      <selection activeCell="O110" sqref="O110"/>
    </sheetView>
  </sheetViews>
  <sheetFormatPr defaultColWidth="10" defaultRowHeight="15" customHeight="1"/>
  <cols>
    <col min="1" max="2" width="10" style="2" customWidth="1"/>
    <col min="3" max="3" width="13.33203125" style="2" customWidth="1"/>
    <col min="4" max="4" width="11.6640625" style="2" customWidth="1"/>
    <col min="5" max="5" width="45.6640625" style="2" bestFit="1" customWidth="1"/>
    <col min="6" max="6" width="15" style="4" customWidth="1"/>
    <col min="7" max="7" width="10" style="3" customWidth="1"/>
    <col min="8" max="13" width="10" style="3"/>
    <col min="14" max="14" width="45.6640625" style="3" bestFit="1" customWidth="1"/>
    <col min="15" max="16" width="10" style="3"/>
    <col min="17" max="17" width="12.1640625" style="9" customWidth="1"/>
    <col min="18" max="19" width="10" style="3"/>
    <col min="20" max="20" width="45.6640625" style="3" bestFit="1" customWidth="1"/>
    <col min="21" max="26" width="10" style="3"/>
    <col min="27" max="16384" width="10" style="1"/>
  </cols>
  <sheetData>
    <row r="1" spans="1:21" ht="1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J1" s="5" t="s">
        <v>0</v>
      </c>
      <c r="K1" s="5" t="s">
        <v>1</v>
      </c>
      <c r="L1" s="5" t="s">
        <v>2</v>
      </c>
      <c r="M1" s="5" t="s">
        <v>3</v>
      </c>
      <c r="N1" s="5" t="s">
        <v>4</v>
      </c>
      <c r="O1" s="5" t="s">
        <v>5</v>
      </c>
      <c r="P1" s="5" t="s">
        <v>7</v>
      </c>
      <c r="Q1" s="8" t="s">
        <v>8</v>
      </c>
      <c r="R1" s="5" t="s">
        <v>9</v>
      </c>
      <c r="S1" s="5" t="s">
        <v>10</v>
      </c>
    </row>
    <row r="2" spans="1:21" ht="15" customHeight="1">
      <c r="A2" s="5" t="s">
        <v>11</v>
      </c>
      <c r="B2" s="6" t="s">
        <v>12</v>
      </c>
      <c r="C2" s="6" t="s">
        <v>13</v>
      </c>
      <c r="D2" s="6" t="s">
        <v>14</v>
      </c>
      <c r="E2" s="6" t="s">
        <v>15</v>
      </c>
      <c r="F2" s="7">
        <v>22.939710928160999</v>
      </c>
      <c r="G2" s="10">
        <f>AVERAGE(F2:F3)</f>
        <v>22.847157108889849</v>
      </c>
      <c r="J2" s="5" t="s">
        <v>11</v>
      </c>
      <c r="K2" s="2" t="s">
        <v>12</v>
      </c>
      <c r="L2" s="2" t="s">
        <v>16</v>
      </c>
      <c r="M2" s="2" t="s">
        <v>14</v>
      </c>
      <c r="N2" s="6" t="s">
        <v>15</v>
      </c>
      <c r="O2" s="4">
        <v>38.986185713189897</v>
      </c>
      <c r="P2" s="10">
        <f>AVERAGE(O2:O3)</f>
        <v>38.675191689148804</v>
      </c>
      <c r="Q2" s="12">
        <f>P2-G2</f>
        <v>15.828034580258954</v>
      </c>
      <c r="R2" s="12">
        <f>Q2-$Q$2</f>
        <v>0</v>
      </c>
      <c r="S2" s="12">
        <f>2^-(R2)</f>
        <v>1</v>
      </c>
      <c r="T2" s="6" t="s">
        <v>15</v>
      </c>
      <c r="U2" s="9">
        <f>S2</f>
        <v>1</v>
      </c>
    </row>
    <row r="3" spans="1:21" ht="15" customHeight="1">
      <c r="A3" s="5" t="s">
        <v>17</v>
      </c>
      <c r="B3" s="6" t="s">
        <v>12</v>
      </c>
      <c r="C3" s="6" t="s">
        <v>13</v>
      </c>
      <c r="D3" s="6" t="s">
        <v>14</v>
      </c>
      <c r="E3" s="6" t="s">
        <v>15</v>
      </c>
      <c r="F3" s="7">
        <v>22.7546032896187</v>
      </c>
      <c r="G3" s="11"/>
      <c r="J3" s="5" t="s">
        <v>17</v>
      </c>
      <c r="K3" s="2" t="s">
        <v>12</v>
      </c>
      <c r="L3" s="2" t="s">
        <v>16</v>
      </c>
      <c r="M3" s="2" t="s">
        <v>14</v>
      </c>
      <c r="N3" s="6" t="s">
        <v>15</v>
      </c>
      <c r="O3" s="4">
        <v>38.364197665107703</v>
      </c>
      <c r="P3" s="11"/>
      <c r="Q3" s="12"/>
      <c r="R3" s="11"/>
      <c r="S3" s="11"/>
      <c r="T3" s="6" t="s">
        <v>18</v>
      </c>
      <c r="U3" s="9">
        <f>S4</f>
        <v>1.6479014875077376</v>
      </c>
    </row>
    <row r="4" spans="1:21" ht="15" customHeight="1">
      <c r="A4" s="5" t="s">
        <v>19</v>
      </c>
      <c r="B4" s="6" t="s">
        <v>12</v>
      </c>
      <c r="C4" s="6" t="s">
        <v>13</v>
      </c>
      <c r="D4" s="6" t="s">
        <v>14</v>
      </c>
      <c r="E4" s="6" t="s">
        <v>18</v>
      </c>
      <c r="F4" s="7">
        <v>22.464072365277801</v>
      </c>
      <c r="G4" s="10">
        <f t="shared" ref="G4" si="0">AVERAGE(F4:F5)</f>
        <v>22.257433727393398</v>
      </c>
      <c r="J4" s="5" t="s">
        <v>19</v>
      </c>
      <c r="K4" s="2" t="s">
        <v>12</v>
      </c>
      <c r="L4" s="2" t="s">
        <v>16</v>
      </c>
      <c r="M4" s="2" t="s">
        <v>14</v>
      </c>
      <c r="N4" s="6" t="s">
        <v>18</v>
      </c>
      <c r="O4" s="4">
        <v>37.521288527487599</v>
      </c>
      <c r="P4" s="10">
        <f t="shared" ref="P4" si="1">AVERAGE(O4:O5)</f>
        <v>37.364838307687094</v>
      </c>
      <c r="Q4" s="12">
        <f t="shared" ref="Q4" si="2">P4-G4</f>
        <v>15.107404580293696</v>
      </c>
      <c r="R4" s="12">
        <f t="shared" ref="R4" si="3">Q4-$Q$2</f>
        <v>-0.72062999996525789</v>
      </c>
      <c r="S4" s="12">
        <f t="shared" ref="S4" si="4">2^-(R4)</f>
        <v>1.6479014875077376</v>
      </c>
      <c r="T4" s="6" t="s">
        <v>20</v>
      </c>
      <c r="U4" s="9">
        <f>S6</f>
        <v>0.37583264686251033</v>
      </c>
    </row>
    <row r="5" spans="1:21" ht="15" customHeight="1">
      <c r="A5" s="5" t="s">
        <v>21</v>
      </c>
      <c r="B5" s="6" t="s">
        <v>12</v>
      </c>
      <c r="C5" s="6" t="s">
        <v>13</v>
      </c>
      <c r="D5" s="6" t="s">
        <v>14</v>
      </c>
      <c r="E5" s="6" t="s">
        <v>18</v>
      </c>
      <c r="F5" s="7">
        <v>22.050795089508998</v>
      </c>
      <c r="G5" s="11"/>
      <c r="J5" s="5" t="s">
        <v>21</v>
      </c>
      <c r="K5" s="2" t="s">
        <v>12</v>
      </c>
      <c r="L5" s="2" t="s">
        <v>16</v>
      </c>
      <c r="M5" s="2" t="s">
        <v>14</v>
      </c>
      <c r="N5" s="6" t="s">
        <v>18</v>
      </c>
      <c r="O5" s="4">
        <v>37.208388087886597</v>
      </c>
      <c r="P5" s="11"/>
      <c r="Q5" s="12"/>
      <c r="R5" s="11"/>
      <c r="S5" s="11"/>
      <c r="T5" s="6" t="s">
        <v>22</v>
      </c>
      <c r="U5" s="9">
        <f>S8</f>
        <v>2.9965191252942742</v>
      </c>
    </row>
    <row r="6" spans="1:21" ht="15" customHeight="1">
      <c r="A6" s="5" t="s">
        <v>23</v>
      </c>
      <c r="B6" s="6" t="s">
        <v>12</v>
      </c>
      <c r="C6" s="6" t="s">
        <v>13</v>
      </c>
      <c r="D6" s="6" t="s">
        <v>14</v>
      </c>
      <c r="E6" s="6" t="s">
        <v>20</v>
      </c>
      <c r="F6" s="7">
        <v>22.623720537519699</v>
      </c>
      <c r="G6" s="10">
        <f t="shared" ref="G6" si="5">AVERAGE(F6:F7)</f>
        <v>22.68554632108415</v>
      </c>
      <c r="J6" s="5" t="s">
        <v>23</v>
      </c>
      <c r="K6" s="2" t="s">
        <v>12</v>
      </c>
      <c r="L6" s="2" t="s">
        <v>16</v>
      </c>
      <c r="M6" s="2" t="s">
        <v>14</v>
      </c>
      <c r="N6" s="6" t="s">
        <v>20</v>
      </c>
      <c r="O6" s="4">
        <v>39.878083874471301</v>
      </c>
      <c r="P6" s="10">
        <f t="shared" ref="P6" si="6">AVERAGE(O6:O7)</f>
        <v>39.925418603711648</v>
      </c>
      <c r="Q6" s="12">
        <f t="shared" ref="Q6" si="7">P6-G6</f>
        <v>17.239872282627498</v>
      </c>
      <c r="R6" s="12">
        <f t="shared" ref="R6" si="8">Q6-$Q$2</f>
        <v>1.411837702368544</v>
      </c>
      <c r="S6" s="12">
        <f t="shared" ref="S6" si="9">2^-(R6)</f>
        <v>0.37583264686251033</v>
      </c>
      <c r="T6" s="6" t="s">
        <v>24</v>
      </c>
      <c r="U6" s="9">
        <f>S10</f>
        <v>1.6068473514606385</v>
      </c>
    </row>
    <row r="7" spans="1:21" ht="15" customHeight="1">
      <c r="A7" s="5" t="s">
        <v>25</v>
      </c>
      <c r="B7" s="6" t="s">
        <v>12</v>
      </c>
      <c r="C7" s="6" t="s">
        <v>13</v>
      </c>
      <c r="D7" s="6" t="s">
        <v>14</v>
      </c>
      <c r="E7" s="6" t="s">
        <v>20</v>
      </c>
      <c r="F7" s="7">
        <v>22.747372104648601</v>
      </c>
      <c r="G7" s="11"/>
      <c r="J7" s="5" t="s">
        <v>25</v>
      </c>
      <c r="K7" s="2" t="s">
        <v>12</v>
      </c>
      <c r="L7" s="2" t="s">
        <v>16</v>
      </c>
      <c r="M7" s="2" t="s">
        <v>14</v>
      </c>
      <c r="N7" s="6" t="s">
        <v>20</v>
      </c>
      <c r="O7" s="4">
        <v>39.972753332952003</v>
      </c>
      <c r="P7" s="11"/>
      <c r="Q7" s="12"/>
      <c r="R7" s="11"/>
      <c r="S7" s="11"/>
      <c r="T7" s="6" t="s">
        <v>26</v>
      </c>
      <c r="U7" s="9">
        <f>S12</f>
        <v>2.9499818845947767</v>
      </c>
    </row>
    <row r="8" spans="1:21" ht="15" customHeight="1">
      <c r="A8" s="5" t="s">
        <v>27</v>
      </c>
      <c r="B8" s="6" t="s">
        <v>12</v>
      </c>
      <c r="C8" s="6" t="s">
        <v>13</v>
      </c>
      <c r="D8" s="6" t="s">
        <v>14</v>
      </c>
      <c r="E8" s="6" t="s">
        <v>22</v>
      </c>
      <c r="F8" s="7">
        <v>22.785649754440701</v>
      </c>
      <c r="G8" s="10">
        <f t="shared" ref="G8" si="10">AVERAGE(F8:F9)</f>
        <v>22.921240841275448</v>
      </c>
      <c r="J8" s="5" t="s">
        <v>27</v>
      </c>
      <c r="K8" s="2" t="s">
        <v>12</v>
      </c>
      <c r="L8" s="2" t="s">
        <v>16</v>
      </c>
      <c r="M8" s="2" t="s">
        <v>14</v>
      </c>
      <c r="N8" s="6" t="s">
        <v>22</v>
      </c>
      <c r="O8" s="4">
        <v>37.032121820046399</v>
      </c>
      <c r="P8" s="10">
        <f t="shared" ref="P8" si="11">AVERAGE(O8:O9)</f>
        <v>37.165987839590301</v>
      </c>
      <c r="Q8" s="12">
        <f t="shared" ref="Q8" si="12">P8-G8</f>
        <v>14.244746998314852</v>
      </c>
      <c r="R8" s="12">
        <f t="shared" ref="R8" si="13">Q8-$Q$2</f>
        <v>-1.5832875819441021</v>
      </c>
      <c r="S8" s="12">
        <f t="shared" ref="S8" si="14">2^-(R8)</f>
        <v>2.9965191252942742</v>
      </c>
      <c r="T8" s="6" t="s">
        <v>28</v>
      </c>
      <c r="U8" s="9">
        <f>S14</f>
        <v>1.9777477751914549</v>
      </c>
    </row>
    <row r="9" spans="1:21" ht="15" customHeight="1">
      <c r="A9" s="5" t="s">
        <v>29</v>
      </c>
      <c r="B9" s="6" t="s">
        <v>12</v>
      </c>
      <c r="C9" s="6" t="s">
        <v>13</v>
      </c>
      <c r="D9" s="6" t="s">
        <v>14</v>
      </c>
      <c r="E9" s="6" t="s">
        <v>22</v>
      </c>
      <c r="F9" s="7">
        <v>23.056831928110199</v>
      </c>
      <c r="G9" s="11"/>
      <c r="J9" s="5" t="s">
        <v>29</v>
      </c>
      <c r="K9" s="2" t="s">
        <v>12</v>
      </c>
      <c r="L9" s="2" t="s">
        <v>16</v>
      </c>
      <c r="M9" s="2" t="s">
        <v>14</v>
      </c>
      <c r="N9" s="6" t="s">
        <v>22</v>
      </c>
      <c r="O9" s="4">
        <v>37.299853859134203</v>
      </c>
      <c r="P9" s="11"/>
      <c r="Q9" s="12"/>
      <c r="R9" s="11"/>
      <c r="S9" s="11"/>
      <c r="T9" s="6" t="s">
        <v>30</v>
      </c>
      <c r="U9" s="9">
        <f>S16</f>
        <v>6.0067369830894508</v>
      </c>
    </row>
    <row r="10" spans="1:21" ht="15" customHeight="1">
      <c r="A10" s="5" t="s">
        <v>31</v>
      </c>
      <c r="B10" s="6" t="s">
        <v>12</v>
      </c>
      <c r="C10" s="6" t="s">
        <v>13</v>
      </c>
      <c r="D10" s="6" t="s">
        <v>14</v>
      </c>
      <c r="E10" s="6" t="s">
        <v>24</v>
      </c>
      <c r="F10" s="7">
        <v>21.352860965456902</v>
      </c>
      <c r="G10" s="10">
        <f t="shared" ref="G10" si="15">AVERAGE(F10:F11)</f>
        <v>21.502283010611499</v>
      </c>
      <c r="J10" s="5" t="s">
        <v>31</v>
      </c>
      <c r="K10" s="2" t="s">
        <v>12</v>
      </c>
      <c r="L10" s="2" t="s">
        <v>16</v>
      </c>
      <c r="M10" s="2" t="s">
        <v>14</v>
      </c>
      <c r="N10" s="6" t="s">
        <v>24</v>
      </c>
      <c r="O10" s="4">
        <v>36.510861222353903</v>
      </c>
      <c r="P10" s="10">
        <f t="shared" ref="P10" si="16">AVERAGE(O10:O11)</f>
        <v>36.646084709617853</v>
      </c>
      <c r="Q10" s="12">
        <f t="shared" ref="Q10" si="17">P10-G10</f>
        <v>15.143801699006353</v>
      </c>
      <c r="R10" s="12">
        <f t="shared" ref="R10" si="18">Q10-$Q$2</f>
        <v>-0.68423288125260129</v>
      </c>
      <c r="S10" s="12">
        <f t="shared" ref="S10" si="19">2^-(R10)</f>
        <v>1.6068473514606385</v>
      </c>
      <c r="T10" s="6" t="s">
        <v>32</v>
      </c>
      <c r="U10" s="9">
        <f>S18</f>
        <v>1.9487879990072074</v>
      </c>
    </row>
    <row r="11" spans="1:21" ht="15" customHeight="1">
      <c r="A11" s="5" t="s">
        <v>33</v>
      </c>
      <c r="B11" s="6" t="s">
        <v>12</v>
      </c>
      <c r="C11" s="6" t="s">
        <v>13</v>
      </c>
      <c r="D11" s="6" t="s">
        <v>14</v>
      </c>
      <c r="E11" s="6" t="s">
        <v>24</v>
      </c>
      <c r="F11" s="7">
        <v>21.651705055766101</v>
      </c>
      <c r="G11" s="11"/>
      <c r="J11" s="5" t="s">
        <v>33</v>
      </c>
      <c r="K11" s="2" t="s">
        <v>12</v>
      </c>
      <c r="L11" s="2" t="s">
        <v>16</v>
      </c>
      <c r="M11" s="2" t="s">
        <v>14</v>
      </c>
      <c r="N11" s="6" t="s">
        <v>24</v>
      </c>
      <c r="O11" s="4">
        <v>36.781308196881803</v>
      </c>
      <c r="P11" s="11"/>
      <c r="Q11" s="12"/>
      <c r="R11" s="11"/>
      <c r="S11" s="11"/>
      <c r="T11" s="6" t="s">
        <v>34</v>
      </c>
      <c r="U11" s="9">
        <f>S20</f>
        <v>2.7194922469833518</v>
      </c>
    </row>
    <row r="12" spans="1:21" ht="15" customHeight="1">
      <c r="A12" s="5" t="s">
        <v>35</v>
      </c>
      <c r="B12" s="6" t="s">
        <v>12</v>
      </c>
      <c r="C12" s="6" t="s">
        <v>13</v>
      </c>
      <c r="D12" s="6" t="s">
        <v>14</v>
      </c>
      <c r="E12" s="6" t="s">
        <v>26</v>
      </c>
      <c r="F12" s="7">
        <v>22.8585311616803</v>
      </c>
      <c r="G12" s="10">
        <f t="shared" ref="G12" si="20">AVERAGE(F12:F13)</f>
        <v>22.846205502157751</v>
      </c>
      <c r="J12" s="5" t="s">
        <v>35</v>
      </c>
      <c r="K12" s="2" t="s">
        <v>12</v>
      </c>
      <c r="L12" s="2" t="s">
        <v>16</v>
      </c>
      <c r="M12" s="2" t="s">
        <v>14</v>
      </c>
      <c r="N12" s="6" t="s">
        <v>26</v>
      </c>
      <c r="O12" s="4">
        <v>36.915588017823097</v>
      </c>
      <c r="P12" s="10">
        <f t="shared" ref="P12" si="21">AVERAGE(O12:O13)</f>
        <v>37.113533987293252</v>
      </c>
      <c r="Q12" s="12">
        <f t="shared" ref="Q12" si="22">P12-G12</f>
        <v>14.267328485135501</v>
      </c>
      <c r="R12" s="12">
        <f t="shared" ref="R12" si="23">Q12-$Q$2</f>
        <v>-1.5607060951234537</v>
      </c>
      <c r="S12" s="12">
        <f t="shared" ref="S12" si="24">2^-(R12)</f>
        <v>2.9499818845947767</v>
      </c>
      <c r="T12" s="6" t="s">
        <v>36</v>
      </c>
      <c r="U12" s="9">
        <f>S22</f>
        <v>3.5312115863693943</v>
      </c>
    </row>
    <row r="13" spans="1:21" ht="15" customHeight="1">
      <c r="A13" s="5" t="s">
        <v>37</v>
      </c>
      <c r="B13" s="6" t="s">
        <v>12</v>
      </c>
      <c r="C13" s="6" t="s">
        <v>13</v>
      </c>
      <c r="D13" s="6" t="s">
        <v>14</v>
      </c>
      <c r="E13" s="6" t="s">
        <v>26</v>
      </c>
      <c r="F13" s="7">
        <v>22.833879842635199</v>
      </c>
      <c r="G13" s="11"/>
      <c r="J13" s="5" t="s">
        <v>37</v>
      </c>
      <c r="K13" s="2" t="s">
        <v>12</v>
      </c>
      <c r="L13" s="2" t="s">
        <v>16</v>
      </c>
      <c r="M13" s="2" t="s">
        <v>14</v>
      </c>
      <c r="N13" s="6" t="s">
        <v>26</v>
      </c>
      <c r="O13" s="4">
        <v>37.311479956763399</v>
      </c>
      <c r="P13" s="11"/>
      <c r="Q13" s="12"/>
      <c r="R13" s="11"/>
      <c r="S13" s="11"/>
      <c r="T13" s="6" t="s">
        <v>38</v>
      </c>
      <c r="U13" s="9">
        <f>S24</f>
        <v>1.7616967256545504</v>
      </c>
    </row>
    <row r="14" spans="1:21" ht="15" customHeight="1">
      <c r="A14" s="5" t="s">
        <v>39</v>
      </c>
      <c r="B14" s="6" t="s">
        <v>12</v>
      </c>
      <c r="C14" s="6" t="s">
        <v>13</v>
      </c>
      <c r="D14" s="6" t="s">
        <v>14</v>
      </c>
      <c r="E14" s="6" t="s">
        <v>28</v>
      </c>
      <c r="F14" s="7">
        <v>22.412358979948301</v>
      </c>
      <c r="G14" s="10">
        <f t="shared" ref="G14" si="25">AVERAGE(F14:F15)</f>
        <v>22.589176870761101</v>
      </c>
      <c r="J14" s="5" t="s">
        <v>39</v>
      </c>
      <c r="K14" s="2" t="s">
        <v>12</v>
      </c>
      <c r="L14" s="2" t="s">
        <v>16</v>
      </c>
      <c r="M14" s="2" t="s">
        <v>14</v>
      </c>
      <c r="N14" s="6" t="s">
        <v>28</v>
      </c>
      <c r="O14" s="4">
        <v>37.3620640924618</v>
      </c>
      <c r="P14" s="10">
        <f t="shared" ref="P14" si="26">AVERAGE(O14:O15)</f>
        <v>37.433353002012396</v>
      </c>
      <c r="Q14" s="12">
        <f t="shared" ref="Q14" si="27">P14-G14</f>
        <v>14.844176131251295</v>
      </c>
      <c r="R14" s="12">
        <f t="shared" ref="R14" si="28">Q14-$Q$2</f>
        <v>-0.98385844900765917</v>
      </c>
      <c r="S14" s="12">
        <f t="shared" ref="S14" si="29">2^-(R14)</f>
        <v>1.9777477751914549</v>
      </c>
      <c r="T14" s="6" t="s">
        <v>40</v>
      </c>
      <c r="U14" s="9">
        <f>S26</f>
        <v>11.243562228065647</v>
      </c>
    </row>
    <row r="15" spans="1:21" ht="15" customHeight="1">
      <c r="A15" s="5" t="s">
        <v>41</v>
      </c>
      <c r="B15" s="6" t="s">
        <v>12</v>
      </c>
      <c r="C15" s="6" t="s">
        <v>13</v>
      </c>
      <c r="D15" s="6" t="s">
        <v>14</v>
      </c>
      <c r="E15" s="6" t="s">
        <v>28</v>
      </c>
      <c r="F15" s="7">
        <v>22.7659947615739</v>
      </c>
      <c r="G15" s="11"/>
      <c r="J15" s="5" t="s">
        <v>41</v>
      </c>
      <c r="K15" s="2" t="s">
        <v>12</v>
      </c>
      <c r="L15" s="2" t="s">
        <v>16</v>
      </c>
      <c r="M15" s="2" t="s">
        <v>14</v>
      </c>
      <c r="N15" s="6" t="s">
        <v>28</v>
      </c>
      <c r="O15" s="4">
        <v>37.504641911562999</v>
      </c>
      <c r="P15" s="11"/>
      <c r="Q15" s="12"/>
      <c r="R15" s="11"/>
      <c r="S15" s="11"/>
    </row>
    <row r="16" spans="1:21" ht="15" customHeight="1">
      <c r="A16" s="5" t="s">
        <v>42</v>
      </c>
      <c r="B16" s="6" t="s">
        <v>12</v>
      </c>
      <c r="C16" s="6" t="s">
        <v>13</v>
      </c>
      <c r="D16" s="6" t="s">
        <v>14</v>
      </c>
      <c r="E16" s="6" t="s">
        <v>30</v>
      </c>
      <c r="F16" s="7">
        <v>23.4153004691406</v>
      </c>
      <c r="G16" s="10">
        <f t="shared" ref="G16" si="30">AVERAGE(F16:F17)</f>
        <v>23.558546913720299</v>
      </c>
      <c r="J16" s="5" t="s">
        <v>42</v>
      </c>
      <c r="K16" s="13" t="s">
        <v>12</v>
      </c>
      <c r="L16" s="13" t="s">
        <v>16</v>
      </c>
      <c r="M16" s="13" t="s">
        <v>14</v>
      </c>
      <c r="N16" s="6" t="s">
        <v>30</v>
      </c>
      <c r="O16" s="13">
        <v>36.979999999999997</v>
      </c>
      <c r="P16" s="10">
        <f t="shared" ref="P16" si="31">AVERAGE(O16:O17)</f>
        <v>36.799999999999997</v>
      </c>
      <c r="Q16" s="12">
        <f t="shared" ref="Q16" si="32">P16-G16</f>
        <v>13.241453086279698</v>
      </c>
      <c r="R16" s="12">
        <f t="shared" ref="R16" si="33">Q16-$Q$2</f>
        <v>-2.5865814939792564</v>
      </c>
      <c r="S16" s="12">
        <f t="shared" ref="S16" si="34">2^-(R16)</f>
        <v>6.0067369830894508</v>
      </c>
    </row>
    <row r="17" spans="1:21" ht="15" customHeight="1">
      <c r="A17" s="5" t="s">
        <v>43</v>
      </c>
      <c r="B17" s="6" t="s">
        <v>12</v>
      </c>
      <c r="C17" s="6" t="s">
        <v>13</v>
      </c>
      <c r="D17" s="6" t="s">
        <v>14</v>
      </c>
      <c r="E17" s="6" t="s">
        <v>30</v>
      </c>
      <c r="F17" s="7">
        <v>23.701793358300002</v>
      </c>
      <c r="G17" s="11"/>
      <c r="J17" s="5" t="s">
        <v>43</v>
      </c>
      <c r="K17" s="13" t="s">
        <v>12</v>
      </c>
      <c r="L17" s="13" t="s">
        <v>16</v>
      </c>
      <c r="M17" s="13" t="s">
        <v>14</v>
      </c>
      <c r="N17" s="6" t="s">
        <v>30</v>
      </c>
      <c r="O17" s="13">
        <v>36.619999999999997</v>
      </c>
      <c r="P17" s="11"/>
      <c r="Q17" s="12"/>
      <c r="R17" s="11"/>
      <c r="S17" s="11"/>
    </row>
    <row r="18" spans="1:21" ht="15" customHeight="1">
      <c r="A18" s="5" t="s">
        <v>44</v>
      </c>
      <c r="B18" s="6" t="s">
        <v>12</v>
      </c>
      <c r="C18" s="6" t="s">
        <v>13</v>
      </c>
      <c r="D18" s="6" t="s">
        <v>14</v>
      </c>
      <c r="E18" s="6" t="s">
        <v>32</v>
      </c>
      <c r="F18" s="7">
        <v>22.1335849902521</v>
      </c>
      <c r="G18" s="10">
        <f t="shared" ref="G18" si="35">AVERAGE(F18:F19)</f>
        <v>22.029542573745452</v>
      </c>
      <c r="J18" s="5" t="s">
        <v>44</v>
      </c>
      <c r="K18" s="13" t="s">
        <v>12</v>
      </c>
      <c r="L18" s="13" t="s">
        <v>16</v>
      </c>
      <c r="M18" s="13" t="s">
        <v>14</v>
      </c>
      <c r="N18" s="6" t="s">
        <v>32</v>
      </c>
      <c r="O18" s="13">
        <v>37.08</v>
      </c>
      <c r="P18" s="10">
        <f t="shared" ref="P18" si="36">AVERAGE(O18:O19)</f>
        <v>36.894999999999996</v>
      </c>
      <c r="Q18" s="12">
        <f t="shared" ref="Q18" si="37">P18-G18</f>
        <v>14.865457426254544</v>
      </c>
      <c r="R18" s="12">
        <f t="shared" ref="R18" si="38">Q18-$Q$2</f>
        <v>-0.96257715400441057</v>
      </c>
      <c r="S18" s="12">
        <f t="shared" ref="S18" si="39">2^-(R18)</f>
        <v>1.9487879990072074</v>
      </c>
    </row>
    <row r="19" spans="1:21" ht="15" customHeight="1">
      <c r="A19" s="5" t="s">
        <v>45</v>
      </c>
      <c r="B19" s="6" t="s">
        <v>12</v>
      </c>
      <c r="C19" s="6" t="s">
        <v>13</v>
      </c>
      <c r="D19" s="6" t="s">
        <v>14</v>
      </c>
      <c r="E19" s="6" t="s">
        <v>32</v>
      </c>
      <c r="F19" s="7">
        <v>21.925500157238801</v>
      </c>
      <c r="G19" s="11"/>
      <c r="J19" s="5" t="s">
        <v>45</v>
      </c>
      <c r="K19" s="13" t="s">
        <v>12</v>
      </c>
      <c r="L19" s="13" t="s">
        <v>16</v>
      </c>
      <c r="M19" s="13" t="s">
        <v>14</v>
      </c>
      <c r="N19" s="6" t="s">
        <v>32</v>
      </c>
      <c r="O19" s="13">
        <v>36.71</v>
      </c>
      <c r="P19" s="11"/>
      <c r="Q19" s="12"/>
      <c r="R19" s="11"/>
      <c r="S19" s="11"/>
    </row>
    <row r="20" spans="1:21" ht="15" customHeight="1">
      <c r="A20" s="5" t="s">
        <v>46</v>
      </c>
      <c r="B20" s="6" t="s">
        <v>12</v>
      </c>
      <c r="C20" s="6" t="s">
        <v>13</v>
      </c>
      <c r="D20" s="6" t="s">
        <v>14</v>
      </c>
      <c r="E20" s="6" t="s">
        <v>34</v>
      </c>
      <c r="F20" s="7">
        <v>23.122300433432098</v>
      </c>
      <c r="G20" s="10">
        <f t="shared" ref="G20" si="40">AVERAGE(F20:F21)</f>
        <v>23.030302732562248</v>
      </c>
      <c r="J20" s="5" t="s">
        <v>46</v>
      </c>
      <c r="K20" s="13" t="s">
        <v>12</v>
      </c>
      <c r="L20" s="13" t="s">
        <v>16</v>
      </c>
      <c r="M20" s="13" t="s">
        <v>14</v>
      </c>
      <c r="N20" s="6" t="s">
        <v>34</v>
      </c>
      <c r="O20" s="13">
        <v>37.4</v>
      </c>
      <c r="P20" s="10">
        <f t="shared" ref="P20" si="41">AVERAGE(O20:O21)</f>
        <v>37.414999999999999</v>
      </c>
      <c r="Q20" s="12">
        <f t="shared" ref="Q20" si="42">P20-G20</f>
        <v>14.384697267437751</v>
      </c>
      <c r="R20" s="12">
        <f t="shared" ref="R20" si="43">Q20-$Q$2</f>
        <v>-1.4433373128212033</v>
      </c>
      <c r="S20" s="12">
        <f t="shared" ref="S20" si="44">2^-(R20)</f>
        <v>2.7194922469833518</v>
      </c>
    </row>
    <row r="21" spans="1:21" ht="15" customHeight="1">
      <c r="A21" s="5" t="s">
        <v>47</v>
      </c>
      <c r="B21" s="6" t="s">
        <v>12</v>
      </c>
      <c r="C21" s="6" t="s">
        <v>13</v>
      </c>
      <c r="D21" s="6" t="s">
        <v>14</v>
      </c>
      <c r="E21" s="6" t="s">
        <v>34</v>
      </c>
      <c r="F21" s="7">
        <v>22.938305031692401</v>
      </c>
      <c r="G21" s="11"/>
      <c r="J21" s="5" t="s">
        <v>47</v>
      </c>
      <c r="K21" s="13" t="s">
        <v>12</v>
      </c>
      <c r="L21" s="13" t="s">
        <v>16</v>
      </c>
      <c r="M21" s="13" t="s">
        <v>14</v>
      </c>
      <c r="N21" s="6" t="s">
        <v>34</v>
      </c>
      <c r="O21" s="13">
        <v>37.43</v>
      </c>
      <c r="P21" s="11"/>
      <c r="Q21" s="12"/>
      <c r="R21" s="11"/>
      <c r="S21" s="11"/>
    </row>
    <row r="22" spans="1:21" ht="15" customHeight="1">
      <c r="A22" s="5" t="s">
        <v>48</v>
      </c>
      <c r="B22" s="6" t="s">
        <v>12</v>
      </c>
      <c r="C22" s="6" t="s">
        <v>13</v>
      </c>
      <c r="D22" s="6" t="s">
        <v>14</v>
      </c>
      <c r="E22" s="6" t="s">
        <v>36</v>
      </c>
      <c r="F22" s="7">
        <v>22.976590973911701</v>
      </c>
      <c r="G22" s="10">
        <f t="shared" ref="G22" si="45">AVERAGE(F22:F23)</f>
        <v>23.117128688151048</v>
      </c>
      <c r="J22" s="5" t="s">
        <v>48</v>
      </c>
      <c r="K22" s="13" t="s">
        <v>12</v>
      </c>
      <c r="L22" s="13" t="s">
        <v>16</v>
      </c>
      <c r="M22" s="13" t="s">
        <v>14</v>
      </c>
      <c r="N22" s="6" t="s">
        <v>36</v>
      </c>
      <c r="O22" s="13">
        <v>37.14</v>
      </c>
      <c r="P22" s="10">
        <f t="shared" ref="P22" si="46">AVERAGE(O22:O23)</f>
        <v>37.125</v>
      </c>
      <c r="Q22" s="12">
        <f t="shared" ref="Q22" si="47">P22-G22</f>
        <v>14.007871311848952</v>
      </c>
      <c r="R22" s="12">
        <f t="shared" ref="R22" si="48">Q22-$Q$2</f>
        <v>-1.8201632684100026</v>
      </c>
      <c r="S22" s="12">
        <f t="shared" ref="S22" si="49">2^-(R22)</f>
        <v>3.5312115863693943</v>
      </c>
    </row>
    <row r="23" spans="1:21" ht="15" customHeight="1">
      <c r="A23" s="5" t="s">
        <v>49</v>
      </c>
      <c r="B23" s="6" t="s">
        <v>12</v>
      </c>
      <c r="C23" s="6" t="s">
        <v>13</v>
      </c>
      <c r="D23" s="6" t="s">
        <v>14</v>
      </c>
      <c r="E23" s="6" t="s">
        <v>36</v>
      </c>
      <c r="F23" s="7">
        <v>23.257666402390399</v>
      </c>
      <c r="G23" s="11"/>
      <c r="J23" s="5" t="s">
        <v>49</v>
      </c>
      <c r="K23" s="13" t="s">
        <v>12</v>
      </c>
      <c r="L23" s="13" t="s">
        <v>16</v>
      </c>
      <c r="M23" s="13" t="s">
        <v>14</v>
      </c>
      <c r="N23" s="6" t="s">
        <v>36</v>
      </c>
      <c r="O23" s="13">
        <v>37.11</v>
      </c>
      <c r="P23" s="11"/>
      <c r="Q23" s="12"/>
      <c r="R23" s="11"/>
      <c r="S23" s="11"/>
    </row>
    <row r="24" spans="1:21" ht="15" customHeight="1">
      <c r="A24" s="5" t="s">
        <v>50</v>
      </c>
      <c r="B24" s="6" t="s">
        <v>12</v>
      </c>
      <c r="C24" s="6" t="s">
        <v>13</v>
      </c>
      <c r="D24" s="6" t="s">
        <v>14</v>
      </c>
      <c r="E24" s="6" t="s">
        <v>38</v>
      </c>
      <c r="F24" s="7">
        <v>22.902315915170199</v>
      </c>
      <c r="G24" s="10">
        <f t="shared" ref="G24" si="50">AVERAGE(F24:F25)</f>
        <v>22.758931006852698</v>
      </c>
      <c r="J24" s="5" t="s">
        <v>50</v>
      </c>
      <c r="K24" s="13" t="s">
        <v>12</v>
      </c>
      <c r="L24" s="13" t="s">
        <v>16</v>
      </c>
      <c r="M24" s="13" t="s">
        <v>14</v>
      </c>
      <c r="N24" s="6" t="s">
        <v>38</v>
      </c>
      <c r="O24" s="13">
        <v>37.54</v>
      </c>
      <c r="P24" s="10">
        <f t="shared" ref="P24" si="51">AVERAGE(O24:O25)</f>
        <v>37.769999999999996</v>
      </c>
      <c r="Q24" s="12">
        <f t="shared" ref="Q24" si="52">P24-G24</f>
        <v>15.011068993147298</v>
      </c>
      <c r="R24" s="12">
        <f t="shared" ref="R24" si="53">Q24-$Q$2</f>
        <v>-0.81696558711165679</v>
      </c>
      <c r="S24" s="12">
        <f t="shared" ref="S24" si="54">2^-(R24)</f>
        <v>1.7616967256545504</v>
      </c>
    </row>
    <row r="25" spans="1:21" ht="15" customHeight="1">
      <c r="A25" s="5" t="s">
        <v>51</v>
      </c>
      <c r="B25" s="6" t="s">
        <v>12</v>
      </c>
      <c r="C25" s="6" t="s">
        <v>13</v>
      </c>
      <c r="D25" s="6" t="s">
        <v>14</v>
      </c>
      <c r="E25" s="6" t="s">
        <v>38</v>
      </c>
      <c r="F25" s="7">
        <v>22.615546098535201</v>
      </c>
      <c r="G25" s="11"/>
      <c r="J25" s="5" t="s">
        <v>51</v>
      </c>
      <c r="K25" s="13" t="s">
        <v>12</v>
      </c>
      <c r="L25" s="13" t="s">
        <v>16</v>
      </c>
      <c r="M25" s="13" t="s">
        <v>14</v>
      </c>
      <c r="N25" s="6" t="s">
        <v>38</v>
      </c>
      <c r="O25" s="13">
        <v>38</v>
      </c>
      <c r="P25" s="11"/>
      <c r="Q25" s="12"/>
      <c r="R25" s="11"/>
      <c r="S25" s="11"/>
    </row>
    <row r="26" spans="1:21" ht="15" customHeight="1">
      <c r="A26" s="5" t="s">
        <v>42</v>
      </c>
      <c r="B26" s="6" t="s">
        <v>12</v>
      </c>
      <c r="C26" s="6" t="s">
        <v>13</v>
      </c>
      <c r="D26" s="6" t="s">
        <v>14</v>
      </c>
      <c r="E26" s="6" t="s">
        <v>40</v>
      </c>
      <c r="F26" s="7">
        <v>22.000191611751902</v>
      </c>
      <c r="G26" s="10">
        <f t="shared" ref="G26" si="55">AVERAGE(F26:F27)</f>
        <v>21.8779927027288</v>
      </c>
      <c r="J26" s="5" t="s">
        <v>42</v>
      </c>
      <c r="K26" s="13" t="s">
        <v>12</v>
      </c>
      <c r="L26" s="13" t="s">
        <v>16</v>
      </c>
      <c r="M26" s="13" t="s">
        <v>14</v>
      </c>
      <c r="N26" s="6" t="s">
        <v>40</v>
      </c>
      <c r="O26" s="13">
        <v>34.31</v>
      </c>
      <c r="P26" s="10">
        <f t="shared" ref="P26" si="56">AVERAGE(O26:O27)</f>
        <v>34.215000000000003</v>
      </c>
      <c r="Q26" s="12">
        <f t="shared" ref="Q26" si="57">P26-G26</f>
        <v>12.337007297271203</v>
      </c>
      <c r="R26" s="12">
        <f t="shared" ref="R26" si="58">Q26-$Q$2</f>
        <v>-3.4910272829877513</v>
      </c>
      <c r="S26" s="12">
        <f t="shared" ref="S26" si="59">2^-(R26)</f>
        <v>11.243562228065647</v>
      </c>
    </row>
    <row r="27" spans="1:21" ht="15" customHeight="1">
      <c r="A27" s="5" t="s">
        <v>43</v>
      </c>
      <c r="B27" s="6" t="s">
        <v>12</v>
      </c>
      <c r="C27" s="6" t="s">
        <v>13</v>
      </c>
      <c r="D27" s="6" t="s">
        <v>14</v>
      </c>
      <c r="E27" s="6" t="s">
        <v>40</v>
      </c>
      <c r="F27" s="7">
        <v>21.755793793705699</v>
      </c>
      <c r="G27" s="11"/>
      <c r="J27" s="5" t="s">
        <v>43</v>
      </c>
      <c r="K27" s="13" t="s">
        <v>12</v>
      </c>
      <c r="L27" s="13" t="s">
        <v>16</v>
      </c>
      <c r="M27" s="13" t="s">
        <v>14</v>
      </c>
      <c r="N27" s="6" t="s">
        <v>40</v>
      </c>
      <c r="O27" s="13">
        <v>34.119999999999997</v>
      </c>
      <c r="P27" s="11"/>
      <c r="Q27" s="12"/>
      <c r="R27" s="11"/>
      <c r="S27" s="11"/>
    </row>
    <row r="30" spans="1:21" ht="15" customHeight="1">
      <c r="J30" s="5" t="s">
        <v>11</v>
      </c>
      <c r="K30" s="2" t="s">
        <v>12</v>
      </c>
      <c r="L30" s="2" t="s">
        <v>52</v>
      </c>
      <c r="M30" s="2" t="s">
        <v>14</v>
      </c>
      <c r="N30" s="6" t="s">
        <v>15</v>
      </c>
      <c r="O30" s="4">
        <v>37.246921870304597</v>
      </c>
      <c r="P30" s="10">
        <f>AVERAGE(O30:O31)</f>
        <v>37.519394683531701</v>
      </c>
      <c r="Q30" s="12">
        <f>P30-G2</f>
        <v>14.672237574641851</v>
      </c>
      <c r="R30" s="12">
        <f>Q30-$Q$30</f>
        <v>0</v>
      </c>
      <c r="S30" s="12">
        <f>2^-(R30)</f>
        <v>1</v>
      </c>
      <c r="T30" s="6" t="s">
        <v>15</v>
      </c>
      <c r="U30" s="9">
        <f>S30</f>
        <v>1</v>
      </c>
    </row>
    <row r="31" spans="1:21" ht="15" customHeight="1">
      <c r="J31" s="5" t="s">
        <v>17</v>
      </c>
      <c r="K31" s="2" t="s">
        <v>12</v>
      </c>
      <c r="L31" s="2" t="s">
        <v>52</v>
      </c>
      <c r="M31" s="2" t="s">
        <v>14</v>
      </c>
      <c r="N31" s="6" t="s">
        <v>15</v>
      </c>
      <c r="O31" s="4">
        <v>37.791867496758798</v>
      </c>
      <c r="P31" s="11"/>
      <c r="Q31" s="12"/>
      <c r="R31" s="11"/>
      <c r="S31" s="11"/>
      <c r="T31" s="6" t="s">
        <v>18</v>
      </c>
      <c r="U31" s="9">
        <f>S32</f>
        <v>1.2082095570008951</v>
      </c>
    </row>
    <row r="32" spans="1:21" ht="15" customHeight="1">
      <c r="J32" s="5" t="s">
        <v>19</v>
      </c>
      <c r="K32" s="2" t="s">
        <v>12</v>
      </c>
      <c r="L32" s="2" t="s">
        <v>52</v>
      </c>
      <c r="M32" s="2" t="s">
        <v>14</v>
      </c>
      <c r="N32" s="6" t="s">
        <v>18</v>
      </c>
      <c r="O32" s="4">
        <v>36.453113228059202</v>
      </c>
      <c r="P32" s="10">
        <f t="shared" ref="P32" si="60">AVERAGE(O32:O33)</f>
        <v>36.656800598509648</v>
      </c>
      <c r="Q32" s="12">
        <f t="shared" ref="Q32" si="61">P32-G4</f>
        <v>14.39936687111625</v>
      </c>
      <c r="R32" s="12">
        <f t="shared" ref="R32" si="62">Q32-$Q$30</f>
        <v>-0.2728707035256015</v>
      </c>
      <c r="S32" s="12">
        <f t="shared" ref="S32" si="63">2^-(R32)</f>
        <v>1.2082095570008951</v>
      </c>
      <c r="T32" s="6" t="s">
        <v>20</v>
      </c>
      <c r="U32" s="9">
        <f>S34</f>
        <v>0.2488622419093276</v>
      </c>
    </row>
    <row r="33" spans="10:21" ht="15" customHeight="1">
      <c r="J33" s="5" t="s">
        <v>21</v>
      </c>
      <c r="K33" s="2" t="s">
        <v>12</v>
      </c>
      <c r="L33" s="2" t="s">
        <v>52</v>
      </c>
      <c r="M33" s="2" t="s">
        <v>14</v>
      </c>
      <c r="N33" s="6" t="s">
        <v>18</v>
      </c>
      <c r="O33" s="4">
        <v>36.860487968960101</v>
      </c>
      <c r="P33" s="11"/>
      <c r="Q33" s="12"/>
      <c r="R33" s="11"/>
      <c r="S33" s="11"/>
      <c r="T33" s="6" t="s">
        <v>22</v>
      </c>
      <c r="U33" s="9">
        <f>S36</f>
        <v>2.0381407153209157</v>
      </c>
    </row>
    <row r="34" spans="10:21" ht="15" customHeight="1">
      <c r="J34" s="5" t="s">
        <v>23</v>
      </c>
      <c r="K34" s="2" t="s">
        <v>12</v>
      </c>
      <c r="L34" s="2" t="s">
        <v>52</v>
      </c>
      <c r="M34" s="2" t="s">
        <v>14</v>
      </c>
      <c r="N34" s="6" t="s">
        <v>20</v>
      </c>
      <c r="O34" s="4">
        <v>39.347579858885197</v>
      </c>
      <c r="P34" s="10">
        <f t="shared" ref="P34" si="64">AVERAGE(O34:O35)</f>
        <v>39.364364633506099</v>
      </c>
      <c r="Q34" s="12">
        <f t="shared" ref="Q34" si="65">P34-G6</f>
        <v>16.678818312421949</v>
      </c>
      <c r="R34" s="12">
        <f t="shared" ref="R34" si="66">Q34-$Q$30</f>
        <v>2.0065807377800979</v>
      </c>
      <c r="S34" s="12">
        <f t="shared" ref="S34" si="67">2^-(R34)</f>
        <v>0.2488622419093276</v>
      </c>
      <c r="T34" s="6" t="s">
        <v>24</v>
      </c>
      <c r="U34" s="9">
        <f>S38</f>
        <v>1.8959123240510762</v>
      </c>
    </row>
    <row r="35" spans="10:21" ht="15" customHeight="1">
      <c r="J35" s="5" t="s">
        <v>25</v>
      </c>
      <c r="K35" s="2" t="s">
        <v>12</v>
      </c>
      <c r="L35" s="2" t="s">
        <v>52</v>
      </c>
      <c r="M35" s="2" t="s">
        <v>14</v>
      </c>
      <c r="N35" s="6" t="s">
        <v>20</v>
      </c>
      <c r="O35" s="4">
        <v>39.381149408127001</v>
      </c>
      <c r="P35" s="11"/>
      <c r="Q35" s="12"/>
      <c r="R35" s="11"/>
      <c r="S35" s="11"/>
      <c r="T35" s="6" t="s">
        <v>26</v>
      </c>
      <c r="U35" s="9">
        <f>S40</f>
        <v>2.4179895248237973</v>
      </c>
    </row>
    <row r="36" spans="10:21" ht="15" customHeight="1">
      <c r="J36" s="5" t="s">
        <v>27</v>
      </c>
      <c r="K36" s="2" t="s">
        <v>12</v>
      </c>
      <c r="L36" s="2" t="s">
        <v>52</v>
      </c>
      <c r="M36" s="2" t="s">
        <v>14</v>
      </c>
      <c r="N36" s="6" t="s">
        <v>22</v>
      </c>
      <c r="O36" s="4">
        <v>36.715039078154199</v>
      </c>
      <c r="P36" s="10">
        <f t="shared" ref="P36" si="68">AVERAGE(O36:O37)</f>
        <v>36.566224755832849</v>
      </c>
      <c r="Q36" s="12">
        <f t="shared" ref="Q36" si="69">P36-G8</f>
        <v>13.6449839145574</v>
      </c>
      <c r="R36" s="12">
        <f t="shared" ref="R36" si="70">Q36-$Q$30</f>
        <v>-1.0272536600844511</v>
      </c>
      <c r="S36" s="12">
        <f t="shared" ref="S36" si="71">2^-(R36)</f>
        <v>2.0381407153209157</v>
      </c>
      <c r="T36" s="6" t="s">
        <v>28</v>
      </c>
      <c r="U36" s="9">
        <f>S42</f>
        <v>3.5778861163047044</v>
      </c>
    </row>
    <row r="37" spans="10:21" ht="15" customHeight="1">
      <c r="J37" s="5" t="s">
        <v>29</v>
      </c>
      <c r="K37" s="2" t="s">
        <v>12</v>
      </c>
      <c r="L37" s="2" t="s">
        <v>52</v>
      </c>
      <c r="M37" s="2" t="s">
        <v>14</v>
      </c>
      <c r="N37" s="6" t="s">
        <v>22</v>
      </c>
      <c r="O37" s="4">
        <v>36.417410433511499</v>
      </c>
      <c r="P37" s="11"/>
      <c r="Q37" s="12"/>
      <c r="R37" s="11"/>
      <c r="S37" s="11"/>
      <c r="T37" s="6" t="s">
        <v>30</v>
      </c>
      <c r="U37" s="9">
        <f>S44</f>
        <v>1.9463679756513881</v>
      </c>
    </row>
    <row r="38" spans="10:21" ht="15" customHeight="1">
      <c r="J38" s="5" t="s">
        <v>31</v>
      </c>
      <c r="K38" s="2" t="s">
        <v>12</v>
      </c>
      <c r="L38" s="2" t="s">
        <v>52</v>
      </c>
      <c r="M38" s="2" t="s">
        <v>14</v>
      </c>
      <c r="N38" s="6" t="s">
        <v>24</v>
      </c>
      <c r="O38" s="4">
        <v>35.133166544181599</v>
      </c>
      <c r="P38" s="10">
        <f t="shared" ref="P38" si="72">AVERAGE(O38:O39)</f>
        <v>35.251628336513704</v>
      </c>
      <c r="Q38" s="12">
        <f t="shared" ref="Q38" si="73">P38-G10</f>
        <v>13.749345325902205</v>
      </c>
      <c r="R38" s="12">
        <f t="shared" ref="R38" si="74">Q38-$Q$30</f>
        <v>-0.9228922487396467</v>
      </c>
      <c r="S38" s="12">
        <f t="shared" ref="S38" si="75">2^-(R38)</f>
        <v>1.8959123240510762</v>
      </c>
      <c r="T38" s="6" t="s">
        <v>32</v>
      </c>
      <c r="U38" s="9">
        <f>S46</f>
        <v>1.2326644659972119</v>
      </c>
    </row>
    <row r="39" spans="10:21" ht="15" customHeight="1">
      <c r="J39" s="5" t="s">
        <v>33</v>
      </c>
      <c r="K39" s="2" t="s">
        <v>12</v>
      </c>
      <c r="L39" s="2" t="s">
        <v>52</v>
      </c>
      <c r="M39" s="2" t="s">
        <v>14</v>
      </c>
      <c r="N39" s="6" t="s">
        <v>24</v>
      </c>
      <c r="O39" s="4">
        <v>35.370090128845803</v>
      </c>
      <c r="P39" s="11"/>
      <c r="Q39" s="12"/>
      <c r="R39" s="11"/>
      <c r="S39" s="11"/>
      <c r="T39" s="6" t="s">
        <v>34</v>
      </c>
      <c r="U39" s="9">
        <f>S48</f>
        <v>1.6673307334633563</v>
      </c>
    </row>
    <row r="40" spans="10:21" ht="15" customHeight="1">
      <c r="J40" s="5" t="s">
        <v>35</v>
      </c>
      <c r="K40" s="2" t="s">
        <v>12</v>
      </c>
      <c r="L40" s="2" t="s">
        <v>52</v>
      </c>
      <c r="M40" s="2" t="s">
        <v>14</v>
      </c>
      <c r="N40" s="6" t="s">
        <v>26</v>
      </c>
      <c r="O40" s="4">
        <v>36.011074904020802</v>
      </c>
      <c r="P40" s="10">
        <f t="shared" ref="P40" si="76">AVERAGE(O40:O41)</f>
        <v>36.244635082219801</v>
      </c>
      <c r="Q40" s="12">
        <f t="shared" ref="Q40" si="77">P40-G12</f>
        <v>13.39842958006205</v>
      </c>
      <c r="R40" s="12">
        <f t="shared" ref="R40" si="78">Q40-$Q$30</f>
        <v>-1.2738079945798013</v>
      </c>
      <c r="S40" s="12">
        <f t="shared" ref="S40" si="79">2^-(R40)</f>
        <v>2.4179895248237973</v>
      </c>
      <c r="T40" s="6" t="s">
        <v>36</v>
      </c>
      <c r="U40" s="9">
        <f>S50</f>
        <v>1.3941311274408426</v>
      </c>
    </row>
    <row r="41" spans="10:21" ht="15" customHeight="1">
      <c r="J41" s="5" t="s">
        <v>37</v>
      </c>
      <c r="K41" s="2" t="s">
        <v>12</v>
      </c>
      <c r="L41" s="2" t="s">
        <v>52</v>
      </c>
      <c r="M41" s="2" t="s">
        <v>14</v>
      </c>
      <c r="N41" s="6" t="s">
        <v>26</v>
      </c>
      <c r="O41" s="4">
        <v>36.478195260418801</v>
      </c>
      <c r="P41" s="11"/>
      <c r="Q41" s="12"/>
      <c r="R41" s="11"/>
      <c r="S41" s="11"/>
      <c r="T41" s="6" t="s">
        <v>38</v>
      </c>
      <c r="U41" s="9">
        <f>S52</f>
        <v>0.68120861311389769</v>
      </c>
    </row>
    <row r="42" spans="10:21" ht="15" customHeight="1">
      <c r="J42" s="5" t="s">
        <v>39</v>
      </c>
      <c r="K42" s="2" t="s">
        <v>12</v>
      </c>
      <c r="L42" s="2" t="s">
        <v>52</v>
      </c>
      <c r="M42" s="2" t="s">
        <v>14</v>
      </c>
      <c r="N42" s="6" t="s">
        <v>28</v>
      </c>
      <c r="O42" s="4">
        <v>35.248447496348398</v>
      </c>
      <c r="P42" s="10">
        <f t="shared" ref="P42" si="80">AVERAGE(O42:O43)</f>
        <v>35.422306978096202</v>
      </c>
      <c r="Q42" s="12">
        <f t="shared" ref="Q42" si="81">P42-G14</f>
        <v>12.833130107335101</v>
      </c>
      <c r="R42" s="12">
        <f t="shared" ref="R42" si="82">Q42-$Q$30</f>
        <v>-1.83910746730675</v>
      </c>
      <c r="S42" s="12">
        <f t="shared" ref="S42" si="83">2^-(R42)</f>
        <v>3.5778861163047044</v>
      </c>
      <c r="T42" s="6" t="s">
        <v>40</v>
      </c>
      <c r="U42" s="9">
        <f>S54</f>
        <v>2.848555030182975</v>
      </c>
    </row>
    <row r="43" spans="10:21" ht="15" customHeight="1">
      <c r="J43" s="5" t="s">
        <v>41</v>
      </c>
      <c r="K43" s="2" t="s">
        <v>12</v>
      </c>
      <c r="L43" s="2" t="s">
        <v>52</v>
      </c>
      <c r="M43" s="2" t="s">
        <v>14</v>
      </c>
      <c r="N43" s="6" t="s">
        <v>28</v>
      </c>
      <c r="O43" s="4">
        <v>35.596166459844</v>
      </c>
      <c r="P43" s="11"/>
      <c r="Q43" s="12"/>
      <c r="R43" s="11"/>
      <c r="S43" s="11"/>
    </row>
    <row r="44" spans="10:21" ht="15" customHeight="1">
      <c r="J44" s="5" t="s">
        <v>42</v>
      </c>
      <c r="K44" s="13" t="s">
        <v>12</v>
      </c>
      <c r="L44" s="13" t="s">
        <v>52</v>
      </c>
      <c r="M44" s="13" t="s">
        <v>14</v>
      </c>
      <c r="N44" s="6" t="s">
        <v>30</v>
      </c>
      <c r="O44" s="13">
        <v>37.42</v>
      </c>
      <c r="P44" s="10">
        <f t="shared" ref="P44" si="84">AVERAGE(O44:O45)</f>
        <v>37.269999999999996</v>
      </c>
      <c r="Q44" s="12">
        <f t="shared" ref="Q44" si="85">P44-G16</f>
        <v>13.711453086279697</v>
      </c>
      <c r="R44" s="12">
        <f t="shared" ref="R44" si="86">Q44-$Q$30</f>
        <v>-0.96078448836215458</v>
      </c>
      <c r="S44" s="12">
        <f t="shared" ref="S44" si="87">2^-(R44)</f>
        <v>1.9463679756513881</v>
      </c>
    </row>
    <row r="45" spans="10:21" ht="15" customHeight="1">
      <c r="J45" s="5" t="s">
        <v>43</v>
      </c>
      <c r="K45" s="13" t="s">
        <v>12</v>
      </c>
      <c r="L45" s="13" t="s">
        <v>52</v>
      </c>
      <c r="M45" s="13" t="s">
        <v>14</v>
      </c>
      <c r="N45" s="6" t="s">
        <v>30</v>
      </c>
      <c r="O45" s="13">
        <v>37.119999999999997</v>
      </c>
      <c r="P45" s="11"/>
      <c r="Q45" s="12"/>
      <c r="R45" s="11"/>
      <c r="S45" s="11"/>
    </row>
    <row r="46" spans="10:21" ht="15" customHeight="1">
      <c r="J46" s="5" t="s">
        <v>44</v>
      </c>
      <c r="K46" s="13" t="s">
        <v>12</v>
      </c>
      <c r="L46" s="13" t="s">
        <v>52</v>
      </c>
      <c r="M46" s="13" t="s">
        <v>14</v>
      </c>
      <c r="N46" s="6" t="s">
        <v>32</v>
      </c>
      <c r="O46" s="13">
        <v>36.33</v>
      </c>
      <c r="P46" s="10">
        <f t="shared" ref="P46" si="88">AVERAGE(O46:O47)</f>
        <v>36.4</v>
      </c>
      <c r="Q46" s="12">
        <f t="shared" ref="Q46" si="89">P46-G18</f>
        <v>14.370457426254546</v>
      </c>
      <c r="R46" s="12">
        <f t="shared" ref="R46" si="90">Q46-$Q$30</f>
        <v>-0.30178014838730505</v>
      </c>
      <c r="S46" s="12">
        <f t="shared" ref="S46" si="91">2^-(R46)</f>
        <v>1.2326644659972119</v>
      </c>
    </row>
    <row r="47" spans="10:21" ht="15" customHeight="1">
      <c r="J47" s="5" t="s">
        <v>45</v>
      </c>
      <c r="K47" s="13" t="s">
        <v>12</v>
      </c>
      <c r="L47" s="13" t="s">
        <v>52</v>
      </c>
      <c r="M47" s="13" t="s">
        <v>14</v>
      </c>
      <c r="N47" s="6" t="s">
        <v>32</v>
      </c>
      <c r="O47" s="13">
        <v>36.47</v>
      </c>
      <c r="P47" s="11"/>
      <c r="Q47" s="12"/>
      <c r="R47" s="11"/>
      <c r="S47" s="11"/>
    </row>
    <row r="48" spans="10:21" ht="15" customHeight="1">
      <c r="J48" s="5" t="s">
        <v>46</v>
      </c>
      <c r="K48" s="13" t="s">
        <v>12</v>
      </c>
      <c r="L48" s="13" t="s">
        <v>52</v>
      </c>
      <c r="M48" s="13" t="s">
        <v>14</v>
      </c>
      <c r="N48" s="6" t="s">
        <v>34</v>
      </c>
      <c r="O48" s="13">
        <v>36.880000000000003</v>
      </c>
      <c r="P48" s="10">
        <f t="shared" ref="P48" si="92">AVERAGE(O48:O49)</f>
        <v>36.965000000000003</v>
      </c>
      <c r="Q48" s="12">
        <f t="shared" ref="Q48" si="93">P48-G20</f>
        <v>13.934697267437755</v>
      </c>
      <c r="R48" s="12">
        <f t="shared" ref="R48" si="94">Q48-$Q$30</f>
        <v>-0.73754030720409602</v>
      </c>
      <c r="S48" s="12">
        <f t="shared" ref="S48" si="95">2^-(R48)</f>
        <v>1.6673307334633563</v>
      </c>
    </row>
    <row r="49" spans="10:21" ht="15" customHeight="1">
      <c r="J49" s="5" t="s">
        <v>47</v>
      </c>
      <c r="K49" s="13" t="s">
        <v>12</v>
      </c>
      <c r="L49" s="13" t="s">
        <v>52</v>
      </c>
      <c r="M49" s="13" t="s">
        <v>14</v>
      </c>
      <c r="N49" s="6" t="s">
        <v>34</v>
      </c>
      <c r="O49" s="13">
        <v>37.049999999999997</v>
      </c>
      <c r="P49" s="11"/>
      <c r="Q49" s="12"/>
      <c r="R49" s="11"/>
      <c r="S49" s="11"/>
    </row>
    <row r="50" spans="10:21" ht="15" customHeight="1">
      <c r="J50" s="5" t="s">
        <v>48</v>
      </c>
      <c r="K50" s="13" t="s">
        <v>12</v>
      </c>
      <c r="L50" s="13" t="s">
        <v>52</v>
      </c>
      <c r="M50" s="13" t="s">
        <v>14</v>
      </c>
      <c r="N50" s="6" t="s">
        <v>36</v>
      </c>
      <c r="O50" s="13">
        <v>37.270000000000003</v>
      </c>
      <c r="P50" s="10">
        <f t="shared" ref="P50" si="96">AVERAGE(O50:O51)</f>
        <v>37.31</v>
      </c>
      <c r="Q50" s="12">
        <f t="shared" ref="Q50" si="97">P50-G22</f>
        <v>14.192871311848954</v>
      </c>
      <c r="R50" s="12">
        <f t="shared" ref="R50" si="98">Q50-$Q$30</f>
        <v>-0.4793662627928974</v>
      </c>
      <c r="S50" s="12">
        <f t="shared" ref="S50" si="99">2^-(R50)</f>
        <v>1.3941311274408426</v>
      </c>
    </row>
    <row r="51" spans="10:21" ht="15" customHeight="1">
      <c r="J51" s="5" t="s">
        <v>49</v>
      </c>
      <c r="K51" s="13" t="s">
        <v>12</v>
      </c>
      <c r="L51" s="13" t="s">
        <v>52</v>
      </c>
      <c r="M51" s="13" t="s">
        <v>14</v>
      </c>
      <c r="N51" s="6" t="s">
        <v>36</v>
      </c>
      <c r="O51" s="13">
        <v>37.35</v>
      </c>
      <c r="P51" s="11"/>
      <c r="Q51" s="12"/>
      <c r="R51" s="11"/>
      <c r="S51" s="11"/>
    </row>
    <row r="52" spans="10:21" ht="15" customHeight="1">
      <c r="J52" s="5" t="s">
        <v>50</v>
      </c>
      <c r="K52" s="13" t="s">
        <v>12</v>
      </c>
      <c r="L52" s="13" t="s">
        <v>52</v>
      </c>
      <c r="M52" s="13" t="s">
        <v>14</v>
      </c>
      <c r="N52" s="6" t="s">
        <v>38</v>
      </c>
      <c r="O52" s="13">
        <v>37.97</v>
      </c>
      <c r="P52" s="10">
        <f t="shared" ref="P52" si="100">AVERAGE(O52:O53)</f>
        <v>37.984999999999999</v>
      </c>
      <c r="Q52" s="12">
        <f t="shared" ref="Q52" si="101">P52-G24</f>
        <v>15.226068993147301</v>
      </c>
      <c r="R52" s="12">
        <f t="shared" ref="R52" si="102">Q52-$Q$30</f>
        <v>0.55383141850544959</v>
      </c>
      <c r="S52" s="12">
        <f t="shared" ref="S52" si="103">2^-(R52)</f>
        <v>0.68120861311389769</v>
      </c>
    </row>
    <row r="53" spans="10:21" ht="15" customHeight="1">
      <c r="J53" s="5" t="s">
        <v>51</v>
      </c>
      <c r="K53" s="13" t="s">
        <v>12</v>
      </c>
      <c r="L53" s="13" t="s">
        <v>52</v>
      </c>
      <c r="M53" s="13" t="s">
        <v>14</v>
      </c>
      <c r="N53" s="6" t="s">
        <v>38</v>
      </c>
      <c r="O53" s="13">
        <v>38</v>
      </c>
      <c r="P53" s="11"/>
      <c r="Q53" s="12"/>
      <c r="R53" s="11"/>
      <c r="S53" s="11"/>
    </row>
    <row r="54" spans="10:21" ht="15" customHeight="1">
      <c r="J54" s="5" t="s">
        <v>42</v>
      </c>
      <c r="K54" s="13" t="s">
        <v>12</v>
      </c>
      <c r="L54" s="13" t="s">
        <v>52</v>
      </c>
      <c r="M54" s="13" t="s">
        <v>14</v>
      </c>
      <c r="N54" s="6" t="s">
        <v>40</v>
      </c>
      <c r="O54" s="13">
        <v>34.869999999999997</v>
      </c>
      <c r="P54" s="10">
        <f t="shared" ref="P54" si="104">AVERAGE(O54:O55)</f>
        <v>35.04</v>
      </c>
      <c r="Q54" s="12">
        <f t="shared" ref="Q54" si="105">P54-G26</f>
        <v>13.162007297271199</v>
      </c>
      <c r="R54" s="12">
        <f t="shared" ref="R54" si="106">Q54-$Q$30</f>
        <v>-1.5102302773706526</v>
      </c>
      <c r="S54" s="12">
        <f t="shared" ref="S54" si="107">2^-(R54)</f>
        <v>2.848555030182975</v>
      </c>
    </row>
    <row r="55" spans="10:21" ht="15" customHeight="1">
      <c r="J55" s="5" t="s">
        <v>43</v>
      </c>
      <c r="K55" s="13" t="s">
        <v>12</v>
      </c>
      <c r="L55" s="13" t="s">
        <v>52</v>
      </c>
      <c r="M55" s="13" t="s">
        <v>14</v>
      </c>
      <c r="N55" s="6" t="s">
        <v>40</v>
      </c>
      <c r="O55" s="13">
        <v>35.21</v>
      </c>
      <c r="P55" s="11"/>
      <c r="Q55" s="12"/>
      <c r="R55" s="11"/>
      <c r="S55" s="11"/>
    </row>
    <row r="58" spans="10:21" ht="15" customHeight="1">
      <c r="J58" s="5" t="s">
        <v>11</v>
      </c>
      <c r="K58" s="2" t="s">
        <v>12</v>
      </c>
      <c r="L58" s="2" t="s">
        <v>53</v>
      </c>
      <c r="M58" s="2" t="s">
        <v>14</v>
      </c>
      <c r="N58" s="6" t="s">
        <v>15</v>
      </c>
      <c r="O58" s="4">
        <v>34.8167313953224</v>
      </c>
      <c r="P58" s="10">
        <f>AVERAGE(O58:O59)</f>
        <v>34.680794966320001</v>
      </c>
      <c r="Q58" s="12">
        <f>P58-G2</f>
        <v>11.833637857430151</v>
      </c>
      <c r="R58" s="12">
        <f>Q58-$Q$58</f>
        <v>0</v>
      </c>
      <c r="S58" s="12">
        <f>2^-(R58)</f>
        <v>1</v>
      </c>
      <c r="T58" s="6" t="s">
        <v>15</v>
      </c>
      <c r="U58" s="9">
        <f>S58</f>
        <v>1</v>
      </c>
    </row>
    <row r="59" spans="10:21" ht="15" customHeight="1">
      <c r="J59" s="5" t="s">
        <v>17</v>
      </c>
      <c r="K59" s="2" t="s">
        <v>12</v>
      </c>
      <c r="L59" s="2" t="s">
        <v>53</v>
      </c>
      <c r="M59" s="2" t="s">
        <v>14</v>
      </c>
      <c r="N59" s="6" t="s">
        <v>15</v>
      </c>
      <c r="O59" s="4">
        <v>34.544858537317602</v>
      </c>
      <c r="P59" s="11"/>
      <c r="Q59" s="12"/>
      <c r="R59" s="11"/>
      <c r="S59" s="11"/>
      <c r="T59" s="6" t="s">
        <v>18</v>
      </c>
      <c r="U59" s="9">
        <f>S60</f>
        <v>0.4391928782370656</v>
      </c>
    </row>
    <row r="60" spans="10:21" ht="15" customHeight="1">
      <c r="J60" s="5" t="s">
        <v>19</v>
      </c>
      <c r="K60" s="2" t="s">
        <v>12</v>
      </c>
      <c r="L60" s="2" t="s">
        <v>53</v>
      </c>
      <c r="M60" s="2" t="s">
        <v>14</v>
      </c>
      <c r="N60" s="6" t="s">
        <v>18</v>
      </c>
      <c r="O60" s="4">
        <v>35.338732318480098</v>
      </c>
      <c r="P60" s="10">
        <f t="shared" ref="P60" si="108">AVERAGE(O60:O61)</f>
        <v>35.278145019300794</v>
      </c>
      <c r="Q60" s="12">
        <f t="shared" ref="Q60" si="109">P60-G4</f>
        <v>13.020711291907396</v>
      </c>
      <c r="R60" s="12">
        <f t="shared" ref="R60" si="110">Q60-$Q$58</f>
        <v>1.1870734344772451</v>
      </c>
      <c r="S60" s="12">
        <f t="shared" ref="S60" si="111">2^-(R60)</f>
        <v>0.4391928782370656</v>
      </c>
      <c r="T60" s="6" t="s">
        <v>20</v>
      </c>
      <c r="U60" s="9">
        <f>S62</f>
        <v>0.26728101633477191</v>
      </c>
    </row>
    <row r="61" spans="10:21" ht="15" customHeight="1">
      <c r="J61" s="5" t="s">
        <v>21</v>
      </c>
      <c r="K61" s="2" t="s">
        <v>12</v>
      </c>
      <c r="L61" s="2" t="s">
        <v>53</v>
      </c>
      <c r="M61" s="2" t="s">
        <v>14</v>
      </c>
      <c r="N61" s="6" t="s">
        <v>18</v>
      </c>
      <c r="O61" s="4">
        <v>35.217557720121498</v>
      </c>
      <c r="P61" s="11"/>
      <c r="Q61" s="12"/>
      <c r="R61" s="11"/>
      <c r="S61" s="11"/>
      <c r="T61" s="6" t="s">
        <v>22</v>
      </c>
      <c r="U61" s="9">
        <f>S64</f>
        <v>1.3736453037666614</v>
      </c>
    </row>
    <row r="62" spans="10:21" ht="15" customHeight="1">
      <c r="J62" s="5" t="s">
        <v>23</v>
      </c>
      <c r="K62" s="2" t="s">
        <v>12</v>
      </c>
      <c r="L62" s="2" t="s">
        <v>53</v>
      </c>
      <c r="M62" s="2" t="s">
        <v>14</v>
      </c>
      <c r="N62" s="6" t="s">
        <v>20</v>
      </c>
      <c r="O62" s="4">
        <v>36.216529195498801</v>
      </c>
      <c r="P62" s="10">
        <f t="shared" ref="P62" si="112">AVERAGE(O62:O63)</f>
        <v>36.422754899764797</v>
      </c>
      <c r="Q62" s="12">
        <f t="shared" ref="Q62" si="113">P62-G6</f>
        <v>13.737208578680647</v>
      </c>
      <c r="R62" s="12">
        <f t="shared" ref="R62" si="114">Q62-$Q$58</f>
        <v>1.903570721250496</v>
      </c>
      <c r="S62" s="12">
        <f t="shared" ref="S62" si="115">2^-(R62)</f>
        <v>0.26728101633477191</v>
      </c>
      <c r="T62" s="6" t="s">
        <v>24</v>
      </c>
      <c r="U62" s="9">
        <f>S66</f>
        <v>1.0615070095912715</v>
      </c>
    </row>
    <row r="63" spans="10:21" ht="15" customHeight="1">
      <c r="J63" s="5" t="s">
        <v>25</v>
      </c>
      <c r="K63" s="2" t="s">
        <v>12</v>
      </c>
      <c r="L63" s="2" t="s">
        <v>53</v>
      </c>
      <c r="M63" s="2" t="s">
        <v>14</v>
      </c>
      <c r="N63" s="6" t="s">
        <v>20</v>
      </c>
      <c r="O63" s="4">
        <v>36.628980604030801</v>
      </c>
      <c r="P63" s="11"/>
      <c r="Q63" s="12"/>
      <c r="R63" s="11"/>
      <c r="S63" s="11"/>
      <c r="T63" s="6" t="s">
        <v>26</v>
      </c>
      <c r="U63" s="9">
        <f>S68</f>
        <v>1.0897673685949703</v>
      </c>
    </row>
    <row r="64" spans="10:21" ht="15" customHeight="1">
      <c r="J64" s="5" t="s">
        <v>27</v>
      </c>
      <c r="K64" s="2" t="s">
        <v>12</v>
      </c>
      <c r="L64" s="2" t="s">
        <v>53</v>
      </c>
      <c r="M64" s="2" t="s">
        <v>14</v>
      </c>
      <c r="N64" s="6" t="s">
        <v>22</v>
      </c>
      <c r="O64" s="4">
        <v>34.308016353335098</v>
      </c>
      <c r="P64" s="10">
        <f t="shared" ref="P64" si="116">AVERAGE(O64:O65)</f>
        <v>34.296869172393798</v>
      </c>
      <c r="Q64" s="12">
        <f t="shared" ref="Q64" si="117">P64-G8</f>
        <v>11.375628331118349</v>
      </c>
      <c r="R64" s="12">
        <f t="shared" ref="R64" si="118">Q64-$Q$58</f>
        <v>-0.45800952631180181</v>
      </c>
      <c r="S64" s="12">
        <f t="shared" ref="S64" si="119">2^-(R64)</f>
        <v>1.3736453037666614</v>
      </c>
      <c r="T64" s="6" t="s">
        <v>28</v>
      </c>
      <c r="U64" s="9">
        <f>S70</f>
        <v>1.2298625030663288</v>
      </c>
    </row>
    <row r="65" spans="10:21" ht="15" customHeight="1">
      <c r="J65" s="5" t="s">
        <v>29</v>
      </c>
      <c r="K65" s="2" t="s">
        <v>12</v>
      </c>
      <c r="L65" s="2" t="s">
        <v>53</v>
      </c>
      <c r="M65" s="2" t="s">
        <v>14</v>
      </c>
      <c r="N65" s="6" t="s">
        <v>22</v>
      </c>
      <c r="O65" s="4">
        <v>34.285721991452498</v>
      </c>
      <c r="P65" s="11"/>
      <c r="Q65" s="12"/>
      <c r="R65" s="11"/>
      <c r="S65" s="11"/>
      <c r="T65" s="6" t="s">
        <v>30</v>
      </c>
      <c r="U65" s="9">
        <f>S72</f>
        <v>1.0296719487849229</v>
      </c>
    </row>
    <row r="66" spans="10:21" ht="15" customHeight="1">
      <c r="J66" s="5" t="s">
        <v>31</v>
      </c>
      <c r="K66" s="2" t="s">
        <v>12</v>
      </c>
      <c r="L66" s="2" t="s">
        <v>53</v>
      </c>
      <c r="M66" s="2" t="s">
        <v>14</v>
      </c>
      <c r="N66" s="6" t="s">
        <v>24</v>
      </c>
      <c r="O66" s="4">
        <v>33.312887261658801</v>
      </c>
      <c r="P66" s="10">
        <f t="shared" ref="P66" si="120">AVERAGE(O66:O67)</f>
        <v>33.249806970025702</v>
      </c>
      <c r="Q66" s="12">
        <f t="shared" ref="Q66" si="121">P66-G10</f>
        <v>11.747523959414202</v>
      </c>
      <c r="R66" s="12">
        <f t="shared" ref="R66" si="122">Q66-$Q$58</f>
        <v>-8.611389801594882E-2</v>
      </c>
      <c r="S66" s="12">
        <f t="shared" ref="S66" si="123">2^-(R66)</f>
        <v>1.0615070095912715</v>
      </c>
      <c r="T66" s="6" t="s">
        <v>32</v>
      </c>
      <c r="U66" s="9">
        <f>S74</f>
        <v>0.61693073674522536</v>
      </c>
    </row>
    <row r="67" spans="10:21" ht="15" customHeight="1">
      <c r="J67" s="5" t="s">
        <v>33</v>
      </c>
      <c r="K67" s="2" t="s">
        <v>12</v>
      </c>
      <c r="L67" s="2" t="s">
        <v>53</v>
      </c>
      <c r="M67" s="2" t="s">
        <v>14</v>
      </c>
      <c r="N67" s="6" t="s">
        <v>24</v>
      </c>
      <c r="O67" s="4">
        <v>33.186726678392603</v>
      </c>
      <c r="P67" s="11"/>
      <c r="Q67" s="12"/>
      <c r="R67" s="11"/>
      <c r="S67" s="11"/>
      <c r="T67" s="6" t="s">
        <v>34</v>
      </c>
      <c r="U67" s="9">
        <f>S76</f>
        <v>0.68488828578514682</v>
      </c>
    </row>
    <row r="68" spans="10:21" ht="15" customHeight="1">
      <c r="J68" s="5" t="s">
        <v>35</v>
      </c>
      <c r="K68" s="2" t="s">
        <v>12</v>
      </c>
      <c r="L68" s="2" t="s">
        <v>53</v>
      </c>
      <c r="M68" s="2" t="s">
        <v>14</v>
      </c>
      <c r="N68" s="6" t="s">
        <v>26</v>
      </c>
      <c r="O68" s="4">
        <v>34.7160737092848</v>
      </c>
      <c r="P68" s="10">
        <f t="shared" ref="P68" si="124">AVERAGE(O68:O69)</f>
        <v>34.55582316219455</v>
      </c>
      <c r="Q68" s="12">
        <f t="shared" ref="Q68" si="125">P68-G12</f>
        <v>11.709617660036798</v>
      </c>
      <c r="R68" s="12">
        <f t="shared" ref="R68" si="126">Q68-$Q$58</f>
        <v>-0.12402019739335302</v>
      </c>
      <c r="S68" s="12">
        <f t="shared" ref="S68" si="127">2^-(R68)</f>
        <v>1.0897673685949703</v>
      </c>
      <c r="T68" s="6" t="s">
        <v>36</v>
      </c>
      <c r="U68" s="9">
        <f>S78</f>
        <v>0.7504181075701678</v>
      </c>
    </row>
    <row r="69" spans="10:21" ht="15" customHeight="1">
      <c r="J69" s="5" t="s">
        <v>37</v>
      </c>
      <c r="K69" s="2" t="s">
        <v>12</v>
      </c>
      <c r="L69" s="2" t="s">
        <v>53</v>
      </c>
      <c r="M69" s="2" t="s">
        <v>14</v>
      </c>
      <c r="N69" s="6" t="s">
        <v>26</v>
      </c>
      <c r="O69" s="4">
        <v>34.3955726151043</v>
      </c>
      <c r="P69" s="11"/>
      <c r="Q69" s="12"/>
      <c r="R69" s="11"/>
      <c r="S69" s="11"/>
      <c r="T69" s="6" t="s">
        <v>38</v>
      </c>
      <c r="U69" s="9">
        <f>S80</f>
        <v>0.53870556142173331</v>
      </c>
    </row>
    <row r="70" spans="10:21" ht="15" customHeight="1">
      <c r="J70" s="5" t="s">
        <v>39</v>
      </c>
      <c r="K70" s="2" t="s">
        <v>12</v>
      </c>
      <c r="L70" s="2" t="s">
        <v>53</v>
      </c>
      <c r="M70" s="2" t="s">
        <v>14</v>
      </c>
      <c r="N70" s="6" t="s">
        <v>28</v>
      </c>
      <c r="O70" s="4">
        <v>34.150664862877903</v>
      </c>
      <c r="P70" s="10">
        <f t="shared" ref="P70" si="128">AVERAGE(O70:O71)</f>
        <v>34.124317694929552</v>
      </c>
      <c r="Q70" s="12">
        <f t="shared" ref="Q70" si="129">P70-G14</f>
        <v>11.535140824168451</v>
      </c>
      <c r="R70" s="12">
        <f t="shared" ref="R70" si="130">Q70-$Q$58</f>
        <v>-0.2984970332617003</v>
      </c>
      <c r="S70" s="12">
        <f t="shared" ref="S70" si="131">2^-(R70)</f>
        <v>1.2298625030663288</v>
      </c>
      <c r="T70" s="6" t="s">
        <v>40</v>
      </c>
      <c r="U70" s="9">
        <f>S82</f>
        <v>1.0692732374129394</v>
      </c>
    </row>
    <row r="71" spans="10:21" ht="15" customHeight="1">
      <c r="J71" s="5" t="s">
        <v>41</v>
      </c>
      <c r="K71" s="2" t="s">
        <v>12</v>
      </c>
      <c r="L71" s="2" t="s">
        <v>53</v>
      </c>
      <c r="M71" s="2" t="s">
        <v>14</v>
      </c>
      <c r="N71" s="6" t="s">
        <v>28</v>
      </c>
      <c r="O71" s="4">
        <v>34.0979705269812</v>
      </c>
      <c r="P71" s="11"/>
      <c r="Q71" s="12"/>
      <c r="R71" s="11"/>
      <c r="S71" s="11"/>
    </row>
    <row r="72" spans="10:21" ht="15" customHeight="1">
      <c r="J72" s="5" t="s">
        <v>42</v>
      </c>
      <c r="K72" s="13" t="s">
        <v>12</v>
      </c>
      <c r="L72" s="13" t="s">
        <v>54</v>
      </c>
      <c r="M72" s="13" t="s">
        <v>14</v>
      </c>
      <c r="N72" s="6" t="s">
        <v>30</v>
      </c>
      <c r="O72" s="13">
        <v>35.53</v>
      </c>
      <c r="P72" s="10">
        <f t="shared" ref="P72" si="132">AVERAGE(O72:O73)</f>
        <v>35.35</v>
      </c>
      <c r="Q72" s="12">
        <f t="shared" ref="Q72" si="133">P72-G16</f>
        <v>11.791453086279702</v>
      </c>
      <c r="R72" s="12">
        <f t="shared" ref="R72" si="134">Q72-$Q$58</f>
        <v>-4.2184771150449052E-2</v>
      </c>
      <c r="S72" s="12">
        <f t="shared" ref="S72" si="135">2^-(R72)</f>
        <v>1.0296719487849229</v>
      </c>
    </row>
    <row r="73" spans="10:21" ht="15" customHeight="1">
      <c r="J73" s="5" t="s">
        <v>43</v>
      </c>
      <c r="K73" s="13" t="s">
        <v>12</v>
      </c>
      <c r="L73" s="13" t="s">
        <v>54</v>
      </c>
      <c r="M73" s="13" t="s">
        <v>14</v>
      </c>
      <c r="N73" s="6" t="s">
        <v>30</v>
      </c>
      <c r="O73" s="13">
        <v>35.17</v>
      </c>
      <c r="P73" s="11"/>
      <c r="Q73" s="12"/>
      <c r="R73" s="11"/>
      <c r="S73" s="11"/>
    </row>
    <row r="74" spans="10:21" ht="15" customHeight="1">
      <c r="J74" s="5" t="s">
        <v>44</v>
      </c>
      <c r="K74" s="13" t="s">
        <v>12</v>
      </c>
      <c r="L74" s="13" t="s">
        <v>54</v>
      </c>
      <c r="M74" s="13" t="s">
        <v>14</v>
      </c>
      <c r="N74" s="6" t="s">
        <v>32</v>
      </c>
      <c r="O74" s="13">
        <v>34.229999999999997</v>
      </c>
      <c r="P74" s="10">
        <f t="shared" ref="P74" si="136">AVERAGE(O74:O75)</f>
        <v>34.56</v>
      </c>
      <c r="Q74" s="12">
        <f t="shared" ref="Q74" si="137">P74-G18</f>
        <v>12.53045742625455</v>
      </c>
      <c r="R74" s="12">
        <f t="shared" ref="R74" si="138">Q74-$Q$58</f>
        <v>0.69681956882439877</v>
      </c>
      <c r="S74" s="12">
        <f t="shared" ref="S74" si="139">2^-(R74)</f>
        <v>0.61693073674522536</v>
      </c>
    </row>
    <row r="75" spans="10:21" ht="15" customHeight="1">
      <c r="J75" s="5" t="s">
        <v>45</v>
      </c>
      <c r="K75" s="13" t="s">
        <v>12</v>
      </c>
      <c r="L75" s="13" t="s">
        <v>54</v>
      </c>
      <c r="M75" s="13" t="s">
        <v>14</v>
      </c>
      <c r="N75" s="6" t="s">
        <v>32</v>
      </c>
      <c r="O75" s="13">
        <v>34.89</v>
      </c>
      <c r="P75" s="11"/>
      <c r="Q75" s="12"/>
      <c r="R75" s="11"/>
      <c r="S75" s="11"/>
    </row>
    <row r="76" spans="10:21" ht="15" customHeight="1">
      <c r="J76" s="5" t="s">
        <v>46</v>
      </c>
      <c r="K76" s="13" t="s">
        <v>12</v>
      </c>
      <c r="L76" s="13" t="s">
        <v>54</v>
      </c>
      <c r="M76" s="13" t="s">
        <v>14</v>
      </c>
      <c r="N76" s="6" t="s">
        <v>34</v>
      </c>
      <c r="O76" s="13">
        <v>35.119999999999997</v>
      </c>
      <c r="P76" s="10">
        <f t="shared" ref="P76" si="140">AVERAGE(O76:O77)</f>
        <v>35.409999999999997</v>
      </c>
      <c r="Q76" s="12">
        <f t="shared" ref="Q76" si="141">P76-G20</f>
        <v>12.379697267437749</v>
      </c>
      <c r="R76" s="12">
        <f t="shared" ref="R76" si="142">Q76-$Q$58</f>
        <v>0.54605941000759728</v>
      </c>
      <c r="S76" s="12">
        <f t="shared" ref="S76" si="143">2^-(R76)</f>
        <v>0.68488828578514682</v>
      </c>
    </row>
    <row r="77" spans="10:21" ht="15" customHeight="1">
      <c r="J77" s="5" t="s">
        <v>47</v>
      </c>
      <c r="K77" s="13" t="s">
        <v>12</v>
      </c>
      <c r="L77" s="13" t="s">
        <v>54</v>
      </c>
      <c r="M77" s="13" t="s">
        <v>14</v>
      </c>
      <c r="N77" s="6" t="s">
        <v>34</v>
      </c>
      <c r="O77" s="13">
        <v>35.700000000000003</v>
      </c>
      <c r="P77" s="11"/>
      <c r="Q77" s="12"/>
      <c r="R77" s="11"/>
      <c r="S77" s="11"/>
    </row>
    <row r="78" spans="10:21" ht="15" customHeight="1">
      <c r="J78" s="5" t="s">
        <v>48</v>
      </c>
      <c r="K78" s="13" t="s">
        <v>12</v>
      </c>
      <c r="L78" s="13" t="s">
        <v>54</v>
      </c>
      <c r="M78" s="13" t="s">
        <v>14</v>
      </c>
      <c r="N78" s="6" t="s">
        <v>36</v>
      </c>
      <c r="O78" s="13">
        <v>35.53</v>
      </c>
      <c r="P78" s="10">
        <f t="shared" ref="P78" si="144">AVERAGE(O78:O79)</f>
        <v>35.365000000000002</v>
      </c>
      <c r="Q78" s="12">
        <f t="shared" ref="Q78" si="145">P78-G22</f>
        <v>12.247871311848954</v>
      </c>
      <c r="R78" s="12">
        <f t="shared" ref="R78" si="146">Q78-$Q$58</f>
        <v>0.41423345441880244</v>
      </c>
      <c r="S78" s="12">
        <f t="shared" ref="S78" si="147">2^-(R78)</f>
        <v>0.7504181075701678</v>
      </c>
    </row>
    <row r="79" spans="10:21" ht="15" customHeight="1">
      <c r="J79" s="5" t="s">
        <v>49</v>
      </c>
      <c r="K79" s="13" t="s">
        <v>12</v>
      </c>
      <c r="L79" s="13" t="s">
        <v>54</v>
      </c>
      <c r="M79" s="13" t="s">
        <v>14</v>
      </c>
      <c r="N79" s="6" t="s">
        <v>36</v>
      </c>
      <c r="O79" s="13">
        <v>35.200000000000003</v>
      </c>
      <c r="P79" s="11"/>
      <c r="Q79" s="12"/>
      <c r="R79" s="11"/>
      <c r="S79" s="11"/>
    </row>
    <row r="80" spans="10:21" ht="15" customHeight="1">
      <c r="J80" s="5" t="s">
        <v>50</v>
      </c>
      <c r="K80" s="13" t="s">
        <v>12</v>
      </c>
      <c r="L80" s="13" t="s">
        <v>54</v>
      </c>
      <c r="M80" s="13" t="s">
        <v>14</v>
      </c>
      <c r="N80" s="6" t="s">
        <v>38</v>
      </c>
      <c r="O80" s="13">
        <v>35.380000000000003</v>
      </c>
      <c r="P80" s="10">
        <f t="shared" ref="P80" si="148">AVERAGE(O80:O81)</f>
        <v>35.484999999999999</v>
      </c>
      <c r="Q80" s="12">
        <f t="shared" ref="Q80" si="149">P80-G24</f>
        <v>12.726068993147301</v>
      </c>
      <c r="R80" s="12">
        <f t="shared" ref="R80" si="150">Q80-$Q$58</f>
        <v>0.89243113571714971</v>
      </c>
      <c r="S80" s="12">
        <f t="shared" ref="S80" si="151">2^-(R80)</f>
        <v>0.53870556142173331</v>
      </c>
    </row>
    <row r="81" spans="10:21" ht="15" customHeight="1">
      <c r="J81" s="5" t="s">
        <v>51</v>
      </c>
      <c r="K81" s="13" t="s">
        <v>12</v>
      </c>
      <c r="L81" s="13" t="s">
        <v>54</v>
      </c>
      <c r="M81" s="13" t="s">
        <v>14</v>
      </c>
      <c r="N81" s="6" t="s">
        <v>38</v>
      </c>
      <c r="O81" s="13">
        <v>35.590000000000003</v>
      </c>
      <c r="P81" s="11"/>
      <c r="Q81" s="12"/>
      <c r="R81" s="11"/>
      <c r="S81" s="11"/>
    </row>
    <row r="82" spans="10:21" ht="15" customHeight="1">
      <c r="J82" s="5" t="s">
        <v>42</v>
      </c>
      <c r="K82" s="13" t="s">
        <v>12</v>
      </c>
      <c r="L82" s="13" t="s">
        <v>54</v>
      </c>
      <c r="M82" s="13" t="s">
        <v>14</v>
      </c>
      <c r="N82" s="6" t="s">
        <v>40</v>
      </c>
      <c r="O82" s="13">
        <v>33.619999999999997</v>
      </c>
      <c r="P82" s="10">
        <f t="shared" ref="P82" si="152">AVERAGE(O82:O83)</f>
        <v>33.614999999999995</v>
      </c>
      <c r="Q82" s="12">
        <f t="shared" ref="Q82" si="153">P82-G26</f>
        <v>11.737007297271195</v>
      </c>
      <c r="R82" s="12">
        <f t="shared" ref="R82" si="154">Q82-$Q$58</f>
        <v>-9.6630560158956769E-2</v>
      </c>
      <c r="S82" s="12">
        <f t="shared" ref="S82" si="155">2^-(R82)</f>
        <v>1.0692732374129394</v>
      </c>
    </row>
    <row r="83" spans="10:21" ht="15" customHeight="1">
      <c r="J83" s="5" t="s">
        <v>43</v>
      </c>
      <c r="K83" s="13" t="s">
        <v>12</v>
      </c>
      <c r="L83" s="13" t="s">
        <v>54</v>
      </c>
      <c r="M83" s="13" t="s">
        <v>14</v>
      </c>
      <c r="N83" s="6" t="s">
        <v>40</v>
      </c>
      <c r="O83" s="13">
        <v>33.61</v>
      </c>
      <c r="P83" s="11"/>
      <c r="Q83" s="12"/>
      <c r="R83" s="11"/>
      <c r="S83" s="11"/>
    </row>
    <row r="86" spans="10:21" ht="15" customHeight="1">
      <c r="J86" s="5" t="s">
        <v>11</v>
      </c>
      <c r="K86" s="2" t="s">
        <v>12</v>
      </c>
      <c r="L86" s="2" t="s">
        <v>55</v>
      </c>
      <c r="M86" s="2" t="s">
        <v>14</v>
      </c>
      <c r="N86" s="6" t="s">
        <v>15</v>
      </c>
      <c r="O86" s="4">
        <v>39.682180767173001</v>
      </c>
      <c r="P86" s="10">
        <f>AVERAGE(O86:O87)</f>
        <v>39.639397619751804</v>
      </c>
      <c r="Q86" s="12">
        <f>P86-G2</f>
        <v>16.792240510861955</v>
      </c>
      <c r="R86" s="12">
        <f>Q86-$Q$86</f>
        <v>0</v>
      </c>
      <c r="S86" s="12">
        <f>2^-(R86)</f>
        <v>1</v>
      </c>
      <c r="T86" s="6" t="s">
        <v>15</v>
      </c>
      <c r="U86" s="9">
        <f>S86</f>
        <v>1</v>
      </c>
    </row>
    <row r="87" spans="10:21" ht="15" customHeight="1">
      <c r="J87" s="5" t="s">
        <v>17</v>
      </c>
      <c r="K87" s="2" t="s">
        <v>12</v>
      </c>
      <c r="L87" s="2" t="s">
        <v>55</v>
      </c>
      <c r="M87" s="2" t="s">
        <v>14</v>
      </c>
      <c r="N87" s="6" t="s">
        <v>15</v>
      </c>
      <c r="O87" s="4">
        <v>39.5966144723306</v>
      </c>
      <c r="P87" s="11"/>
      <c r="Q87" s="12"/>
      <c r="R87" s="11"/>
      <c r="S87" s="11"/>
      <c r="T87" s="6" t="s">
        <v>18</v>
      </c>
      <c r="U87" s="9">
        <f>S88</f>
        <v>1.5977257041498603</v>
      </c>
    </row>
    <row r="88" spans="10:21" ht="15" customHeight="1">
      <c r="J88" s="5" t="s">
        <v>19</v>
      </c>
      <c r="K88" s="2" t="s">
        <v>12</v>
      </c>
      <c r="L88" s="2" t="s">
        <v>55</v>
      </c>
      <c r="M88" s="2" t="s">
        <v>14</v>
      </c>
      <c r="N88" s="6" t="s">
        <v>18</v>
      </c>
      <c r="O88" s="4">
        <v>38.352851546531703</v>
      </c>
      <c r="P88" s="10">
        <f t="shared" ref="P88" si="156">AVERAGE(O88:O89)</f>
        <v>38.373654489081851</v>
      </c>
      <c r="Q88" s="12">
        <f t="shared" ref="Q88" si="157">P88-G4</f>
        <v>16.116220761688453</v>
      </c>
      <c r="R88" s="12">
        <f t="shared" ref="R88" si="158">Q88-$Q$86</f>
        <v>-0.67601974917350205</v>
      </c>
      <c r="S88" s="12">
        <f t="shared" ref="S88" si="159">2^-(R88)</f>
        <v>1.5977257041498603</v>
      </c>
      <c r="T88" s="6" t="s">
        <v>20</v>
      </c>
      <c r="U88" s="9">
        <f>S90</f>
        <v>1.2602841190777059</v>
      </c>
    </row>
    <row r="89" spans="10:21" ht="15" customHeight="1">
      <c r="J89" s="5" t="s">
        <v>21</v>
      </c>
      <c r="K89" s="2" t="s">
        <v>12</v>
      </c>
      <c r="L89" s="2" t="s">
        <v>55</v>
      </c>
      <c r="M89" s="2" t="s">
        <v>14</v>
      </c>
      <c r="N89" s="6" t="s">
        <v>18</v>
      </c>
      <c r="O89" s="4">
        <v>38.394457431631999</v>
      </c>
      <c r="P89" s="11"/>
      <c r="Q89" s="12"/>
      <c r="R89" s="11"/>
      <c r="S89" s="11"/>
      <c r="T89" s="6" t="s">
        <v>22</v>
      </c>
      <c r="U89" s="9">
        <f>S92</f>
        <v>2.2345966750609767</v>
      </c>
    </row>
    <row r="90" spans="10:21" ht="15" customHeight="1">
      <c r="J90" s="5" t="s">
        <v>23</v>
      </c>
      <c r="K90" s="2" t="s">
        <v>12</v>
      </c>
      <c r="L90" s="2" t="s">
        <v>55</v>
      </c>
      <c r="M90" s="2" t="s">
        <v>14</v>
      </c>
      <c r="N90" s="6" t="s">
        <v>20</v>
      </c>
      <c r="O90" s="4">
        <v>39.216564127162101</v>
      </c>
      <c r="P90" s="10">
        <f t="shared" ref="P90" si="160">AVERAGE(O90:O91)</f>
        <v>39.144037819667545</v>
      </c>
      <c r="Q90" s="12">
        <f t="shared" ref="Q90" si="161">P90-G6</f>
        <v>16.458491498583395</v>
      </c>
      <c r="R90" s="12">
        <f t="shared" ref="R90" si="162">Q90-$Q$86</f>
        <v>-0.33374901227855958</v>
      </c>
      <c r="S90" s="12">
        <f t="shared" ref="S90" si="163">2^-(R90)</f>
        <v>1.2602841190777059</v>
      </c>
      <c r="T90" s="6" t="s">
        <v>24</v>
      </c>
      <c r="U90" s="9">
        <f>S94</f>
        <v>1.2103968512532992</v>
      </c>
    </row>
    <row r="91" spans="10:21" ht="15" customHeight="1">
      <c r="J91" s="5" t="s">
        <v>25</v>
      </c>
      <c r="K91" s="2" t="s">
        <v>12</v>
      </c>
      <c r="L91" s="2" t="s">
        <v>55</v>
      </c>
      <c r="M91" s="2" t="s">
        <v>14</v>
      </c>
      <c r="N91" s="6" t="s">
        <v>20</v>
      </c>
      <c r="O91" s="4">
        <v>39.071511512172997</v>
      </c>
      <c r="P91" s="11"/>
      <c r="Q91" s="12"/>
      <c r="R91" s="11"/>
      <c r="S91" s="11"/>
      <c r="T91" s="6" t="s">
        <v>26</v>
      </c>
      <c r="U91" s="9">
        <f>S96</f>
        <v>3.7027070728427551</v>
      </c>
    </row>
    <row r="92" spans="10:21" ht="15" customHeight="1">
      <c r="J92" s="5" t="s">
        <v>27</v>
      </c>
      <c r="K92" s="2" t="s">
        <v>12</v>
      </c>
      <c r="L92" s="2" t="s">
        <v>55</v>
      </c>
      <c r="M92" s="2" t="s">
        <v>14</v>
      </c>
      <c r="N92" s="6" t="s">
        <v>22</v>
      </c>
      <c r="O92" s="4">
        <v>38.565144075268002</v>
      </c>
      <c r="P92" s="10">
        <f t="shared" ref="P92" si="164">AVERAGE(O92:O93)</f>
        <v>38.553466890929201</v>
      </c>
      <c r="Q92" s="12">
        <f t="shared" ref="Q92" si="165">P92-G8</f>
        <v>15.632226049653752</v>
      </c>
      <c r="R92" s="12">
        <f t="shared" ref="R92" si="166">Q92-$Q$86</f>
        <v>-1.1600144612082026</v>
      </c>
      <c r="S92" s="12">
        <f t="shared" ref="S92" si="167">2^-(R92)</f>
        <v>2.2345966750609767</v>
      </c>
      <c r="T92" s="6" t="s">
        <v>28</v>
      </c>
      <c r="U92" s="9">
        <f>S98</f>
        <v>3.058229785720763</v>
      </c>
    </row>
    <row r="93" spans="10:21" ht="15" customHeight="1">
      <c r="J93" s="5" t="s">
        <v>29</v>
      </c>
      <c r="K93" s="2" t="s">
        <v>12</v>
      </c>
      <c r="L93" s="2" t="s">
        <v>55</v>
      </c>
      <c r="M93" s="2" t="s">
        <v>14</v>
      </c>
      <c r="N93" s="6" t="s">
        <v>22</v>
      </c>
      <c r="O93" s="4">
        <v>38.5417897065904</v>
      </c>
      <c r="P93" s="11"/>
      <c r="Q93" s="12"/>
      <c r="R93" s="11"/>
      <c r="S93" s="11"/>
      <c r="T93" s="6" t="s">
        <v>30</v>
      </c>
      <c r="U93" s="9">
        <f>S100</f>
        <v>2.0220062051214169</v>
      </c>
    </row>
    <row r="94" spans="10:21" ht="15" customHeight="1">
      <c r="J94" s="5" t="s">
        <v>31</v>
      </c>
      <c r="K94" s="2" t="s">
        <v>12</v>
      </c>
      <c r="L94" s="2" t="s">
        <v>55</v>
      </c>
      <c r="M94" s="2" t="s">
        <v>14</v>
      </c>
      <c r="N94" s="6" t="s">
        <v>24</v>
      </c>
      <c r="O94" s="4">
        <v>37.839959231331498</v>
      </c>
      <c r="P94" s="10">
        <f t="shared" ref="P94" si="168">AVERAGE(O94:O95)</f>
        <v>38.019043381852399</v>
      </c>
      <c r="Q94" s="12">
        <f t="shared" ref="Q94" si="169">P94-G10</f>
        <v>16.516760371240899</v>
      </c>
      <c r="R94" s="12">
        <f t="shared" ref="R94" si="170">Q94-$Q$86</f>
        <v>-0.275480139621056</v>
      </c>
      <c r="S94" s="12">
        <f t="shared" ref="S94" si="171">2^-(R94)</f>
        <v>1.2103968512532992</v>
      </c>
      <c r="T94" s="6" t="s">
        <v>32</v>
      </c>
      <c r="U94" s="9">
        <f>S102</f>
        <v>1.6780469536818188</v>
      </c>
    </row>
    <row r="95" spans="10:21" ht="15" customHeight="1">
      <c r="J95" s="5" t="s">
        <v>33</v>
      </c>
      <c r="K95" s="2" t="s">
        <v>12</v>
      </c>
      <c r="L95" s="2" t="s">
        <v>55</v>
      </c>
      <c r="M95" s="2" t="s">
        <v>14</v>
      </c>
      <c r="N95" s="6" t="s">
        <v>24</v>
      </c>
      <c r="O95" s="4">
        <v>38.198127532373299</v>
      </c>
      <c r="P95" s="11"/>
      <c r="Q95" s="12"/>
      <c r="R95" s="11"/>
      <c r="S95" s="11"/>
      <c r="T95" s="6" t="s">
        <v>34</v>
      </c>
      <c r="U95" s="9">
        <f>S104</f>
        <v>2.9537408261496827</v>
      </c>
    </row>
    <row r="96" spans="10:21" ht="15" customHeight="1">
      <c r="J96" s="5" t="s">
        <v>35</v>
      </c>
      <c r="K96" s="2" t="s">
        <v>12</v>
      </c>
      <c r="L96" s="2" t="s">
        <v>55</v>
      </c>
      <c r="M96" s="2" t="s">
        <v>14</v>
      </c>
      <c r="N96" s="6" t="s">
        <v>26</v>
      </c>
      <c r="O96" s="4">
        <v>37.662009323105998</v>
      </c>
      <c r="P96" s="10">
        <f t="shared" ref="P96" si="172">AVERAGE(O96:O97)</f>
        <v>37.749865592938498</v>
      </c>
      <c r="Q96" s="12">
        <f t="shared" ref="Q96" si="173">P96-G12</f>
        <v>14.903660090780747</v>
      </c>
      <c r="R96" s="12">
        <f t="shared" ref="R96" si="174">Q96-$Q$86</f>
        <v>-1.8885804200812082</v>
      </c>
      <c r="S96" s="12">
        <f t="shared" ref="S96" si="175">2^-(R96)</f>
        <v>3.7027070728427551</v>
      </c>
      <c r="T96" s="6" t="s">
        <v>36</v>
      </c>
      <c r="U96" s="9">
        <f>S106</f>
        <v>1.1804763995209275</v>
      </c>
    </row>
    <row r="97" spans="10:21" ht="15" customHeight="1">
      <c r="J97" s="5" t="s">
        <v>37</v>
      </c>
      <c r="K97" s="2" t="s">
        <v>12</v>
      </c>
      <c r="L97" s="2" t="s">
        <v>55</v>
      </c>
      <c r="M97" s="2" t="s">
        <v>14</v>
      </c>
      <c r="N97" s="6" t="s">
        <v>26</v>
      </c>
      <c r="O97" s="4">
        <v>37.837721862770998</v>
      </c>
      <c r="P97" s="11"/>
      <c r="Q97" s="12"/>
      <c r="R97" s="11"/>
      <c r="S97" s="11"/>
      <c r="T97" s="6" t="s">
        <v>38</v>
      </c>
      <c r="U97" s="9">
        <f>S108</f>
        <v>1.0077735644850359</v>
      </c>
    </row>
    <row r="98" spans="10:21" ht="15" customHeight="1">
      <c r="J98" s="5" t="s">
        <v>39</v>
      </c>
      <c r="K98" s="2" t="s">
        <v>12</v>
      </c>
      <c r="L98" s="2" t="s">
        <v>55</v>
      </c>
      <c r="M98" s="2" t="s">
        <v>14</v>
      </c>
      <c r="N98" s="6" t="s">
        <v>28</v>
      </c>
      <c r="O98" s="4">
        <v>37.700060259591403</v>
      </c>
      <c r="P98" s="10">
        <f t="shared" ref="P98" si="176">AVERAGE(O98:O99)</f>
        <v>37.768720571305906</v>
      </c>
      <c r="Q98" s="12">
        <f t="shared" ref="Q98" si="177">P98-G14</f>
        <v>15.179543700544805</v>
      </c>
      <c r="R98" s="12">
        <f t="shared" ref="R98" si="178">Q98-$Q$86</f>
        <v>-1.61269681031715</v>
      </c>
      <c r="S98" s="12">
        <f t="shared" ref="S98" si="179">2^-(R98)</f>
        <v>3.058229785720763</v>
      </c>
      <c r="T98" s="6" t="s">
        <v>40</v>
      </c>
      <c r="U98" s="9">
        <f>S110</f>
        <v>1.2925617580943154</v>
      </c>
    </row>
    <row r="99" spans="10:21" ht="15" customHeight="1">
      <c r="J99" s="5" t="s">
        <v>41</v>
      </c>
      <c r="K99" s="2" t="s">
        <v>12</v>
      </c>
      <c r="L99" s="2" t="s">
        <v>55</v>
      </c>
      <c r="M99" s="2" t="s">
        <v>14</v>
      </c>
      <c r="N99" s="6" t="s">
        <v>28</v>
      </c>
      <c r="O99" s="4">
        <v>37.837380883020401</v>
      </c>
      <c r="P99" s="11"/>
      <c r="Q99" s="12"/>
      <c r="R99" s="11"/>
      <c r="S99" s="11"/>
    </row>
    <row r="100" spans="10:21" ht="15" customHeight="1">
      <c r="J100" s="5" t="s">
        <v>42</v>
      </c>
      <c r="K100" s="13" t="s">
        <v>12</v>
      </c>
      <c r="L100" s="13" t="s">
        <v>55</v>
      </c>
      <c r="M100" s="13" t="s">
        <v>14</v>
      </c>
      <c r="N100" s="6" t="s">
        <v>30</v>
      </c>
      <c r="O100" s="13">
        <v>39.22</v>
      </c>
      <c r="P100" s="10">
        <f t="shared" ref="P100" si="180">AVERAGE(O100:O101)</f>
        <v>39.335000000000001</v>
      </c>
      <c r="Q100" s="12">
        <f t="shared" ref="Q100" si="181">P100-G16</f>
        <v>15.776453086279702</v>
      </c>
      <c r="R100" s="12">
        <f t="shared" ref="R100" si="182">Q100-$Q$86</f>
        <v>-1.0157874245822534</v>
      </c>
      <c r="S100" s="12">
        <f t="shared" ref="S100" si="183">2^-(R100)</f>
        <v>2.0220062051214169</v>
      </c>
    </row>
    <row r="101" spans="10:21" ht="15" customHeight="1">
      <c r="J101" s="5" t="s">
        <v>43</v>
      </c>
      <c r="K101" s="13" t="s">
        <v>12</v>
      </c>
      <c r="L101" s="13" t="s">
        <v>55</v>
      </c>
      <c r="M101" s="13" t="s">
        <v>14</v>
      </c>
      <c r="N101" s="6" t="s">
        <v>30</v>
      </c>
      <c r="O101" s="13">
        <v>39.450000000000003</v>
      </c>
      <c r="P101" s="11"/>
      <c r="Q101" s="12"/>
      <c r="R101" s="11"/>
      <c r="S101" s="11"/>
    </row>
    <row r="102" spans="10:21" ht="15" customHeight="1">
      <c r="J102" s="5" t="s">
        <v>44</v>
      </c>
      <c r="K102" s="13" t="s">
        <v>12</v>
      </c>
      <c r="L102" s="13" t="s">
        <v>55</v>
      </c>
      <c r="M102" s="13" t="s">
        <v>14</v>
      </c>
      <c r="N102" s="6" t="s">
        <v>32</v>
      </c>
      <c r="O102" s="13">
        <v>38.340000000000003</v>
      </c>
      <c r="P102" s="10">
        <f t="shared" ref="P102" si="184">AVERAGE(O102:O103)</f>
        <v>38.075000000000003</v>
      </c>
      <c r="Q102" s="12">
        <f t="shared" ref="Q102" si="185">P102-G18</f>
        <v>16.045457426254551</v>
      </c>
      <c r="R102" s="12">
        <f t="shared" ref="R102" si="186">Q102-$Q$86</f>
        <v>-0.74678308460740439</v>
      </c>
      <c r="S102" s="12">
        <f t="shared" ref="S102" si="187">2^-(R102)</f>
        <v>1.6780469536818188</v>
      </c>
    </row>
    <row r="103" spans="10:21" ht="15" customHeight="1">
      <c r="J103" s="5" t="s">
        <v>45</v>
      </c>
      <c r="K103" s="13" t="s">
        <v>12</v>
      </c>
      <c r="L103" s="13" t="s">
        <v>55</v>
      </c>
      <c r="M103" s="13" t="s">
        <v>14</v>
      </c>
      <c r="N103" s="6" t="s">
        <v>32</v>
      </c>
      <c r="O103" s="13">
        <v>37.81</v>
      </c>
      <c r="P103" s="11"/>
      <c r="Q103" s="12"/>
      <c r="R103" s="11"/>
      <c r="S103" s="11"/>
    </row>
    <row r="104" spans="10:21" ht="15" customHeight="1">
      <c r="J104" s="5" t="s">
        <v>46</v>
      </c>
      <c r="K104" s="13" t="s">
        <v>12</v>
      </c>
      <c r="L104" s="13" t="s">
        <v>55</v>
      </c>
      <c r="M104" s="13" t="s">
        <v>14</v>
      </c>
      <c r="N104" s="6" t="s">
        <v>34</v>
      </c>
      <c r="O104" s="13">
        <v>38.36</v>
      </c>
      <c r="P104" s="10">
        <f t="shared" ref="P104" si="188">AVERAGE(O104:O105)</f>
        <v>38.26</v>
      </c>
      <c r="Q104" s="12">
        <f t="shared" ref="Q104" si="189">P104-G20</f>
        <v>15.22969726743775</v>
      </c>
      <c r="R104" s="12">
        <f t="shared" ref="R104" si="190">Q104-$Q$86</f>
        <v>-1.562543243424205</v>
      </c>
      <c r="S104" s="12">
        <f t="shared" ref="S104" si="191">2^-(R104)</f>
        <v>2.9537408261496827</v>
      </c>
    </row>
    <row r="105" spans="10:21" ht="15" customHeight="1">
      <c r="J105" s="5" t="s">
        <v>47</v>
      </c>
      <c r="K105" s="13" t="s">
        <v>12</v>
      </c>
      <c r="L105" s="13" t="s">
        <v>55</v>
      </c>
      <c r="M105" s="13" t="s">
        <v>14</v>
      </c>
      <c r="N105" s="6" t="s">
        <v>34</v>
      </c>
      <c r="O105" s="13">
        <v>38.159999999999997</v>
      </c>
      <c r="P105" s="11"/>
      <c r="Q105" s="12"/>
      <c r="R105" s="11"/>
      <c r="S105" s="11"/>
    </row>
    <row r="106" spans="10:21" ht="15" customHeight="1">
      <c r="J106" s="5" t="s">
        <v>48</v>
      </c>
      <c r="K106" s="13" t="s">
        <v>12</v>
      </c>
      <c r="L106" s="13" t="s">
        <v>55</v>
      </c>
      <c r="M106" s="13" t="s">
        <v>14</v>
      </c>
      <c r="N106" s="6" t="s">
        <v>36</v>
      </c>
      <c r="O106" s="13">
        <v>39.770000000000003</v>
      </c>
      <c r="P106" s="10">
        <f t="shared" ref="P106" si="192">AVERAGE(O106:O107)</f>
        <v>39.67</v>
      </c>
      <c r="Q106" s="12">
        <f t="shared" ref="Q106" si="193">P106-G22</f>
        <v>16.552871311848953</v>
      </c>
      <c r="R106" s="12">
        <f t="shared" ref="R106" si="194">Q106-$Q$86</f>
        <v>-0.23936919901300158</v>
      </c>
      <c r="S106" s="12">
        <f t="shared" ref="S106" si="195">2^-(R106)</f>
        <v>1.1804763995209275</v>
      </c>
    </row>
    <row r="107" spans="10:21" ht="15" customHeight="1">
      <c r="J107" s="5" t="s">
        <v>49</v>
      </c>
      <c r="K107" s="13" t="s">
        <v>12</v>
      </c>
      <c r="L107" s="13" t="s">
        <v>55</v>
      </c>
      <c r="M107" s="13" t="s">
        <v>14</v>
      </c>
      <c r="N107" s="6" t="s">
        <v>36</v>
      </c>
      <c r="O107" s="13">
        <v>39.57</v>
      </c>
      <c r="P107" s="11"/>
      <c r="Q107" s="12"/>
      <c r="R107" s="11"/>
      <c r="S107" s="11"/>
    </row>
    <row r="108" spans="10:21" ht="15" customHeight="1">
      <c r="J108" s="5" t="s">
        <v>50</v>
      </c>
      <c r="K108" s="13" t="s">
        <v>12</v>
      </c>
      <c r="L108" s="13" t="s">
        <v>55</v>
      </c>
      <c r="M108" s="13" t="s">
        <v>14</v>
      </c>
      <c r="N108" s="6" t="s">
        <v>38</v>
      </c>
      <c r="O108" s="13">
        <v>39.93</v>
      </c>
      <c r="P108" s="10">
        <f t="shared" ref="P108" si="196">AVERAGE(O108:O109)</f>
        <v>39.54</v>
      </c>
      <c r="Q108" s="12">
        <f t="shared" ref="Q108" si="197">P108-G24</f>
        <v>16.781068993147301</v>
      </c>
      <c r="R108" s="12">
        <f t="shared" ref="R108" si="198">Q108-$Q$86</f>
        <v>-1.11715177146543E-2</v>
      </c>
      <c r="S108" s="12">
        <f t="shared" ref="S108" si="199">2^-(R108)</f>
        <v>1.0077735644850359</v>
      </c>
    </row>
    <row r="109" spans="10:21" ht="15" customHeight="1">
      <c r="J109" s="5" t="s">
        <v>51</v>
      </c>
      <c r="K109" s="13" t="s">
        <v>12</v>
      </c>
      <c r="L109" s="13" t="s">
        <v>55</v>
      </c>
      <c r="M109" s="13" t="s">
        <v>14</v>
      </c>
      <c r="N109" s="6" t="s">
        <v>38</v>
      </c>
      <c r="O109" s="13">
        <v>39.15</v>
      </c>
      <c r="P109" s="11"/>
      <c r="Q109" s="12"/>
      <c r="R109" s="11"/>
      <c r="S109" s="11"/>
    </row>
    <row r="110" spans="10:21" ht="15" customHeight="1">
      <c r="J110" s="5" t="s">
        <v>42</v>
      </c>
      <c r="K110" s="13" t="s">
        <v>12</v>
      </c>
      <c r="L110" s="13" t="s">
        <v>55</v>
      </c>
      <c r="M110" s="13" t="s">
        <v>14</v>
      </c>
      <c r="N110" s="6" t="s">
        <v>40</v>
      </c>
      <c r="O110" s="13">
        <v>38.22</v>
      </c>
      <c r="P110" s="10">
        <f t="shared" ref="P110" si="200">AVERAGE(O110:O111)</f>
        <v>38.299999999999997</v>
      </c>
      <c r="Q110" s="12">
        <f t="shared" ref="Q110" si="201">P110-G26</f>
        <v>16.422007297271197</v>
      </c>
      <c r="R110" s="12">
        <f t="shared" ref="R110" si="202">Q110-$Q$86</f>
        <v>-0.37023321359075823</v>
      </c>
      <c r="S110" s="12">
        <f t="shared" ref="S110" si="203">2^-(R110)</f>
        <v>1.2925617580943154</v>
      </c>
    </row>
    <row r="111" spans="10:21" ht="15" customHeight="1">
      <c r="J111" s="5" t="s">
        <v>43</v>
      </c>
      <c r="K111" s="13" t="s">
        <v>12</v>
      </c>
      <c r="L111" s="13" t="s">
        <v>55</v>
      </c>
      <c r="M111" s="13" t="s">
        <v>14</v>
      </c>
      <c r="N111" s="6" t="s">
        <v>40</v>
      </c>
      <c r="O111" s="13">
        <v>38.380000000000003</v>
      </c>
      <c r="P111" s="11"/>
      <c r="Q111" s="12"/>
      <c r="R111" s="11"/>
      <c r="S111" s="11"/>
    </row>
  </sheetData>
  <mergeCells count="221">
    <mergeCell ref="G16:G17"/>
    <mergeCell ref="G18:G19"/>
    <mergeCell ref="G20:G21"/>
    <mergeCell ref="G22:G23"/>
    <mergeCell ref="G24:G25"/>
    <mergeCell ref="G26:G27"/>
    <mergeCell ref="P2:P3"/>
    <mergeCell ref="P4:P5"/>
    <mergeCell ref="P6:P7"/>
    <mergeCell ref="P8:P9"/>
    <mergeCell ref="P10:P11"/>
    <mergeCell ref="P12:P13"/>
    <mergeCell ref="P14:P15"/>
    <mergeCell ref="P16:P17"/>
    <mergeCell ref="P18:P19"/>
    <mergeCell ref="P20:P21"/>
    <mergeCell ref="P22:P23"/>
    <mergeCell ref="P24:P25"/>
    <mergeCell ref="P26:P27"/>
    <mergeCell ref="G2:G3"/>
    <mergeCell ref="G4:G5"/>
    <mergeCell ref="G6:G7"/>
    <mergeCell ref="G8:G9"/>
    <mergeCell ref="G10:G11"/>
    <mergeCell ref="G12:G13"/>
    <mergeCell ref="G14:G15"/>
    <mergeCell ref="Q2:Q3"/>
    <mergeCell ref="R2:R3"/>
    <mergeCell ref="S2:S3"/>
    <mergeCell ref="Q4:Q5"/>
    <mergeCell ref="R4:R5"/>
    <mergeCell ref="S4:S5"/>
    <mergeCell ref="Q6:Q7"/>
    <mergeCell ref="R6:R7"/>
    <mergeCell ref="S6:S7"/>
    <mergeCell ref="Q8:Q9"/>
    <mergeCell ref="R8:R9"/>
    <mergeCell ref="S8:S9"/>
    <mergeCell ref="Q10:Q11"/>
    <mergeCell ref="R10:R11"/>
    <mergeCell ref="S10:S11"/>
    <mergeCell ref="Q12:Q13"/>
    <mergeCell ref="R12:R13"/>
    <mergeCell ref="S12:S13"/>
    <mergeCell ref="Q14:Q15"/>
    <mergeCell ref="R14:R15"/>
    <mergeCell ref="S14:S15"/>
    <mergeCell ref="Q16:Q17"/>
    <mergeCell ref="R16:R17"/>
    <mergeCell ref="S16:S17"/>
    <mergeCell ref="Q18:Q19"/>
    <mergeCell ref="R18:R19"/>
    <mergeCell ref="S18:S19"/>
    <mergeCell ref="Q20:Q21"/>
    <mergeCell ref="R20:R21"/>
    <mergeCell ref="S20:S21"/>
    <mergeCell ref="Q22:Q23"/>
    <mergeCell ref="R22:R23"/>
    <mergeCell ref="S22:S23"/>
    <mergeCell ref="Q24:Q25"/>
    <mergeCell ref="R24:R25"/>
    <mergeCell ref="S24:S25"/>
    <mergeCell ref="Q26:Q27"/>
    <mergeCell ref="R26:R27"/>
    <mergeCell ref="S26:S27"/>
    <mergeCell ref="P30:P31"/>
    <mergeCell ref="Q30:Q31"/>
    <mergeCell ref="R30:R31"/>
    <mergeCell ref="S30:S31"/>
    <mergeCell ref="P32:P33"/>
    <mergeCell ref="Q32:Q33"/>
    <mergeCell ref="R32:R33"/>
    <mergeCell ref="S32:S33"/>
    <mergeCell ref="P34:P35"/>
    <mergeCell ref="Q34:Q35"/>
    <mergeCell ref="R34:R35"/>
    <mergeCell ref="S34:S35"/>
    <mergeCell ref="P36:P37"/>
    <mergeCell ref="Q36:Q37"/>
    <mergeCell ref="R36:R37"/>
    <mergeCell ref="S36:S37"/>
    <mergeCell ref="P38:P39"/>
    <mergeCell ref="Q38:Q39"/>
    <mergeCell ref="R38:R39"/>
    <mergeCell ref="S38:S39"/>
    <mergeCell ref="P40:P41"/>
    <mergeCell ref="Q40:Q41"/>
    <mergeCell ref="R40:R41"/>
    <mergeCell ref="S40:S41"/>
    <mergeCell ref="P42:P43"/>
    <mergeCell ref="Q42:Q43"/>
    <mergeCell ref="R42:R43"/>
    <mergeCell ref="S42:S43"/>
    <mergeCell ref="P44:P45"/>
    <mergeCell ref="Q44:Q45"/>
    <mergeCell ref="R44:R45"/>
    <mergeCell ref="S44:S45"/>
    <mergeCell ref="P46:P47"/>
    <mergeCell ref="Q46:Q47"/>
    <mergeCell ref="R46:R47"/>
    <mergeCell ref="S46:S47"/>
    <mergeCell ref="P48:P49"/>
    <mergeCell ref="Q48:Q49"/>
    <mergeCell ref="R48:R49"/>
    <mergeCell ref="S48:S49"/>
    <mergeCell ref="P50:P51"/>
    <mergeCell ref="Q50:Q51"/>
    <mergeCell ref="R50:R51"/>
    <mergeCell ref="S50:S51"/>
    <mergeCell ref="P52:P53"/>
    <mergeCell ref="Q52:Q53"/>
    <mergeCell ref="R52:R53"/>
    <mergeCell ref="S52:S53"/>
    <mergeCell ref="P54:P55"/>
    <mergeCell ref="Q54:Q55"/>
    <mergeCell ref="R54:R55"/>
    <mergeCell ref="S54:S55"/>
    <mergeCell ref="P58:P59"/>
    <mergeCell ref="Q58:Q59"/>
    <mergeCell ref="R58:R59"/>
    <mergeCell ref="S58:S59"/>
    <mergeCell ref="P60:P61"/>
    <mergeCell ref="Q60:Q61"/>
    <mergeCell ref="R60:R61"/>
    <mergeCell ref="S60:S61"/>
    <mergeCell ref="P62:P63"/>
    <mergeCell ref="Q62:Q63"/>
    <mergeCell ref="R62:R63"/>
    <mergeCell ref="S62:S63"/>
    <mergeCell ref="P64:P65"/>
    <mergeCell ref="Q64:Q65"/>
    <mergeCell ref="R64:R65"/>
    <mergeCell ref="S64:S65"/>
    <mergeCell ref="P66:P67"/>
    <mergeCell ref="Q66:Q67"/>
    <mergeCell ref="R66:R67"/>
    <mergeCell ref="S66:S67"/>
    <mergeCell ref="P68:P69"/>
    <mergeCell ref="Q68:Q69"/>
    <mergeCell ref="R68:R69"/>
    <mergeCell ref="S68:S69"/>
    <mergeCell ref="P70:P71"/>
    <mergeCell ref="Q70:Q71"/>
    <mergeCell ref="R70:R71"/>
    <mergeCell ref="S70:S71"/>
    <mergeCell ref="P72:P73"/>
    <mergeCell ref="Q72:Q73"/>
    <mergeCell ref="R72:R73"/>
    <mergeCell ref="S72:S73"/>
    <mergeCell ref="P74:P75"/>
    <mergeCell ref="Q74:Q75"/>
    <mergeCell ref="R74:R75"/>
    <mergeCell ref="S74:S75"/>
    <mergeCell ref="P76:P77"/>
    <mergeCell ref="Q76:Q77"/>
    <mergeCell ref="R76:R77"/>
    <mergeCell ref="S76:S77"/>
    <mergeCell ref="P78:P79"/>
    <mergeCell ref="Q78:Q79"/>
    <mergeCell ref="R78:R79"/>
    <mergeCell ref="S78:S79"/>
    <mergeCell ref="P80:P81"/>
    <mergeCell ref="Q80:Q81"/>
    <mergeCell ref="R80:R81"/>
    <mergeCell ref="S80:S81"/>
    <mergeCell ref="P82:P83"/>
    <mergeCell ref="Q82:Q83"/>
    <mergeCell ref="R82:R83"/>
    <mergeCell ref="S82:S83"/>
    <mergeCell ref="P86:P87"/>
    <mergeCell ref="Q86:Q87"/>
    <mergeCell ref="R86:R87"/>
    <mergeCell ref="S86:S87"/>
    <mergeCell ref="P88:P89"/>
    <mergeCell ref="Q88:Q89"/>
    <mergeCell ref="R88:R89"/>
    <mergeCell ref="S88:S89"/>
    <mergeCell ref="P90:P91"/>
    <mergeCell ref="Q90:Q91"/>
    <mergeCell ref="R90:R91"/>
    <mergeCell ref="S90:S91"/>
    <mergeCell ref="P92:P93"/>
    <mergeCell ref="Q92:Q93"/>
    <mergeCell ref="R92:R93"/>
    <mergeCell ref="S92:S93"/>
    <mergeCell ref="P94:P95"/>
    <mergeCell ref="Q94:Q95"/>
    <mergeCell ref="R94:R95"/>
    <mergeCell ref="S94:S95"/>
    <mergeCell ref="P96:P97"/>
    <mergeCell ref="Q96:Q97"/>
    <mergeCell ref="R96:R97"/>
    <mergeCell ref="S96:S97"/>
    <mergeCell ref="P98:P99"/>
    <mergeCell ref="Q98:Q99"/>
    <mergeCell ref="R98:R99"/>
    <mergeCell ref="S98:S99"/>
    <mergeCell ref="P100:P101"/>
    <mergeCell ref="Q100:Q101"/>
    <mergeCell ref="R100:R101"/>
    <mergeCell ref="S100:S101"/>
    <mergeCell ref="P102:P103"/>
    <mergeCell ref="Q102:Q103"/>
    <mergeCell ref="R102:R103"/>
    <mergeCell ref="S102:S103"/>
    <mergeCell ref="P110:P111"/>
    <mergeCell ref="Q110:Q111"/>
    <mergeCell ref="R110:R111"/>
    <mergeCell ref="S110:S111"/>
    <mergeCell ref="P104:P105"/>
    <mergeCell ref="Q104:Q105"/>
    <mergeCell ref="R104:R105"/>
    <mergeCell ref="S104:S105"/>
    <mergeCell ref="P106:P107"/>
    <mergeCell ref="Q106:Q107"/>
    <mergeCell ref="R106:R107"/>
    <mergeCell ref="S106:S107"/>
    <mergeCell ref="P108:P109"/>
    <mergeCell ref="Q108:Q109"/>
    <mergeCell ref="R108:R109"/>
    <mergeCell ref="S108:S109"/>
  </mergeCells>
  <printOptions headings="1" gridLines="1"/>
  <pageMargins left="0" right="0" top="0" bottom="0" header="0" footer="0"/>
  <pageSetup pageOrder="overThenDown" orientation="portrait" blackAndWhite="1" useFirstPageNumber="1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5FDAE05366584D8F0A01E2FCD4EE3E" ma:contentTypeVersion="12" ma:contentTypeDescription="Create a new document." ma:contentTypeScope="" ma:versionID="69abac6460df430e15a659d5f0f6fe36">
  <xsd:schema xmlns:xsd="http://www.w3.org/2001/XMLSchema" xmlns:xs="http://www.w3.org/2001/XMLSchema" xmlns:p="http://schemas.microsoft.com/office/2006/metadata/properties" xmlns:ns3="cab368bc-465c-4cea-b6c1-014e28d3b083" xmlns:ns4="fba44417-b6ff-434b-a9df-f688cf83e602" targetNamespace="http://schemas.microsoft.com/office/2006/metadata/properties" ma:root="true" ma:fieldsID="9e4ebfe94b5f43617d7000abaf01d3e2" ns3:_="" ns4:_="">
    <xsd:import namespace="cab368bc-465c-4cea-b6c1-014e28d3b083"/>
    <xsd:import namespace="fba44417-b6ff-434b-a9df-f688cf83e6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b368bc-465c-4cea-b6c1-014e28d3b0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a44417-b6ff-434b-a9df-f688cf83e6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8F3B72-F505-4C15-B562-1B6B25A77607}"/>
</file>

<file path=customXml/itemProps2.xml><?xml version="1.0" encoding="utf-8"?>
<ds:datastoreItem xmlns:ds="http://schemas.openxmlformats.org/officeDocument/2006/customXml" ds:itemID="{AD2FCA4D-D30A-4776-8FE6-0F005EB17877}"/>
</file>

<file path=customXml/itemProps3.xml><?xml version="1.0" encoding="utf-8"?>
<ds:datastoreItem xmlns:ds="http://schemas.openxmlformats.org/officeDocument/2006/customXml" ds:itemID="{B9920719-57ED-4924-9F28-4803242C50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Ulises Ruiz Mendiola</cp:lastModifiedBy>
  <cp:revision/>
  <dcterms:created xsi:type="dcterms:W3CDTF">2022-05-10T19:26:42Z</dcterms:created>
  <dcterms:modified xsi:type="dcterms:W3CDTF">2022-05-11T21:33:37Z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0x010100A55FDAE05366584D8F0A01E2FCD4EE3E</vt:lpwstr>
  </property>
</Properties>
</file>