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\Desktop\UC Davis\Angela Zivkovic\Experimental Data\HMC3\Abril.2022\qPCR Ulises_Izumi\"/>
    </mc:Choice>
  </mc:AlternateContent>
  <xr:revisionPtr revIDLastSave="0" documentId="8_{748DEA13-FAFA-417E-8508-2BF27DCBE198}" xr6:coauthVersionLast="47" xr6:coauthVersionMax="47" xr10:uidLastSave="{00000000-0000-0000-0000-000000000000}"/>
  <bookViews>
    <workbookView xWindow="-108" yWindow="-108" windowWidth="23256" windowHeight="12576" xr2:uid="{942ACBF4-0B63-4303-BFFE-8C705D8B3790}"/>
  </bookViews>
  <sheets>
    <sheet name="Cytokines" sheetId="1" r:id="rId1"/>
    <sheet name="ApoE and mo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84" i="2" l="1"/>
  <c r="AQ85" i="2"/>
  <c r="AQ86" i="2"/>
  <c r="AQ87" i="2"/>
  <c r="AQ88" i="2"/>
  <c r="AQ89" i="2"/>
  <c r="AQ90" i="2"/>
  <c r="AQ91" i="2"/>
  <c r="AQ92" i="2"/>
  <c r="AQ93" i="2"/>
  <c r="AQ94" i="2"/>
  <c r="AQ95" i="2"/>
  <c r="AQ83" i="2"/>
  <c r="AL95" i="2"/>
  <c r="AL94" i="2"/>
  <c r="AP94" i="2" s="1"/>
  <c r="AR94" i="2" s="1"/>
  <c r="AL93" i="2"/>
  <c r="AP93" i="2" s="1"/>
  <c r="AR93" i="2" s="1"/>
  <c r="AL92" i="2"/>
  <c r="AP92" i="2" s="1"/>
  <c r="AR92" i="2" s="1"/>
  <c r="AL91" i="2"/>
  <c r="AP91" i="2" s="1"/>
  <c r="AL90" i="2"/>
  <c r="AL89" i="2"/>
  <c r="AP89" i="2" s="1"/>
  <c r="AR89" i="2" s="1"/>
  <c r="AL88" i="2"/>
  <c r="AP88" i="2" s="1"/>
  <c r="AR88" i="2" s="1"/>
  <c r="AL87" i="2"/>
  <c r="AP87" i="2" s="1"/>
  <c r="AL86" i="2"/>
  <c r="AP86" i="2" s="1"/>
  <c r="AR86" i="2" s="1"/>
  <c r="AL85" i="2"/>
  <c r="AP85" i="2" s="1"/>
  <c r="AR85" i="2" s="1"/>
  <c r="AL84" i="2"/>
  <c r="AP84" i="2" s="1"/>
  <c r="AR84" i="2" s="1"/>
  <c r="AL83" i="2"/>
  <c r="AP83" i="2" s="1"/>
  <c r="AM95" i="2"/>
  <c r="AM94" i="2"/>
  <c r="AM93" i="2"/>
  <c r="AM92" i="2"/>
  <c r="AM91" i="2"/>
  <c r="AM90" i="2"/>
  <c r="AM89" i="2"/>
  <c r="AM88" i="2"/>
  <c r="AM87" i="2"/>
  <c r="AM86" i="2"/>
  <c r="AM85" i="2"/>
  <c r="AM84" i="2"/>
  <c r="AM83" i="2"/>
  <c r="AS95" i="2"/>
  <c r="AO95" i="2"/>
  <c r="AN95" i="2"/>
  <c r="AP95" i="2"/>
  <c r="AS94" i="2"/>
  <c r="AO94" i="2"/>
  <c r="AN94" i="2"/>
  <c r="AS93" i="2"/>
  <c r="AO93" i="2"/>
  <c r="AN93" i="2"/>
  <c r="AS92" i="2"/>
  <c r="AO92" i="2"/>
  <c r="AN92" i="2"/>
  <c r="AS91" i="2"/>
  <c r="AO91" i="2"/>
  <c r="AN91" i="2"/>
  <c r="AS90" i="2"/>
  <c r="AO90" i="2"/>
  <c r="AN90" i="2"/>
  <c r="AP90" i="2"/>
  <c r="AR90" i="2" s="1"/>
  <c r="AS89" i="2"/>
  <c r="AO89" i="2"/>
  <c r="AN89" i="2"/>
  <c r="AS88" i="2"/>
  <c r="AO88" i="2"/>
  <c r="AN88" i="2"/>
  <c r="AS87" i="2"/>
  <c r="AO87" i="2"/>
  <c r="AN87" i="2"/>
  <c r="AS86" i="2"/>
  <c r="AO86" i="2"/>
  <c r="AN86" i="2"/>
  <c r="AS85" i="2"/>
  <c r="AO85" i="2"/>
  <c r="AN85" i="2"/>
  <c r="AS84" i="2"/>
  <c r="AO84" i="2"/>
  <c r="AN84" i="2"/>
  <c r="AO83" i="2"/>
  <c r="AN83" i="2"/>
  <c r="AS68" i="2"/>
  <c r="AO68" i="2"/>
  <c r="AN68" i="2"/>
  <c r="AM68" i="2"/>
  <c r="AL68" i="2"/>
  <c r="AP68" i="2" s="1"/>
  <c r="AS67" i="2"/>
  <c r="AO67" i="2"/>
  <c r="AN67" i="2"/>
  <c r="AM67" i="2"/>
  <c r="AL67" i="2"/>
  <c r="AP67" i="2" s="1"/>
  <c r="AS66" i="2"/>
  <c r="AO66" i="2"/>
  <c r="AN66" i="2"/>
  <c r="AM66" i="2"/>
  <c r="AL66" i="2"/>
  <c r="AP66" i="2" s="1"/>
  <c r="AS65" i="2"/>
  <c r="AO65" i="2"/>
  <c r="AN65" i="2"/>
  <c r="AM65" i="2"/>
  <c r="AL65" i="2"/>
  <c r="AP65" i="2" s="1"/>
  <c r="AS64" i="2"/>
  <c r="AO64" i="2"/>
  <c r="AN64" i="2"/>
  <c r="AM64" i="2"/>
  <c r="AL64" i="2"/>
  <c r="AP64" i="2" s="1"/>
  <c r="AS63" i="2"/>
  <c r="AO63" i="2"/>
  <c r="AN63" i="2"/>
  <c r="AM63" i="2"/>
  <c r="AL63" i="2"/>
  <c r="AP63" i="2" s="1"/>
  <c r="AS62" i="2"/>
  <c r="AO62" i="2"/>
  <c r="AN62" i="2"/>
  <c r="AM62" i="2"/>
  <c r="AL62" i="2"/>
  <c r="AP62" i="2" s="1"/>
  <c r="AS61" i="2"/>
  <c r="AO61" i="2"/>
  <c r="AN61" i="2"/>
  <c r="AM61" i="2"/>
  <c r="AL61" i="2"/>
  <c r="AP61" i="2" s="1"/>
  <c r="AS60" i="2"/>
  <c r="AO60" i="2"/>
  <c r="AN60" i="2"/>
  <c r="AM60" i="2"/>
  <c r="AL60" i="2"/>
  <c r="AP60" i="2" s="1"/>
  <c r="AS59" i="2"/>
  <c r="AO59" i="2"/>
  <c r="AN59" i="2"/>
  <c r="AM59" i="2"/>
  <c r="AL59" i="2"/>
  <c r="AP59" i="2" s="1"/>
  <c r="AS58" i="2"/>
  <c r="AO58" i="2"/>
  <c r="AN58" i="2"/>
  <c r="AM58" i="2"/>
  <c r="AL58" i="2"/>
  <c r="AP58" i="2" s="1"/>
  <c r="AS57" i="2"/>
  <c r="AO57" i="2"/>
  <c r="AN57" i="2"/>
  <c r="AM57" i="2"/>
  <c r="AL57" i="2"/>
  <c r="AP57" i="2" s="1"/>
  <c r="AO56" i="2"/>
  <c r="AN56" i="2"/>
  <c r="AM56" i="2"/>
  <c r="AL56" i="2"/>
  <c r="AP56" i="2" s="1"/>
  <c r="AQ56" i="2" s="1"/>
  <c r="AR56" i="2" s="1"/>
  <c r="AS41" i="2"/>
  <c r="AO41" i="2"/>
  <c r="AN41" i="2"/>
  <c r="AM41" i="2"/>
  <c r="AL41" i="2"/>
  <c r="AP41" i="2" s="1"/>
  <c r="AS40" i="2"/>
  <c r="AO40" i="2"/>
  <c r="AN40" i="2"/>
  <c r="AM40" i="2"/>
  <c r="AL40" i="2"/>
  <c r="AP40" i="2" s="1"/>
  <c r="AS39" i="2"/>
  <c r="AO39" i="2"/>
  <c r="AN39" i="2"/>
  <c r="AM39" i="2"/>
  <c r="AL39" i="2"/>
  <c r="AP39" i="2" s="1"/>
  <c r="AS38" i="2"/>
  <c r="AO38" i="2"/>
  <c r="AN38" i="2"/>
  <c r="AM38" i="2"/>
  <c r="AL38" i="2"/>
  <c r="AP38" i="2" s="1"/>
  <c r="AS37" i="2"/>
  <c r="AO37" i="2"/>
  <c r="AN37" i="2"/>
  <c r="AM37" i="2"/>
  <c r="AL37" i="2"/>
  <c r="AP37" i="2" s="1"/>
  <c r="AS36" i="2"/>
  <c r="AO36" i="2"/>
  <c r="AN36" i="2"/>
  <c r="AM36" i="2"/>
  <c r="AL36" i="2"/>
  <c r="AP36" i="2" s="1"/>
  <c r="AS35" i="2"/>
  <c r="AO35" i="2"/>
  <c r="AN35" i="2"/>
  <c r="AM35" i="2"/>
  <c r="AL35" i="2"/>
  <c r="AP35" i="2" s="1"/>
  <c r="AS34" i="2"/>
  <c r="AO34" i="2"/>
  <c r="AN34" i="2"/>
  <c r="AM34" i="2"/>
  <c r="AL34" i="2"/>
  <c r="AP34" i="2" s="1"/>
  <c r="AS33" i="2"/>
  <c r="AO33" i="2"/>
  <c r="AN33" i="2"/>
  <c r="AM33" i="2"/>
  <c r="AL33" i="2"/>
  <c r="AP33" i="2" s="1"/>
  <c r="AS32" i="2"/>
  <c r="AO32" i="2"/>
  <c r="AN32" i="2"/>
  <c r="AM32" i="2"/>
  <c r="AL32" i="2"/>
  <c r="AP32" i="2" s="1"/>
  <c r="AS31" i="2"/>
  <c r="AO31" i="2"/>
  <c r="AN31" i="2"/>
  <c r="AM31" i="2"/>
  <c r="AL31" i="2"/>
  <c r="AP31" i="2" s="1"/>
  <c r="AS30" i="2"/>
  <c r="AO30" i="2"/>
  <c r="AN30" i="2"/>
  <c r="AM30" i="2"/>
  <c r="AL30" i="2"/>
  <c r="AP30" i="2" s="1"/>
  <c r="AO29" i="2"/>
  <c r="AN29" i="2"/>
  <c r="AM29" i="2"/>
  <c r="AL29" i="2"/>
  <c r="AP29" i="2" s="1"/>
  <c r="AQ29" i="2" s="1"/>
  <c r="AR29" i="2" s="1"/>
  <c r="AS14" i="2"/>
  <c r="AP14" i="2"/>
  <c r="AQ14" i="2" s="1"/>
  <c r="AR14" i="2" s="1"/>
  <c r="AO14" i="2"/>
  <c r="AN14" i="2"/>
  <c r="AM14" i="2"/>
  <c r="AL14" i="2"/>
  <c r="AS13" i="2"/>
  <c r="AO13" i="2"/>
  <c r="AN13" i="2"/>
  <c r="AM13" i="2"/>
  <c r="AL13" i="2"/>
  <c r="AP13" i="2" s="1"/>
  <c r="AQ13" i="2" s="1"/>
  <c r="AR13" i="2" s="1"/>
  <c r="AS12" i="2"/>
  <c r="AO12" i="2"/>
  <c r="AN12" i="2"/>
  <c r="AM12" i="2"/>
  <c r="AL12" i="2"/>
  <c r="AP12" i="2" s="1"/>
  <c r="AQ12" i="2" s="1"/>
  <c r="AR12" i="2" s="1"/>
  <c r="AS11" i="2"/>
  <c r="AO11" i="2"/>
  <c r="AN11" i="2"/>
  <c r="AM11" i="2"/>
  <c r="AL11" i="2"/>
  <c r="AP11" i="2" s="1"/>
  <c r="AS10" i="2"/>
  <c r="AO10" i="2"/>
  <c r="AN10" i="2"/>
  <c r="AM10" i="2"/>
  <c r="AL10" i="2"/>
  <c r="AP10" i="2" s="1"/>
  <c r="AQ10" i="2" s="1"/>
  <c r="AR10" i="2" s="1"/>
  <c r="AS9" i="2"/>
  <c r="AO9" i="2"/>
  <c r="AN9" i="2"/>
  <c r="AM9" i="2"/>
  <c r="AL9" i="2"/>
  <c r="AP9" i="2" s="1"/>
  <c r="AQ9" i="2" s="1"/>
  <c r="AR9" i="2" s="1"/>
  <c r="AS8" i="2"/>
  <c r="AO8" i="2"/>
  <c r="AN8" i="2"/>
  <c r="AM8" i="2"/>
  <c r="AL8" i="2"/>
  <c r="AP8" i="2" s="1"/>
  <c r="AQ8" i="2" s="1"/>
  <c r="AR8" i="2" s="1"/>
  <c r="AS7" i="2"/>
  <c r="AO7" i="2"/>
  <c r="AN7" i="2"/>
  <c r="AM7" i="2"/>
  <c r="AL7" i="2"/>
  <c r="AP7" i="2" s="1"/>
  <c r="AS6" i="2"/>
  <c r="AO6" i="2"/>
  <c r="AN6" i="2"/>
  <c r="AM6" i="2"/>
  <c r="AL6" i="2"/>
  <c r="AP6" i="2" s="1"/>
  <c r="AQ6" i="2" s="1"/>
  <c r="AR6" i="2" s="1"/>
  <c r="AS5" i="2"/>
  <c r="AO5" i="2"/>
  <c r="AN5" i="2"/>
  <c r="AM5" i="2"/>
  <c r="AL5" i="2"/>
  <c r="AP5" i="2" s="1"/>
  <c r="AQ5" i="2" s="1"/>
  <c r="AR5" i="2" s="1"/>
  <c r="AS4" i="2"/>
  <c r="AO4" i="2"/>
  <c r="AN4" i="2"/>
  <c r="AM4" i="2"/>
  <c r="AL4" i="2"/>
  <c r="AP4" i="2" s="1"/>
  <c r="AQ4" i="2" s="1"/>
  <c r="AR4" i="2" s="1"/>
  <c r="AS3" i="2"/>
  <c r="AO3" i="2"/>
  <c r="AN3" i="2"/>
  <c r="AM3" i="2"/>
  <c r="AL3" i="2"/>
  <c r="AP3" i="2" s="1"/>
  <c r="AO2" i="2"/>
  <c r="AN2" i="2"/>
  <c r="AM2" i="2"/>
  <c r="AL2" i="2"/>
  <c r="AP2" i="2" s="1"/>
  <c r="AQ2" i="2" s="1"/>
  <c r="AR2" i="2" s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56" i="1"/>
  <c r="AM68" i="1"/>
  <c r="AM67" i="1"/>
  <c r="AM66" i="1"/>
  <c r="AM65" i="1"/>
  <c r="AM64" i="1"/>
  <c r="AM63" i="1"/>
  <c r="AM62" i="1"/>
  <c r="AM61" i="1"/>
  <c r="AM60" i="1"/>
  <c r="AL68" i="1"/>
  <c r="AP68" i="1" s="1"/>
  <c r="AL67" i="1"/>
  <c r="AP67" i="1" s="1"/>
  <c r="AR67" i="1" s="1"/>
  <c r="AL66" i="1"/>
  <c r="AP66" i="1" s="1"/>
  <c r="AR66" i="1" s="1"/>
  <c r="AL65" i="1"/>
  <c r="AP65" i="1" s="1"/>
  <c r="AR65" i="1" s="1"/>
  <c r="AL64" i="1"/>
  <c r="AP64" i="1" s="1"/>
  <c r="AL63" i="1"/>
  <c r="AP63" i="1" s="1"/>
  <c r="AR63" i="1" s="1"/>
  <c r="AL62" i="1"/>
  <c r="AP62" i="1" s="1"/>
  <c r="AR62" i="1" s="1"/>
  <c r="AL61" i="1"/>
  <c r="AP61" i="1" s="1"/>
  <c r="AR61" i="1" s="1"/>
  <c r="AL60" i="1"/>
  <c r="AP60" i="1" s="1"/>
  <c r="AM59" i="1"/>
  <c r="AL59" i="1"/>
  <c r="AP59" i="1" s="1"/>
  <c r="AR59" i="1" s="1"/>
  <c r="AM58" i="1"/>
  <c r="AL58" i="1"/>
  <c r="AP58" i="1" s="1"/>
  <c r="AR58" i="1" s="1"/>
  <c r="AL57" i="1"/>
  <c r="AP57" i="1" s="1"/>
  <c r="AR57" i="1" s="1"/>
  <c r="AM57" i="1"/>
  <c r="AM56" i="1"/>
  <c r="AL56" i="1"/>
  <c r="AP56" i="1" s="1"/>
  <c r="AS68" i="1"/>
  <c r="AO68" i="1"/>
  <c r="AN68" i="1"/>
  <c r="AS67" i="1"/>
  <c r="AO67" i="1"/>
  <c r="AN67" i="1"/>
  <c r="AS66" i="1"/>
  <c r="AO66" i="1"/>
  <c r="AN66" i="1"/>
  <c r="AS65" i="1"/>
  <c r="AO65" i="1"/>
  <c r="AN65" i="1"/>
  <c r="AS64" i="1"/>
  <c r="AO64" i="1"/>
  <c r="AN64" i="1"/>
  <c r="AS63" i="1"/>
  <c r="AO63" i="1"/>
  <c r="AN63" i="1"/>
  <c r="AS62" i="1"/>
  <c r="AO62" i="1"/>
  <c r="AN62" i="1"/>
  <c r="AS61" i="1"/>
  <c r="AO61" i="1"/>
  <c r="AN61" i="1"/>
  <c r="AS60" i="1"/>
  <c r="AO60" i="1"/>
  <c r="AN60" i="1"/>
  <c r="AS59" i="1"/>
  <c r="AO59" i="1"/>
  <c r="AN59" i="1"/>
  <c r="AS58" i="1"/>
  <c r="AO58" i="1"/>
  <c r="AN58" i="1"/>
  <c r="AS57" i="1"/>
  <c r="AO57" i="1"/>
  <c r="AN57" i="1"/>
  <c r="AO56" i="1"/>
  <c r="AN56" i="1"/>
  <c r="AN30" i="1"/>
  <c r="AO30" i="1"/>
  <c r="AN31" i="1"/>
  <c r="AO31" i="1"/>
  <c r="AN32" i="1"/>
  <c r="AO32" i="1"/>
  <c r="AN33" i="1"/>
  <c r="AO33" i="1"/>
  <c r="AN34" i="1"/>
  <c r="AO34" i="1"/>
  <c r="AN35" i="1"/>
  <c r="AO35" i="1"/>
  <c r="AN36" i="1"/>
  <c r="AO36" i="1"/>
  <c r="AN37" i="1"/>
  <c r="AO37" i="1"/>
  <c r="AN38" i="1"/>
  <c r="AO38" i="1"/>
  <c r="AN39" i="1"/>
  <c r="AO39" i="1"/>
  <c r="AN40" i="1"/>
  <c r="AO40" i="1"/>
  <c r="AN41" i="1"/>
  <c r="AO41" i="1"/>
  <c r="AO29" i="1"/>
  <c r="AN29" i="1"/>
  <c r="AM41" i="1"/>
  <c r="AL41" i="1"/>
  <c r="AL40" i="1"/>
  <c r="AP40" i="1" s="1"/>
  <c r="AM40" i="1"/>
  <c r="AM39" i="1"/>
  <c r="AL39" i="1"/>
  <c r="AP39" i="1" s="1"/>
  <c r="AL38" i="1"/>
  <c r="AP38" i="1" s="1"/>
  <c r="AM38" i="1"/>
  <c r="AM37" i="1"/>
  <c r="AL37" i="1"/>
  <c r="AP37" i="1" s="1"/>
  <c r="AL36" i="1"/>
  <c r="AP36" i="1" s="1"/>
  <c r="AM36" i="1"/>
  <c r="AM35" i="1"/>
  <c r="AL35" i="1"/>
  <c r="AL34" i="1"/>
  <c r="AP34" i="1" s="1"/>
  <c r="AM34" i="1"/>
  <c r="AM33" i="1"/>
  <c r="AL33" i="1"/>
  <c r="AP33" i="1" s="1"/>
  <c r="AM32" i="1"/>
  <c r="AL32" i="1"/>
  <c r="AM31" i="1"/>
  <c r="AL31" i="1"/>
  <c r="AP31" i="1" s="1"/>
  <c r="AM30" i="1"/>
  <c r="AM29" i="1"/>
  <c r="AL30" i="1"/>
  <c r="AP30" i="1" s="1"/>
  <c r="AL29" i="1"/>
  <c r="AS41" i="1"/>
  <c r="AS40" i="1"/>
  <c r="AS39" i="1"/>
  <c r="AS38" i="1"/>
  <c r="AS37" i="1"/>
  <c r="AS36" i="1"/>
  <c r="AS35" i="1"/>
  <c r="AP35" i="1"/>
  <c r="AS34" i="1"/>
  <c r="AS33" i="1"/>
  <c r="AS32" i="1"/>
  <c r="AS31" i="1"/>
  <c r="AS30" i="1"/>
  <c r="AQ3" i="1"/>
  <c r="AQ4" i="1"/>
  <c r="AQ5" i="1"/>
  <c r="AQ6" i="1"/>
  <c r="AQ7" i="1"/>
  <c r="AQ8" i="1"/>
  <c r="AQ9" i="1"/>
  <c r="AQ10" i="1"/>
  <c r="AQ11" i="1"/>
  <c r="AQ12" i="1"/>
  <c r="AQ13" i="1"/>
  <c r="AQ14" i="1"/>
  <c r="AQ2" i="1"/>
  <c r="AN14" i="1"/>
  <c r="AO14" i="1"/>
  <c r="AO13" i="1"/>
  <c r="AN13" i="1"/>
  <c r="AN12" i="1"/>
  <c r="AO12" i="1"/>
  <c r="AO11" i="1"/>
  <c r="AN11" i="1"/>
  <c r="AN10" i="1"/>
  <c r="AO10" i="1"/>
  <c r="AO9" i="1"/>
  <c r="AN9" i="1"/>
  <c r="AN8" i="1"/>
  <c r="AO8" i="1"/>
  <c r="AO7" i="1"/>
  <c r="AN7" i="1"/>
  <c r="AO6" i="1"/>
  <c r="AN6" i="1"/>
  <c r="AO5" i="1"/>
  <c r="AN5" i="1"/>
  <c r="AO4" i="1"/>
  <c r="AN4" i="1"/>
  <c r="AO3" i="1"/>
  <c r="AN3" i="1"/>
  <c r="AO2" i="1"/>
  <c r="AN2" i="1"/>
  <c r="AP4" i="1"/>
  <c r="AP6" i="1"/>
  <c r="AR6" i="1" s="1"/>
  <c r="AP10" i="1"/>
  <c r="AR10" i="1" s="1"/>
  <c r="AP12" i="1"/>
  <c r="AP14" i="1"/>
  <c r="AR14" i="1" s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  <c r="AL14" i="1"/>
  <c r="AL13" i="1"/>
  <c r="AL12" i="1"/>
  <c r="AL11" i="1"/>
  <c r="AL10" i="1"/>
  <c r="AL9" i="1"/>
  <c r="AL8" i="1"/>
  <c r="AL7" i="1"/>
  <c r="AP7" i="1" s="1"/>
  <c r="AR7" i="1" s="1"/>
  <c r="AL6" i="1"/>
  <c r="AL5" i="1"/>
  <c r="AL4" i="1"/>
  <c r="AL3" i="1"/>
  <c r="AL2" i="1"/>
  <c r="AP13" i="1"/>
  <c r="AR13" i="1" s="1"/>
  <c r="AP11" i="1"/>
  <c r="AP9" i="1"/>
  <c r="AR9" i="1" s="1"/>
  <c r="AP5" i="1"/>
  <c r="AR5" i="1" s="1"/>
  <c r="AP3" i="1"/>
  <c r="AS14" i="1"/>
  <c r="AS13" i="1"/>
  <c r="AS12" i="1"/>
  <c r="AS11" i="1"/>
  <c r="AS10" i="1"/>
  <c r="AS9" i="1"/>
  <c r="AS8" i="1"/>
  <c r="AP8" i="1"/>
  <c r="AS7" i="1"/>
  <c r="AS6" i="1"/>
  <c r="AS5" i="1"/>
  <c r="AS4" i="1"/>
  <c r="AS3" i="1"/>
  <c r="AP2" i="1"/>
  <c r="AR95" i="2" l="1"/>
  <c r="AR87" i="2"/>
  <c r="AR91" i="2"/>
  <c r="AR83" i="2"/>
  <c r="AQ65" i="2"/>
  <c r="AR65" i="2" s="1"/>
  <c r="AQ58" i="2"/>
  <c r="AR58" i="2" s="1"/>
  <c r="AQ62" i="2"/>
  <c r="AR62" i="2" s="1"/>
  <c r="AQ66" i="2"/>
  <c r="AR66" i="2" s="1"/>
  <c r="AQ57" i="2"/>
  <c r="AR57" i="2" s="1"/>
  <c r="AQ59" i="2"/>
  <c r="AR59" i="2" s="1"/>
  <c r="AQ63" i="2"/>
  <c r="AR63" i="2" s="1"/>
  <c r="AQ67" i="2"/>
  <c r="AR67" i="2" s="1"/>
  <c r="AQ61" i="2"/>
  <c r="AR61" i="2" s="1"/>
  <c r="AQ60" i="2"/>
  <c r="AR60" i="2" s="1"/>
  <c r="AQ64" i="2"/>
  <c r="AR64" i="2" s="1"/>
  <c r="AQ68" i="2"/>
  <c r="AR68" i="2" s="1"/>
  <c r="AQ30" i="2"/>
  <c r="AR30" i="2" s="1"/>
  <c r="AQ34" i="2"/>
  <c r="AR34" i="2" s="1"/>
  <c r="AQ38" i="2"/>
  <c r="AR38" i="2" s="1"/>
  <c r="AQ31" i="2"/>
  <c r="AR31" i="2" s="1"/>
  <c r="AQ35" i="2"/>
  <c r="AR35" i="2" s="1"/>
  <c r="AQ39" i="2"/>
  <c r="AR39" i="2" s="1"/>
  <c r="AQ32" i="2"/>
  <c r="AR32" i="2" s="1"/>
  <c r="AQ36" i="2"/>
  <c r="AR36" i="2" s="1"/>
  <c r="AQ40" i="2"/>
  <c r="AR40" i="2" s="1"/>
  <c r="AQ33" i="2"/>
  <c r="AR33" i="2" s="1"/>
  <c r="AQ37" i="2"/>
  <c r="AR37" i="2" s="1"/>
  <c r="AQ41" i="2"/>
  <c r="AR41" i="2" s="1"/>
  <c r="AQ3" i="2"/>
  <c r="AR3" i="2" s="1"/>
  <c r="AQ7" i="2"/>
  <c r="AR7" i="2" s="1"/>
  <c r="AQ11" i="2"/>
  <c r="AR11" i="2" s="1"/>
  <c r="AR60" i="1"/>
  <c r="AR64" i="1"/>
  <c r="AR68" i="1"/>
  <c r="AR56" i="1"/>
  <c r="AQ31" i="1"/>
  <c r="AR31" i="1" s="1"/>
  <c r="AQ38" i="1"/>
  <c r="AR38" i="1" s="1"/>
  <c r="AP29" i="1"/>
  <c r="AQ35" i="1" s="1"/>
  <c r="AR35" i="1" s="1"/>
  <c r="AP41" i="1"/>
  <c r="AP32" i="1"/>
  <c r="AR11" i="1"/>
  <c r="AR4" i="1"/>
  <c r="AR8" i="1"/>
  <c r="AR3" i="1"/>
  <c r="AR12" i="1"/>
  <c r="AR2" i="1"/>
  <c r="AQ32" i="1" l="1"/>
  <c r="AR32" i="1" s="1"/>
  <c r="AQ41" i="1"/>
  <c r="AR41" i="1" s="1"/>
  <c r="AQ30" i="1"/>
  <c r="AR30" i="1" s="1"/>
  <c r="AQ29" i="1"/>
  <c r="AR29" i="1" s="1"/>
  <c r="AQ40" i="1"/>
  <c r="AR40" i="1" s="1"/>
  <c r="AQ37" i="1"/>
  <c r="AR37" i="1" s="1"/>
  <c r="AQ36" i="1"/>
  <c r="AR36" i="1" s="1"/>
  <c r="AQ33" i="1"/>
  <c r="AR33" i="1" s="1"/>
  <c r="AQ34" i="1"/>
  <c r="AR34" i="1" s="1"/>
  <c r="AQ39" i="1"/>
  <c r="AR39" i="1" s="1"/>
  <c r="Z84" i="2" l="1"/>
  <c r="Z85" i="2"/>
  <c r="Z86" i="2"/>
  <c r="Z87" i="2"/>
  <c r="Z88" i="2"/>
  <c r="Z89" i="2"/>
  <c r="Z90" i="2"/>
  <c r="Z91" i="2"/>
  <c r="Z92" i="2"/>
  <c r="Z93" i="2"/>
  <c r="Z94" i="2"/>
  <c r="Z95" i="2"/>
  <c r="Z83" i="2"/>
  <c r="Z57" i="2"/>
  <c r="Z58" i="2"/>
  <c r="Z59" i="2"/>
  <c r="Z60" i="2"/>
  <c r="Z61" i="2"/>
  <c r="Z62" i="2"/>
  <c r="Z63" i="2"/>
  <c r="Z64" i="2"/>
  <c r="Z65" i="2"/>
  <c r="Z66" i="2"/>
  <c r="Z67" i="2"/>
  <c r="Z68" i="2"/>
  <c r="Z56" i="2"/>
  <c r="AB95" i="2"/>
  <c r="Y95" i="2"/>
  <c r="AB94" i="2"/>
  <c r="Y94" i="2"/>
  <c r="AA94" i="2" s="1"/>
  <c r="AB93" i="2"/>
  <c r="Y93" i="2"/>
  <c r="AA93" i="2" s="1"/>
  <c r="AB92" i="2"/>
  <c r="Y92" i="2"/>
  <c r="AA92" i="2" s="1"/>
  <c r="AB91" i="2"/>
  <c r="Y91" i="2"/>
  <c r="AA91" i="2" s="1"/>
  <c r="AB90" i="2"/>
  <c r="Y90" i="2"/>
  <c r="AA90" i="2" s="1"/>
  <c r="AB89" i="2"/>
  <c r="Y89" i="2"/>
  <c r="AA89" i="2" s="1"/>
  <c r="AB88" i="2"/>
  <c r="Y88" i="2"/>
  <c r="AA88" i="2" s="1"/>
  <c r="AB87" i="2"/>
  <c r="Y87" i="2"/>
  <c r="AA87" i="2" s="1"/>
  <c r="AB86" i="2"/>
  <c r="Y86" i="2"/>
  <c r="AA86" i="2" s="1"/>
  <c r="AB85" i="2"/>
  <c r="Y85" i="2"/>
  <c r="AA85" i="2" s="1"/>
  <c r="AB84" i="2"/>
  <c r="Y84" i="2"/>
  <c r="AA84" i="2" s="1"/>
  <c r="Y83" i="2"/>
  <c r="AB68" i="2"/>
  <c r="Y68" i="2"/>
  <c r="AA68" i="2" s="1"/>
  <c r="AB67" i="2"/>
  <c r="Y67" i="2"/>
  <c r="AA67" i="2" s="1"/>
  <c r="AB66" i="2"/>
  <c r="Y66" i="2"/>
  <c r="AB65" i="2"/>
  <c r="Y65" i="2"/>
  <c r="AA65" i="2" s="1"/>
  <c r="AB64" i="2"/>
  <c r="Y64" i="2"/>
  <c r="AA64" i="2" s="1"/>
  <c r="AB63" i="2"/>
  <c r="Y63" i="2"/>
  <c r="AA63" i="2" s="1"/>
  <c r="AB62" i="2"/>
  <c r="Y62" i="2"/>
  <c r="AB61" i="2"/>
  <c r="Y61" i="2"/>
  <c r="AA61" i="2" s="1"/>
  <c r="AB60" i="2"/>
  <c r="Y60" i="2"/>
  <c r="AA60" i="2" s="1"/>
  <c r="AB59" i="2"/>
  <c r="Y59" i="2"/>
  <c r="AA59" i="2" s="1"/>
  <c r="AB58" i="2"/>
  <c r="Y58" i="2"/>
  <c r="AB57" i="2"/>
  <c r="Y57" i="2"/>
  <c r="AA57" i="2" s="1"/>
  <c r="Y56" i="2"/>
  <c r="V95" i="2"/>
  <c r="U95" i="2"/>
  <c r="V94" i="2"/>
  <c r="U94" i="2"/>
  <c r="V93" i="2"/>
  <c r="U93" i="2"/>
  <c r="V92" i="2"/>
  <c r="U92" i="2"/>
  <c r="V91" i="2"/>
  <c r="U91" i="2"/>
  <c r="V90" i="2"/>
  <c r="U90" i="2"/>
  <c r="V89" i="2"/>
  <c r="U89" i="2"/>
  <c r="V88" i="2"/>
  <c r="U88" i="2"/>
  <c r="V87" i="2"/>
  <c r="U87" i="2"/>
  <c r="V86" i="2"/>
  <c r="U86" i="2"/>
  <c r="V85" i="2"/>
  <c r="U85" i="2"/>
  <c r="V84" i="2"/>
  <c r="U84" i="2"/>
  <c r="V83" i="2"/>
  <c r="U83" i="2"/>
  <c r="V68" i="2"/>
  <c r="U68" i="2"/>
  <c r="V67" i="2"/>
  <c r="U67" i="2"/>
  <c r="V66" i="2"/>
  <c r="U66" i="2"/>
  <c r="V65" i="2"/>
  <c r="U65" i="2"/>
  <c r="V64" i="2"/>
  <c r="U64" i="2"/>
  <c r="V63" i="2"/>
  <c r="U63" i="2"/>
  <c r="V62" i="2"/>
  <c r="U62" i="2"/>
  <c r="V61" i="2"/>
  <c r="U61" i="2"/>
  <c r="V60" i="2"/>
  <c r="U60" i="2"/>
  <c r="V59" i="2"/>
  <c r="U59" i="2"/>
  <c r="V58" i="2"/>
  <c r="U58" i="2"/>
  <c r="V57" i="2"/>
  <c r="U57" i="2"/>
  <c r="V56" i="2"/>
  <c r="U56" i="2"/>
  <c r="AB41" i="2"/>
  <c r="Y41" i="2"/>
  <c r="Z41" i="2" s="1"/>
  <c r="AA41" i="2" s="1"/>
  <c r="AB40" i="2"/>
  <c r="Y40" i="2"/>
  <c r="Z40" i="2" s="1"/>
  <c r="AA40" i="2" s="1"/>
  <c r="AB39" i="2"/>
  <c r="Y39" i="2"/>
  <c r="Z39" i="2" s="1"/>
  <c r="AA39" i="2" s="1"/>
  <c r="AB38" i="2"/>
  <c r="Y38" i="2"/>
  <c r="Z38" i="2" s="1"/>
  <c r="AA38" i="2" s="1"/>
  <c r="AB37" i="2"/>
  <c r="Y37" i="2"/>
  <c r="Z37" i="2" s="1"/>
  <c r="AA37" i="2" s="1"/>
  <c r="AB36" i="2"/>
  <c r="Y36" i="2"/>
  <c r="Z36" i="2" s="1"/>
  <c r="AA36" i="2" s="1"/>
  <c r="AB35" i="2"/>
  <c r="Y35" i="2"/>
  <c r="Z35" i="2" s="1"/>
  <c r="AA35" i="2" s="1"/>
  <c r="AB34" i="2"/>
  <c r="Y34" i="2"/>
  <c r="Z34" i="2" s="1"/>
  <c r="AA34" i="2" s="1"/>
  <c r="AB33" i="2"/>
  <c r="Y33" i="2"/>
  <c r="Z33" i="2" s="1"/>
  <c r="AA33" i="2" s="1"/>
  <c r="AB32" i="2"/>
  <c r="Y32" i="2"/>
  <c r="Z32" i="2" s="1"/>
  <c r="AA32" i="2" s="1"/>
  <c r="AB31" i="2"/>
  <c r="Y31" i="2"/>
  <c r="Z31" i="2" s="1"/>
  <c r="AA31" i="2" s="1"/>
  <c r="AB30" i="2"/>
  <c r="Y30" i="2"/>
  <c r="Z30" i="2" s="1"/>
  <c r="AA30" i="2" s="1"/>
  <c r="Y29" i="2"/>
  <c r="Z29" i="2" s="1"/>
  <c r="AA29" i="2" s="1"/>
  <c r="V41" i="2"/>
  <c r="U41" i="2"/>
  <c r="V40" i="2"/>
  <c r="U40" i="2"/>
  <c r="V39" i="2"/>
  <c r="U39" i="2"/>
  <c r="V38" i="2"/>
  <c r="U38" i="2"/>
  <c r="V37" i="2"/>
  <c r="U37" i="2"/>
  <c r="V36" i="2"/>
  <c r="U36" i="2"/>
  <c r="V35" i="2"/>
  <c r="U35" i="2"/>
  <c r="V34" i="2"/>
  <c r="U34" i="2"/>
  <c r="V33" i="2"/>
  <c r="U33" i="2"/>
  <c r="V32" i="2"/>
  <c r="U32" i="2"/>
  <c r="V31" i="2"/>
  <c r="U31" i="2"/>
  <c r="V30" i="2"/>
  <c r="U30" i="2"/>
  <c r="V29" i="2"/>
  <c r="U29" i="2"/>
  <c r="AB14" i="2"/>
  <c r="Y14" i="2"/>
  <c r="Z14" i="2" s="1"/>
  <c r="AA14" i="2" s="1"/>
  <c r="AB13" i="2"/>
  <c r="Y13" i="2"/>
  <c r="Z13" i="2" s="1"/>
  <c r="AA13" i="2" s="1"/>
  <c r="AB12" i="2"/>
  <c r="Y12" i="2"/>
  <c r="Z12" i="2" s="1"/>
  <c r="AA12" i="2" s="1"/>
  <c r="AB11" i="2"/>
  <c r="Y11" i="2"/>
  <c r="Z11" i="2" s="1"/>
  <c r="AA11" i="2" s="1"/>
  <c r="AB10" i="2"/>
  <c r="Y10" i="2"/>
  <c r="Z10" i="2" s="1"/>
  <c r="AA10" i="2" s="1"/>
  <c r="AB9" i="2"/>
  <c r="Y9" i="2"/>
  <c r="Z9" i="2" s="1"/>
  <c r="AA9" i="2" s="1"/>
  <c r="AB8" i="2"/>
  <c r="Y8" i="2"/>
  <c r="Z8" i="2" s="1"/>
  <c r="AA8" i="2" s="1"/>
  <c r="AB7" i="2"/>
  <c r="Y7" i="2"/>
  <c r="Z7" i="2" s="1"/>
  <c r="AA7" i="2" s="1"/>
  <c r="AB6" i="2"/>
  <c r="Y6" i="2"/>
  <c r="Z6" i="2" s="1"/>
  <c r="AA6" i="2" s="1"/>
  <c r="AB5" i="2"/>
  <c r="Y5" i="2"/>
  <c r="Z5" i="2" s="1"/>
  <c r="AA5" i="2" s="1"/>
  <c r="AB4" i="2"/>
  <c r="Y4" i="2"/>
  <c r="Z4" i="2" s="1"/>
  <c r="AA4" i="2" s="1"/>
  <c r="AB3" i="2"/>
  <c r="Y3" i="2"/>
  <c r="Z3" i="2" s="1"/>
  <c r="AA3" i="2" s="1"/>
  <c r="Y2" i="2"/>
  <c r="Z2" i="2" s="1"/>
  <c r="AA2" i="2" s="1"/>
  <c r="V14" i="2"/>
  <c r="U14" i="2"/>
  <c r="V13" i="2"/>
  <c r="U13" i="2"/>
  <c r="V12" i="2"/>
  <c r="U12" i="2"/>
  <c r="V11" i="2"/>
  <c r="U11" i="2"/>
  <c r="V10" i="2"/>
  <c r="U10" i="2"/>
  <c r="V9" i="2"/>
  <c r="U9" i="2"/>
  <c r="V8" i="2"/>
  <c r="U8" i="2"/>
  <c r="V7" i="2"/>
  <c r="U7" i="2"/>
  <c r="V6" i="2"/>
  <c r="U6" i="2"/>
  <c r="V5" i="2"/>
  <c r="U5" i="2"/>
  <c r="V4" i="2"/>
  <c r="U4" i="2"/>
  <c r="V3" i="2"/>
  <c r="U3" i="2"/>
  <c r="V2" i="2"/>
  <c r="U2" i="2"/>
  <c r="Z57" i="1"/>
  <c r="Z58" i="1"/>
  <c r="Z59" i="1"/>
  <c r="Z60" i="1"/>
  <c r="Z61" i="1"/>
  <c r="Z62" i="1"/>
  <c r="Z63" i="1"/>
  <c r="Z64" i="1"/>
  <c r="Z65" i="1"/>
  <c r="Z66" i="1"/>
  <c r="Z67" i="1"/>
  <c r="Z68" i="1"/>
  <c r="Z56" i="1"/>
  <c r="Z30" i="1"/>
  <c r="Z31" i="1"/>
  <c r="Z32" i="1"/>
  <c r="Z33" i="1"/>
  <c r="Z34" i="1"/>
  <c r="Z35" i="1"/>
  <c r="Z36" i="1"/>
  <c r="Z37" i="1"/>
  <c r="Z38" i="1"/>
  <c r="Z39" i="1"/>
  <c r="Z40" i="1"/>
  <c r="Z41" i="1"/>
  <c r="Z29" i="1"/>
  <c r="AA29" i="1" s="1"/>
  <c r="AB68" i="1"/>
  <c r="Y68" i="1"/>
  <c r="AB67" i="1"/>
  <c r="Y67" i="1"/>
  <c r="AA67" i="1" s="1"/>
  <c r="AB66" i="1"/>
  <c r="Y66" i="1"/>
  <c r="AA66" i="1" s="1"/>
  <c r="AB65" i="1"/>
  <c r="Y65" i="1"/>
  <c r="AA65" i="1" s="1"/>
  <c r="AB64" i="1"/>
  <c r="Y64" i="1"/>
  <c r="AA64" i="1" s="1"/>
  <c r="AB63" i="1"/>
  <c r="Y63" i="1"/>
  <c r="AA63" i="1" s="1"/>
  <c r="AB62" i="1"/>
  <c r="Y62" i="1"/>
  <c r="AA62" i="1" s="1"/>
  <c r="AB61" i="1"/>
  <c r="Y61" i="1"/>
  <c r="AA61" i="1" s="1"/>
  <c r="AB60" i="1"/>
  <c r="Y60" i="1"/>
  <c r="AA60" i="1" s="1"/>
  <c r="AB59" i="1"/>
  <c r="Y59" i="1"/>
  <c r="AA59" i="1" s="1"/>
  <c r="AB58" i="1"/>
  <c r="Y58" i="1"/>
  <c r="AA58" i="1" s="1"/>
  <c r="AB57" i="1"/>
  <c r="Y57" i="1"/>
  <c r="AA57" i="1" s="1"/>
  <c r="Y56" i="1"/>
  <c r="AB41" i="1"/>
  <c r="Y41" i="1"/>
  <c r="AA41" i="1" s="1"/>
  <c r="AB40" i="1"/>
  <c r="Y40" i="1"/>
  <c r="AA40" i="1" s="1"/>
  <c r="AB39" i="1"/>
  <c r="Y39" i="1"/>
  <c r="AA39" i="1" s="1"/>
  <c r="AB38" i="1"/>
  <c r="Y38" i="1"/>
  <c r="AA38" i="1" s="1"/>
  <c r="AB37" i="1"/>
  <c r="Y37" i="1"/>
  <c r="AA37" i="1" s="1"/>
  <c r="AB36" i="1"/>
  <c r="Y36" i="1"/>
  <c r="AA36" i="1" s="1"/>
  <c r="AB35" i="1"/>
  <c r="Y35" i="1"/>
  <c r="AA35" i="1" s="1"/>
  <c r="AB34" i="1"/>
  <c r="Y34" i="1"/>
  <c r="AA34" i="1" s="1"/>
  <c r="AB33" i="1"/>
  <c r="Y33" i="1"/>
  <c r="AA33" i="1" s="1"/>
  <c r="AB32" i="1"/>
  <c r="Y32" i="1"/>
  <c r="AA32" i="1" s="1"/>
  <c r="AB31" i="1"/>
  <c r="Y31" i="1"/>
  <c r="AA31" i="1" s="1"/>
  <c r="AB30" i="1"/>
  <c r="Y30" i="1"/>
  <c r="AA30" i="1" s="1"/>
  <c r="Y29" i="1"/>
  <c r="AB14" i="1"/>
  <c r="AB13" i="1"/>
  <c r="AB12" i="1"/>
  <c r="AB11" i="1"/>
  <c r="AB10" i="1"/>
  <c r="AB9" i="1"/>
  <c r="AB8" i="1"/>
  <c r="AB7" i="1"/>
  <c r="AB6" i="1"/>
  <c r="AB5" i="1"/>
  <c r="AB4" i="1"/>
  <c r="AB3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2" i="1"/>
  <c r="V68" i="1"/>
  <c r="U68" i="1"/>
  <c r="V67" i="1"/>
  <c r="U67" i="1"/>
  <c r="V66" i="1"/>
  <c r="U66" i="1"/>
  <c r="V65" i="1"/>
  <c r="U65" i="1"/>
  <c r="V64" i="1"/>
  <c r="U64" i="1"/>
  <c r="V63" i="1"/>
  <c r="U63" i="1"/>
  <c r="V62" i="1"/>
  <c r="U62" i="1"/>
  <c r="V61" i="1"/>
  <c r="U61" i="1"/>
  <c r="V60" i="1"/>
  <c r="U60" i="1"/>
  <c r="V59" i="1"/>
  <c r="U59" i="1"/>
  <c r="V58" i="1"/>
  <c r="U58" i="1"/>
  <c r="V57" i="1"/>
  <c r="U57" i="1"/>
  <c r="V56" i="1"/>
  <c r="U56" i="1"/>
  <c r="V41" i="1"/>
  <c r="U41" i="1"/>
  <c r="V40" i="1"/>
  <c r="U40" i="1"/>
  <c r="V39" i="1"/>
  <c r="U39" i="1"/>
  <c r="V38" i="1"/>
  <c r="U38" i="1"/>
  <c r="V37" i="1"/>
  <c r="U37" i="1"/>
  <c r="V36" i="1"/>
  <c r="U36" i="1"/>
  <c r="V35" i="1"/>
  <c r="U35" i="1"/>
  <c r="V34" i="1"/>
  <c r="U34" i="1"/>
  <c r="V33" i="1"/>
  <c r="U33" i="1"/>
  <c r="V32" i="1"/>
  <c r="U32" i="1"/>
  <c r="V31" i="1"/>
  <c r="U31" i="1"/>
  <c r="V30" i="1"/>
  <c r="U30" i="1"/>
  <c r="V29" i="1"/>
  <c r="U29" i="1"/>
  <c r="V14" i="1"/>
  <c r="U14" i="1"/>
  <c r="V13" i="1"/>
  <c r="U13" i="1"/>
  <c r="V12" i="1"/>
  <c r="U12" i="1"/>
  <c r="V11" i="1"/>
  <c r="U11" i="1"/>
  <c r="V10" i="1"/>
  <c r="U10" i="1"/>
  <c r="V9" i="1"/>
  <c r="U9" i="1"/>
  <c r="V8" i="1"/>
  <c r="U8" i="1"/>
  <c r="V7" i="1"/>
  <c r="U7" i="1"/>
  <c r="V6" i="1"/>
  <c r="U6" i="1"/>
  <c r="V5" i="1"/>
  <c r="U5" i="1"/>
  <c r="V4" i="1"/>
  <c r="U4" i="1"/>
  <c r="AA95" i="2" l="1"/>
  <c r="AA83" i="2"/>
  <c r="AA58" i="2"/>
  <c r="AA62" i="2"/>
  <c r="AA66" i="2"/>
  <c r="AA56" i="2"/>
  <c r="AA68" i="1"/>
  <c r="AA56" i="1"/>
  <c r="V3" i="1"/>
  <c r="U3" i="1"/>
  <c r="V2" i="1"/>
  <c r="U2" i="1"/>
</calcChain>
</file>

<file path=xl/sharedStrings.xml><?xml version="1.0" encoding="utf-8"?>
<sst xmlns="http://schemas.openxmlformats.org/spreadsheetml/2006/main" count="1368" uniqueCount="65">
  <si>
    <t>Target</t>
  </si>
  <si>
    <t>Content</t>
  </si>
  <si>
    <t>Sample</t>
  </si>
  <si>
    <t>Cq</t>
  </si>
  <si>
    <t xml:space="preserve">Average </t>
  </si>
  <si>
    <t>Δ</t>
  </si>
  <si>
    <t>ΔΔ</t>
  </si>
  <si>
    <t>2^-(ΔΔ)</t>
  </si>
  <si>
    <t>IL-1B</t>
  </si>
  <si>
    <t>Unkn</t>
  </si>
  <si>
    <t>1-None</t>
  </si>
  <si>
    <t>10-ABO</t>
  </si>
  <si>
    <t>4-Cholesterol</t>
  </si>
  <si>
    <t>6-ABO+Cholesterol</t>
  </si>
  <si>
    <t>13-LPS</t>
  </si>
  <si>
    <t>9-ABO+LPS</t>
  </si>
  <si>
    <t>7-Cholesterol+LPS</t>
  </si>
  <si>
    <t>16-ABO+Cholesterol+LPS</t>
  </si>
  <si>
    <t>15-Fructose</t>
  </si>
  <si>
    <t>22-ABO+Fructose</t>
  </si>
  <si>
    <t>19-Fructose+Cholesterol</t>
  </si>
  <si>
    <t>24-Fructose+LPS</t>
  </si>
  <si>
    <t>26-ABO+Fructose+Cholesterol+LPS</t>
  </si>
  <si>
    <t>2-None</t>
  </si>
  <si>
    <t>11-ABO</t>
  </si>
  <si>
    <t>5-Cholesterol</t>
  </si>
  <si>
    <t>3-ABO+Cholesterol</t>
  </si>
  <si>
    <t>14-LPS</t>
  </si>
  <si>
    <t>12-ABO+LPS</t>
  </si>
  <si>
    <t>8-Cholesterol+LPS</t>
  </si>
  <si>
    <t>17-ABO+Cholesterol+LPS</t>
  </si>
  <si>
    <t>18-Fructose</t>
  </si>
  <si>
    <t>23-ABO+Fructose</t>
  </si>
  <si>
    <t>20-Fructose+Cholesterol</t>
  </si>
  <si>
    <t>21-Fructose+LPS</t>
  </si>
  <si>
    <t>25-ABO+Fructose+Cholesterol+LPS</t>
  </si>
  <si>
    <t>IL-6</t>
  </si>
  <si>
    <t>TNF-alpha</t>
  </si>
  <si>
    <t>no treat</t>
  </si>
  <si>
    <t>AbO+Chol</t>
  </si>
  <si>
    <t>Chol</t>
  </si>
  <si>
    <t>Chol+LPS</t>
  </si>
  <si>
    <t>AbO+LPS</t>
  </si>
  <si>
    <t>AbO</t>
  </si>
  <si>
    <t>LPS</t>
  </si>
  <si>
    <t>Fru</t>
  </si>
  <si>
    <t>AbO+Chol+LPS</t>
  </si>
  <si>
    <t>Fru+Chol</t>
  </si>
  <si>
    <t>Fru+LPS</t>
  </si>
  <si>
    <t>AbO+Fru</t>
  </si>
  <si>
    <t>Ab+F+C+LPS</t>
  </si>
  <si>
    <t>Average</t>
  </si>
  <si>
    <t>Std Dev</t>
  </si>
  <si>
    <t>p value</t>
  </si>
  <si>
    <t>Actin Avg 1</t>
  </si>
  <si>
    <t>Actin Avg 2</t>
  </si>
  <si>
    <t>APOE</t>
  </si>
  <si>
    <t>CD33</t>
  </si>
  <si>
    <t>ST6GALNAC3</t>
  </si>
  <si>
    <t>ST6GLANAC3</t>
  </si>
  <si>
    <t>ST6GALNAC33</t>
  </si>
  <si>
    <t>TREM2</t>
  </si>
  <si>
    <t>Whole Cell Set#1</t>
  </si>
  <si>
    <t>A+F+C+LPS</t>
  </si>
  <si>
    <t>ug/mL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</si>
</sst>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27413E"/>
      <name val="Arial"/>
      <family val="2"/>
    </font>
    <font>
      <sz val="9"/>
      <color rgb="FF27413E"/>
      <name val="Arial"/>
      <family val="2"/>
    </font>
    <font>
      <sz val="7"/>
      <color rgb="FF27413E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IL-1beta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Cytokines!$AA$2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B-457A-B43D-E1789226BA32}"/>
            </c:ext>
          </c:extLst>
        </c:ser>
        <c:ser>
          <c:idx val="1"/>
          <c:order val="1"/>
          <c:tx>
            <c:v>AbO+Chol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Cytokines!$AA$3</c:f>
              <c:numCache>
                <c:formatCode>General</c:formatCode>
                <c:ptCount val="1"/>
                <c:pt idx="0">
                  <c:v>0.11016731371596349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BB-457A-B43D-E1789226BA32}"/>
            </c:ext>
          </c:extLst>
        </c:ser>
        <c:ser>
          <c:idx val="2"/>
          <c:order val="2"/>
          <c:tx>
            <c:v>Chol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Cytokines!$AA$4</c:f>
              <c:numCache>
                <c:formatCode>General</c:formatCode>
                <c:ptCount val="1"/>
                <c:pt idx="0">
                  <c:v>0.18717706869149067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BB-457A-B43D-E1789226BA32}"/>
            </c:ext>
          </c:extLst>
        </c:ser>
        <c:ser>
          <c:idx val="3"/>
          <c:order val="3"/>
          <c:tx>
            <c:v>Chol+LPS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Cytokines!$AA$5</c:f>
              <c:numCache>
                <c:formatCode>General</c:formatCode>
                <c:ptCount val="1"/>
                <c:pt idx="0">
                  <c:v>2.9466645389596455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BB-457A-B43D-E1789226BA32}"/>
            </c:ext>
          </c:extLst>
        </c:ser>
        <c:ser>
          <c:idx val="4"/>
          <c:order val="4"/>
          <c:tx>
            <c:v>AbO+LPS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Cytokines!$AA$6</c:f>
              <c:numCache>
                <c:formatCode>General</c:formatCode>
                <c:ptCount val="1"/>
                <c:pt idx="0">
                  <c:v>2.8106631394927382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BB-457A-B43D-E1789226BA32}"/>
            </c:ext>
          </c:extLst>
        </c:ser>
        <c:ser>
          <c:idx val="5"/>
          <c:order val="5"/>
          <c:tx>
            <c:v>AbO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Cytokines!$AA$7</c:f>
              <c:numCache>
                <c:formatCode>General</c:formatCode>
                <c:ptCount val="1"/>
                <c:pt idx="0">
                  <c:v>0.29868576853882878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BB-457A-B43D-E1789226BA32}"/>
            </c:ext>
          </c:extLst>
        </c:ser>
        <c:ser>
          <c:idx val="6"/>
          <c:order val="6"/>
          <c:tx>
            <c:v>LPS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Cytokines!$AA$8</c:f>
              <c:numCache>
                <c:formatCode>General</c:formatCode>
                <c:ptCount val="1"/>
                <c:pt idx="0">
                  <c:v>7.8017522401521449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BB-457A-B43D-E1789226BA32}"/>
            </c:ext>
          </c:extLst>
        </c:ser>
        <c:ser>
          <c:idx val="7"/>
          <c:order val="7"/>
          <c:tx>
            <c:v>Fru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Cytokines!$AA$9</c:f>
              <c:numCache>
                <c:formatCode>General</c:formatCode>
                <c:ptCount val="1"/>
                <c:pt idx="0">
                  <c:v>0.60731323363658829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1BB-457A-B43D-E1789226BA32}"/>
            </c:ext>
          </c:extLst>
        </c:ser>
        <c:ser>
          <c:idx val="8"/>
          <c:order val="8"/>
          <c:tx>
            <c:v>AbO+Chol+LPS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Cytokines!$AA$10</c:f>
              <c:numCache>
                <c:formatCode>General</c:formatCode>
                <c:ptCount val="1"/>
                <c:pt idx="0">
                  <c:v>0.13935065777358679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1BB-457A-B43D-E1789226BA32}"/>
            </c:ext>
          </c:extLst>
        </c:ser>
        <c:ser>
          <c:idx val="9"/>
          <c:order val="9"/>
          <c:tx>
            <c:v>Fru+Chol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Cytokines!$AA$11</c:f>
              <c:numCache>
                <c:formatCode>General</c:formatCode>
                <c:ptCount val="1"/>
                <c:pt idx="0">
                  <c:v>0.40489729207674086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1BB-457A-B43D-E1789226BA32}"/>
            </c:ext>
          </c:extLst>
        </c:ser>
        <c:ser>
          <c:idx val="10"/>
          <c:order val="10"/>
          <c:tx>
            <c:v>Fru+LPS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Cytokines!$AA$12</c:f>
              <c:numCache>
                <c:formatCode>General</c:formatCode>
                <c:ptCount val="1"/>
                <c:pt idx="0">
                  <c:v>7.4461344284700726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1BB-457A-B43D-E1789226BA32}"/>
            </c:ext>
          </c:extLst>
        </c:ser>
        <c:ser>
          <c:idx val="11"/>
          <c:order val="11"/>
          <c:tx>
            <c:v>AbO+Fru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Cytokines!$AA$13</c:f>
              <c:numCache>
                <c:formatCode>General</c:formatCode>
                <c:ptCount val="1"/>
                <c:pt idx="0">
                  <c:v>0.34044141961347379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1BB-457A-B43D-E1789226BA32}"/>
            </c:ext>
          </c:extLst>
        </c:ser>
        <c:ser>
          <c:idx val="12"/>
          <c:order val="12"/>
          <c:tx>
            <c:v>A+F+C+LPS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Cytokines!$AA$14</c:f>
              <c:numCache>
                <c:formatCode>General</c:formatCode>
                <c:ptCount val="1"/>
                <c:pt idx="0">
                  <c:v>0.29064557019497922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1BB-457A-B43D-E1789226B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769712"/>
        <c:axId val="628764464"/>
      </c:barChart>
      <c:catAx>
        <c:axId val="62876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8764464"/>
        <c:crosses val="autoZero"/>
        <c:auto val="1"/>
        <c:lblAlgn val="ctr"/>
        <c:lblOffset val="100"/>
        <c:noMultiLvlLbl val="0"/>
      </c:catAx>
      <c:valAx>
        <c:axId val="6287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Fold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876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84251968503938"/>
          <c:y val="3.0876713327500728E-2"/>
          <c:w val="0.19349081364829396"/>
          <c:h val="0.95718139399241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TREM2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'ApoE and more'!$AA$83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9-4CB9-8ED6-C182C61EAA6D}"/>
            </c:ext>
          </c:extLst>
        </c:ser>
        <c:ser>
          <c:idx val="1"/>
          <c:order val="1"/>
          <c:tx>
            <c:v>AbO+Chol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'ApoE and more'!$AA$84</c:f>
              <c:numCache>
                <c:formatCode>General</c:formatCode>
                <c:ptCount val="1"/>
                <c:pt idx="0">
                  <c:v>2.0920062352297264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A9-4CB9-8ED6-C182C61EAA6D}"/>
            </c:ext>
          </c:extLst>
        </c:ser>
        <c:ser>
          <c:idx val="2"/>
          <c:order val="2"/>
          <c:tx>
            <c:v>Chol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'ApoE and more'!$AA$85</c:f>
              <c:numCache>
                <c:formatCode>General</c:formatCode>
                <c:ptCount val="1"/>
                <c:pt idx="0">
                  <c:v>1.1312306636958895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A9-4CB9-8ED6-C182C61EAA6D}"/>
            </c:ext>
          </c:extLst>
        </c:ser>
        <c:ser>
          <c:idx val="3"/>
          <c:order val="3"/>
          <c:tx>
            <c:v>Chol+LPS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'ApoE and more'!$AA$86</c:f>
              <c:numCache>
                <c:formatCode>General</c:formatCode>
                <c:ptCount val="1"/>
                <c:pt idx="0">
                  <c:v>1.7757745683006345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A9-4CB9-8ED6-C182C61EAA6D}"/>
            </c:ext>
          </c:extLst>
        </c:ser>
        <c:ser>
          <c:idx val="4"/>
          <c:order val="4"/>
          <c:tx>
            <c:v>AbO+LPS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'ApoE and more'!$AA$87</c:f>
              <c:numCache>
                <c:formatCode>General</c:formatCode>
                <c:ptCount val="1"/>
                <c:pt idx="0">
                  <c:v>2.3894646108131075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A9-4CB9-8ED6-C182C61EAA6D}"/>
            </c:ext>
          </c:extLst>
        </c:ser>
        <c:ser>
          <c:idx val="5"/>
          <c:order val="5"/>
          <c:tx>
            <c:v>AbO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'ApoE and more'!$AA$88</c:f>
              <c:numCache>
                <c:formatCode>General</c:formatCode>
                <c:ptCount val="1"/>
                <c:pt idx="0">
                  <c:v>1.6976498725021039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A9-4CB9-8ED6-C182C61EAA6D}"/>
            </c:ext>
          </c:extLst>
        </c:ser>
        <c:ser>
          <c:idx val="6"/>
          <c:order val="6"/>
          <c:tx>
            <c:v>LPS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'ApoE and more'!$AA$89</c:f>
              <c:numCache>
                <c:formatCode>General</c:formatCode>
                <c:ptCount val="1"/>
                <c:pt idx="0">
                  <c:v>1.0423357336315864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A9-4CB9-8ED6-C182C61EAA6D}"/>
            </c:ext>
          </c:extLst>
        </c:ser>
        <c:ser>
          <c:idx val="7"/>
          <c:order val="7"/>
          <c:tx>
            <c:v>Fru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'ApoE and more'!$AA$90</c:f>
              <c:numCache>
                <c:formatCode>General</c:formatCode>
                <c:ptCount val="1"/>
                <c:pt idx="0">
                  <c:v>1.4574620713998407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A9-4CB9-8ED6-C182C61EAA6D}"/>
            </c:ext>
          </c:extLst>
        </c:ser>
        <c:ser>
          <c:idx val="8"/>
          <c:order val="8"/>
          <c:tx>
            <c:v>AbO+Chol+LPS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'ApoE and more'!$AA$91</c:f>
              <c:numCache>
                <c:formatCode>General</c:formatCode>
                <c:ptCount val="1"/>
                <c:pt idx="0">
                  <c:v>2.502274693341175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3A9-4CB9-8ED6-C182C61EAA6D}"/>
            </c:ext>
          </c:extLst>
        </c:ser>
        <c:ser>
          <c:idx val="9"/>
          <c:order val="9"/>
          <c:tx>
            <c:v>Fru+Chol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'ApoE and more'!$AA$92</c:f>
              <c:numCache>
                <c:formatCode>General</c:formatCode>
                <c:ptCount val="1"/>
                <c:pt idx="0">
                  <c:v>1.2932513735918338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3A9-4CB9-8ED6-C182C61EAA6D}"/>
            </c:ext>
          </c:extLst>
        </c:ser>
        <c:ser>
          <c:idx val="10"/>
          <c:order val="10"/>
          <c:tx>
            <c:v>Fru+LPS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'ApoE and more'!$AA$93</c:f>
              <c:numCache>
                <c:formatCode>General</c:formatCode>
                <c:ptCount val="1"/>
                <c:pt idx="0">
                  <c:v>1.0890836359710292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3A9-4CB9-8ED6-C182C61EAA6D}"/>
            </c:ext>
          </c:extLst>
        </c:ser>
        <c:ser>
          <c:idx val="11"/>
          <c:order val="11"/>
          <c:tx>
            <c:v>AbO+Fru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'ApoE and more'!$AA$94</c:f>
              <c:numCache>
                <c:formatCode>General</c:formatCode>
                <c:ptCount val="1"/>
                <c:pt idx="0">
                  <c:v>2.6692994107782417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3A9-4CB9-8ED6-C182C61EAA6D}"/>
            </c:ext>
          </c:extLst>
        </c:ser>
        <c:ser>
          <c:idx val="12"/>
          <c:order val="12"/>
          <c:tx>
            <c:v>A+F+C+LPS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'ApoE and more'!$AA$95</c:f>
              <c:numCache>
                <c:formatCode>General</c:formatCode>
                <c:ptCount val="1"/>
                <c:pt idx="0">
                  <c:v>1.3325785308673379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3A9-4CB9-8ED6-C182C61EA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444560"/>
        <c:axId val="360443904"/>
      </c:barChart>
      <c:catAx>
        <c:axId val="36044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0443904"/>
        <c:crosses val="autoZero"/>
        <c:auto val="1"/>
        <c:lblAlgn val="ctr"/>
        <c:lblOffset val="100"/>
        <c:noMultiLvlLbl val="0"/>
      </c:catAx>
      <c:valAx>
        <c:axId val="36044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Fold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044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84251968503938"/>
          <c:y val="3.0876713327500728E-2"/>
          <c:w val="0.19349081364829396"/>
          <c:h val="0.95255176436278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ApoE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'ApoE and more'!$AR$2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A-4E63-AACE-3C30CE16500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'ApoE and more'!$AR$3</c:f>
              <c:numCache>
                <c:formatCode>General</c:formatCode>
                <c:ptCount val="1"/>
                <c:pt idx="0">
                  <c:v>1.0404595678095589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3A-4E63-AACE-3C30CE16500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'ApoE and more'!$AR$4</c:f>
              <c:numCache>
                <c:formatCode>General</c:formatCode>
                <c:ptCount val="1"/>
                <c:pt idx="0">
                  <c:v>1.0299735908129233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3A-4E63-AACE-3C30CE16500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'ApoE and more'!$AR$5</c:f>
              <c:numCache>
                <c:formatCode>General</c:formatCode>
                <c:ptCount val="1"/>
                <c:pt idx="0">
                  <c:v>0.92068743722727864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3A-4E63-AACE-3C30CE16500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'ApoE and more'!$AR$6</c:f>
              <c:numCache>
                <c:formatCode>General</c:formatCode>
                <c:ptCount val="1"/>
                <c:pt idx="0">
                  <c:v>1.1474359985581006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3A-4E63-AACE-3C30CE16500B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'ApoE and more'!$AR$7</c:f>
              <c:numCache>
                <c:formatCode>General</c:formatCode>
                <c:ptCount val="1"/>
                <c:pt idx="0">
                  <c:v>1.0076196154966313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3A-4E63-AACE-3C30CE16500B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'ApoE and more'!$AR$8</c:f>
              <c:numCache>
                <c:formatCode>General</c:formatCode>
                <c:ptCount val="1"/>
                <c:pt idx="0">
                  <c:v>0.82989601447703698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3A-4E63-AACE-3C30CE16500B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'ApoE and more'!$AR$9</c:f>
              <c:numCache>
                <c:formatCode>General</c:formatCode>
                <c:ptCount val="1"/>
                <c:pt idx="0">
                  <c:v>1.143453435530281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3A-4E63-AACE-3C30CE16500B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'ApoE and more'!$AR$10</c:f>
              <c:numCache>
                <c:formatCode>General</c:formatCode>
                <c:ptCount val="1"/>
                <c:pt idx="0">
                  <c:v>1.1580478348825085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93A-4E63-AACE-3C30CE16500B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'ApoE and more'!$AR$11</c:f>
              <c:numCache>
                <c:formatCode>General</c:formatCode>
                <c:ptCount val="1"/>
                <c:pt idx="0">
                  <c:v>0.96690807609794105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3A-4E63-AACE-3C30CE16500B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'ApoE and more'!$AR$12</c:f>
              <c:numCache>
                <c:formatCode>General</c:formatCode>
                <c:ptCount val="1"/>
                <c:pt idx="0">
                  <c:v>1.0452243020480494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93A-4E63-AACE-3C30CE16500B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'ApoE and more'!$AR$13</c:f>
              <c:numCache>
                <c:formatCode>General</c:formatCode>
                <c:ptCount val="1"/>
                <c:pt idx="0">
                  <c:v>1.1204836445943891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93A-4E63-AACE-3C30CE16500B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'ApoE and more'!$AR$14</c:f>
              <c:numCache>
                <c:formatCode>General</c:formatCode>
                <c:ptCount val="1"/>
                <c:pt idx="0">
                  <c:v>1.0333212370757467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93A-4E63-AACE-3C30CE165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826528"/>
        <c:axId val="609826856"/>
      </c:barChart>
      <c:catAx>
        <c:axId val="609826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9826856"/>
        <c:crosses val="autoZero"/>
        <c:auto val="1"/>
        <c:lblAlgn val="ctr"/>
        <c:lblOffset val="100"/>
        <c:noMultiLvlLbl val="0"/>
      </c:catAx>
      <c:valAx>
        <c:axId val="60982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Fold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982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CD33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'ApoE and more'!$AR$29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C-4B84-9A29-2715E062AD2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'ApoE and more'!$AR$30</c:f>
              <c:numCache>
                <c:formatCode>General</c:formatCode>
                <c:ptCount val="1"/>
                <c:pt idx="0">
                  <c:v>1.0239045445451904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2C-4B84-9A29-2715E062AD2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'ApoE and more'!$AR$31</c:f>
              <c:numCache>
                <c:formatCode>General</c:formatCode>
                <c:ptCount val="1"/>
                <c:pt idx="0">
                  <c:v>1.0123457070620987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2C-4B84-9A29-2715E062AD2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'ApoE and more'!$AR$32</c:f>
              <c:numCache>
                <c:formatCode>General</c:formatCode>
                <c:ptCount val="1"/>
                <c:pt idx="0">
                  <c:v>0.92957911357342338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2C-4B84-9A29-2715E062AD2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'ApoE and more'!$AR$33</c:f>
              <c:numCache>
                <c:formatCode>General</c:formatCode>
                <c:ptCount val="1"/>
                <c:pt idx="0">
                  <c:v>1.1268072350078544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2C-4B84-9A29-2715E062AD24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'ApoE and more'!$AR$34</c:f>
              <c:numCache>
                <c:formatCode>General</c:formatCode>
                <c:ptCount val="1"/>
                <c:pt idx="0">
                  <c:v>1.00528302275146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2C-4B84-9A29-2715E062AD24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'ApoE and more'!$AR$35</c:f>
              <c:numCache>
                <c:formatCode>General</c:formatCode>
                <c:ptCount val="1"/>
                <c:pt idx="0">
                  <c:v>0.84481732071934068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2C-4B84-9A29-2715E062AD24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'ApoE and more'!$AR$36</c:f>
              <c:numCache>
                <c:formatCode>General</c:formatCode>
                <c:ptCount val="1"/>
                <c:pt idx="0">
                  <c:v>1.1253186848918486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2C-4B84-9A29-2715E062AD24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'ApoE and more'!$AR$37</c:f>
              <c:numCache>
                <c:formatCode>General</c:formatCode>
                <c:ptCount val="1"/>
                <c:pt idx="0">
                  <c:v>1.1333845434541809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72C-4B84-9A29-2715E062AD24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'ApoE and more'!$AR$38</c:f>
              <c:numCache>
                <c:formatCode>General</c:formatCode>
                <c:ptCount val="1"/>
                <c:pt idx="0">
                  <c:v>0.94833941737951832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72C-4B84-9A29-2715E062AD24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'ApoE and more'!$AR$39</c:f>
              <c:numCache>
                <c:formatCode>General</c:formatCode>
                <c:ptCount val="1"/>
                <c:pt idx="0">
                  <c:v>1.0294729468994619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72C-4B84-9A29-2715E062AD24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'ApoE and more'!$AR$40</c:f>
              <c:numCache>
                <c:formatCode>General</c:formatCode>
                <c:ptCount val="1"/>
                <c:pt idx="0">
                  <c:v>1.0948718118257033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72C-4B84-9A29-2715E062AD24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'ApoE and more'!$AR$41</c:f>
              <c:numCache>
                <c:formatCode>General</c:formatCode>
                <c:ptCount val="1"/>
                <c:pt idx="0">
                  <c:v>0.9998697308402682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72C-4B84-9A29-2715E062A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775288"/>
        <c:axId val="628777912"/>
      </c:barChart>
      <c:catAx>
        <c:axId val="628775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8777912"/>
        <c:crosses val="autoZero"/>
        <c:auto val="1"/>
        <c:lblAlgn val="ctr"/>
        <c:lblOffset val="100"/>
        <c:noMultiLvlLbl val="0"/>
      </c:catAx>
      <c:valAx>
        <c:axId val="62877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Fold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8775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ST6GALNAC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'ApoE and more'!$AR$56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4-4339-A0C0-CAAAA29B487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'ApoE and more'!$AR$57</c:f>
              <c:numCache>
                <c:formatCode>General</c:formatCode>
                <c:ptCount val="1"/>
                <c:pt idx="0">
                  <c:v>1.0200546764320049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64-4339-A0C0-CAAAA29B487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'ApoE and more'!$AR$58</c:f>
              <c:numCache>
                <c:formatCode>General</c:formatCode>
                <c:ptCount val="1"/>
                <c:pt idx="0">
                  <c:v>1.0152299073745252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64-4339-A0C0-CAAAA29B487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'ApoE and more'!$AR$59</c:f>
              <c:numCache>
                <c:formatCode>General</c:formatCode>
                <c:ptCount val="1"/>
                <c:pt idx="0">
                  <c:v>0.93416103481411505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64-4339-A0C0-CAAAA29B487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'ApoE and more'!$AR$60</c:f>
              <c:numCache>
                <c:formatCode>General</c:formatCode>
                <c:ptCount val="1"/>
                <c:pt idx="0">
                  <c:v>1.1014753806801829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64-4339-A0C0-CAAAA29B487B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'ApoE and more'!$AR$61</c:f>
              <c:numCache>
                <c:formatCode>General</c:formatCode>
                <c:ptCount val="1"/>
                <c:pt idx="0">
                  <c:v>0.98487945900887275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64-4339-A0C0-CAAAA29B487B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'ApoE and more'!$AR$62</c:f>
              <c:numCache>
                <c:formatCode>General</c:formatCode>
                <c:ptCount val="1"/>
                <c:pt idx="0">
                  <c:v>0.8638085442243969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64-4339-A0C0-CAAAA29B487B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'ApoE and more'!$AR$63</c:f>
              <c:numCache>
                <c:formatCode>General</c:formatCode>
                <c:ptCount val="1"/>
                <c:pt idx="0">
                  <c:v>1.0990789779631807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64-4339-A0C0-CAAAA29B487B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'ApoE and more'!$AR$64</c:f>
              <c:numCache>
                <c:formatCode>General</c:formatCode>
                <c:ptCount val="1"/>
                <c:pt idx="0">
                  <c:v>1.1077429355693751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E64-4339-A0C0-CAAAA29B487B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'ApoE and more'!$AR$65</c:f>
              <c:numCache>
                <c:formatCode>General</c:formatCode>
                <c:ptCount val="1"/>
                <c:pt idx="0">
                  <c:v>0.95452278276363967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E64-4339-A0C0-CAAAA29B487B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'ApoE and more'!$AR$66</c:f>
              <c:numCache>
                <c:formatCode>General</c:formatCode>
                <c:ptCount val="1"/>
                <c:pt idx="0">
                  <c:v>1.025226875237071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E64-4339-A0C0-CAAAA29B487B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'ApoE and more'!$AR$67</c:f>
              <c:numCache>
                <c:formatCode>General</c:formatCode>
                <c:ptCount val="1"/>
                <c:pt idx="0">
                  <c:v>1.0756298538939071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E64-4339-A0C0-CAAAA29B487B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'ApoE and more'!$AR$68</c:f>
              <c:numCache>
                <c:formatCode>General</c:formatCode>
                <c:ptCount val="1"/>
                <c:pt idx="0">
                  <c:v>0.9931805864155181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E64-4339-A0C0-CAAAA29B4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118144"/>
        <c:axId val="625113224"/>
      </c:barChart>
      <c:catAx>
        <c:axId val="62511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5113224"/>
        <c:crosses val="autoZero"/>
        <c:auto val="1"/>
        <c:lblAlgn val="ctr"/>
        <c:lblOffset val="100"/>
        <c:noMultiLvlLbl val="0"/>
      </c:catAx>
      <c:valAx>
        <c:axId val="62511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FoldChange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51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TREM2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'ApoE and more'!$AR$83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4-4303-B275-80621F522F5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'ApoE and more'!$AR$84</c:f>
              <c:numCache>
                <c:formatCode>General</c:formatCode>
                <c:ptCount val="1"/>
                <c:pt idx="0">
                  <c:v>1.036999259696165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94-4303-B275-80621F522F5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'ApoE and more'!$AR$85</c:f>
              <c:numCache>
                <c:formatCode>General</c:formatCode>
                <c:ptCount val="1"/>
                <c:pt idx="0">
                  <c:v>1.0559365154971263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94-4303-B275-80621F522F5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'ApoE and more'!$AR$86</c:f>
              <c:numCache>
                <c:formatCode>General</c:formatCode>
                <c:ptCount val="1"/>
                <c:pt idx="0">
                  <c:v>0.91070961862481303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94-4303-B275-80621F522F5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'ApoE and more'!$AR$87</c:f>
              <c:numCache>
                <c:formatCode>General</c:formatCode>
                <c:ptCount val="1"/>
                <c:pt idx="0">
                  <c:v>1.15655047859005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94-4303-B275-80621F522F5F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'ApoE and more'!$AR$88</c:f>
              <c:numCache>
                <c:formatCode>General</c:formatCode>
                <c:ptCount val="1"/>
                <c:pt idx="0">
                  <c:v>1.0115087621567251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94-4303-B275-80621F522F5F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'ApoE and more'!$AR$89</c:f>
              <c:numCache>
                <c:formatCode>General</c:formatCode>
                <c:ptCount val="1"/>
                <c:pt idx="0">
                  <c:v>0.80587286778395595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94-4303-B275-80621F522F5F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'ApoE and more'!$AR$90</c:f>
              <c:numCache>
                <c:formatCode>General</c:formatCode>
                <c:ptCount val="1"/>
                <c:pt idx="0">
                  <c:v>1.1508924204424054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94-4303-B275-80621F522F5F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'ApoE and more'!$AR$91</c:f>
              <c:numCache>
                <c:formatCode>General</c:formatCode>
                <c:ptCount val="1"/>
                <c:pt idx="0">
                  <c:v>1.1581681508248594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994-4303-B275-80621F522F5F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'ApoE and more'!$AR$92</c:f>
              <c:numCache>
                <c:formatCode>General</c:formatCode>
                <c:ptCount val="1"/>
                <c:pt idx="0">
                  <c:v>0.93880801224384047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94-4303-B275-80621F522F5F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'ApoE and more'!$AR$93</c:f>
              <c:numCache>
                <c:formatCode>General</c:formatCode>
                <c:ptCount val="1"/>
                <c:pt idx="0">
                  <c:v>1.0450228193032007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994-4303-B275-80621F522F5F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'ApoE and more'!$AR$94</c:f>
              <c:numCache>
                <c:formatCode>General</c:formatCode>
                <c:ptCount val="1"/>
                <c:pt idx="0">
                  <c:v>1.1258734203715117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994-4303-B275-80621F522F5F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'ApoE and more'!$AR$95</c:f>
              <c:numCache>
                <c:formatCode>General</c:formatCode>
                <c:ptCount val="1"/>
                <c:pt idx="0">
                  <c:v>0.97914934440232826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994-4303-B275-80621F522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907904"/>
        <c:axId val="654903640"/>
      </c:barChart>
      <c:catAx>
        <c:axId val="654907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4903640"/>
        <c:crosses val="autoZero"/>
        <c:auto val="1"/>
        <c:lblAlgn val="ctr"/>
        <c:lblOffset val="100"/>
        <c:noMultiLvlLbl val="0"/>
      </c:catAx>
      <c:valAx>
        <c:axId val="65490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Fold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490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IL-6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Cytokines!$AA$29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B-4A8D-8729-DDC24A572C36}"/>
            </c:ext>
          </c:extLst>
        </c:ser>
        <c:ser>
          <c:idx val="1"/>
          <c:order val="1"/>
          <c:tx>
            <c:v>AbO+Chol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Cytokines!$AA$30</c:f>
              <c:numCache>
                <c:formatCode>General</c:formatCode>
                <c:ptCount val="1"/>
                <c:pt idx="0">
                  <c:v>0.41521340509660021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0B-4A8D-8729-DDC24A572C36}"/>
            </c:ext>
          </c:extLst>
        </c:ser>
        <c:ser>
          <c:idx val="2"/>
          <c:order val="2"/>
          <c:tx>
            <c:v>Chol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Cytokines!$AA$31</c:f>
              <c:numCache>
                <c:formatCode>General</c:formatCode>
                <c:ptCount val="1"/>
                <c:pt idx="0">
                  <c:v>1.1443172413068898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0B-4A8D-8729-DDC24A572C36}"/>
            </c:ext>
          </c:extLst>
        </c:ser>
        <c:ser>
          <c:idx val="3"/>
          <c:order val="3"/>
          <c:tx>
            <c:v>Chol+LPS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Cytokines!$AA$32</c:f>
              <c:numCache>
                <c:formatCode>General</c:formatCode>
                <c:ptCount val="1"/>
                <c:pt idx="0">
                  <c:v>33.452010470807238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0B-4A8D-8729-DDC24A572C36}"/>
            </c:ext>
          </c:extLst>
        </c:ser>
        <c:ser>
          <c:idx val="4"/>
          <c:order val="4"/>
          <c:tx>
            <c:v>AbO+LPS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Cytokines!$AA$33</c:f>
              <c:numCache>
                <c:formatCode>General</c:formatCode>
                <c:ptCount val="1"/>
                <c:pt idx="0">
                  <c:v>12.213375805823551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0B-4A8D-8729-DDC24A572C36}"/>
            </c:ext>
          </c:extLst>
        </c:ser>
        <c:ser>
          <c:idx val="5"/>
          <c:order val="5"/>
          <c:tx>
            <c:v>AbO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Cytokines!$AA$34</c:f>
              <c:numCache>
                <c:formatCode>General</c:formatCode>
                <c:ptCount val="1"/>
                <c:pt idx="0">
                  <c:v>0.82793255301831836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0B-4A8D-8729-DDC24A572C36}"/>
            </c:ext>
          </c:extLst>
        </c:ser>
        <c:ser>
          <c:idx val="6"/>
          <c:order val="6"/>
          <c:tx>
            <c:v>LPS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Cytokines!$AA$35</c:f>
              <c:numCache>
                <c:formatCode>General</c:formatCode>
                <c:ptCount val="1"/>
                <c:pt idx="0">
                  <c:v>15.188339820489698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0B-4A8D-8729-DDC24A572C36}"/>
            </c:ext>
          </c:extLst>
        </c:ser>
        <c:ser>
          <c:idx val="7"/>
          <c:order val="7"/>
          <c:tx>
            <c:v>Fru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Cytokines!$AA$36</c:f>
              <c:numCache>
                <c:formatCode>General</c:formatCode>
                <c:ptCount val="1"/>
                <c:pt idx="0">
                  <c:v>0.9238707950745505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A0B-4A8D-8729-DDC24A572C36}"/>
            </c:ext>
          </c:extLst>
        </c:ser>
        <c:ser>
          <c:idx val="8"/>
          <c:order val="8"/>
          <c:tx>
            <c:v>AbO+Chol+LPS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Cytokines!$AA$37</c:f>
              <c:numCache>
                <c:formatCode>General</c:formatCode>
                <c:ptCount val="1"/>
                <c:pt idx="0">
                  <c:v>1.8248260886330689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A0B-4A8D-8729-DDC24A572C36}"/>
            </c:ext>
          </c:extLst>
        </c:ser>
        <c:ser>
          <c:idx val="9"/>
          <c:order val="9"/>
          <c:tx>
            <c:v>Fru+Chol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Cytokines!$AA$38</c:f>
              <c:numCache>
                <c:formatCode>General</c:formatCode>
                <c:ptCount val="1"/>
                <c:pt idx="0">
                  <c:v>1.5202626882727241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A0B-4A8D-8729-DDC24A572C36}"/>
            </c:ext>
          </c:extLst>
        </c:ser>
        <c:ser>
          <c:idx val="10"/>
          <c:order val="10"/>
          <c:tx>
            <c:v>Fru+LPS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Cytokines!$AA$39</c:f>
              <c:numCache>
                <c:formatCode>General</c:formatCode>
                <c:ptCount val="1"/>
                <c:pt idx="0">
                  <c:v>14.949240468479591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A0B-4A8D-8729-DDC24A572C36}"/>
            </c:ext>
          </c:extLst>
        </c:ser>
        <c:ser>
          <c:idx val="11"/>
          <c:order val="11"/>
          <c:tx>
            <c:v>AbO+Fru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Cytokines!$AA$40</c:f>
              <c:numCache>
                <c:formatCode>General</c:formatCode>
                <c:ptCount val="1"/>
                <c:pt idx="0">
                  <c:v>1.0638132960749644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B-4A8D-8729-DDC24A572C36}"/>
            </c:ext>
          </c:extLst>
        </c:ser>
        <c:ser>
          <c:idx val="12"/>
          <c:order val="12"/>
          <c:tx>
            <c:v>A+F+C+LPS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Cytokines!$AA$41</c:f>
              <c:numCache>
                <c:formatCode>General</c:formatCode>
                <c:ptCount val="1"/>
                <c:pt idx="0">
                  <c:v>2.7536930128850532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A0B-4A8D-8729-DDC24A572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689944"/>
        <c:axId val="663697160"/>
      </c:barChart>
      <c:catAx>
        <c:axId val="663689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3697160"/>
        <c:crosses val="autoZero"/>
        <c:auto val="1"/>
        <c:lblAlgn val="ctr"/>
        <c:lblOffset val="100"/>
        <c:noMultiLvlLbl val="0"/>
      </c:catAx>
      <c:valAx>
        <c:axId val="66369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Fold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368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84251968503938"/>
          <c:y val="2.1617454068241473E-2"/>
          <c:w val="0.19349081364829396"/>
          <c:h val="0.96181102362204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TNF-alpha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Cytokines!$AA$56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7B-400B-8107-57B0B2050ED2}"/>
            </c:ext>
          </c:extLst>
        </c:ser>
        <c:ser>
          <c:idx val="1"/>
          <c:order val="1"/>
          <c:tx>
            <c:v>AbO+Chol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Cytokines!$AA$57</c:f>
              <c:numCache>
                <c:formatCode>General</c:formatCode>
                <c:ptCount val="1"/>
                <c:pt idx="0">
                  <c:v>1.5362683145901757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7B-400B-8107-57B0B2050ED2}"/>
            </c:ext>
          </c:extLst>
        </c:ser>
        <c:ser>
          <c:idx val="2"/>
          <c:order val="2"/>
          <c:tx>
            <c:v>Chol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Cytokines!$AA$58</c:f>
              <c:numCache>
                <c:formatCode>General</c:formatCode>
                <c:ptCount val="1"/>
                <c:pt idx="0">
                  <c:v>1.994714763217279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7B-400B-8107-57B0B2050ED2}"/>
            </c:ext>
          </c:extLst>
        </c:ser>
        <c:ser>
          <c:idx val="3"/>
          <c:order val="3"/>
          <c:tx>
            <c:v>Chol+LPS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Cytokines!$AA$59</c:f>
              <c:numCache>
                <c:formatCode>General</c:formatCode>
                <c:ptCount val="1"/>
                <c:pt idx="0">
                  <c:v>11.864807496399241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7B-400B-8107-57B0B2050ED2}"/>
            </c:ext>
          </c:extLst>
        </c:ser>
        <c:ser>
          <c:idx val="4"/>
          <c:order val="4"/>
          <c:tx>
            <c:v>AbO+LPS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Cytokines!$AA$60</c:f>
              <c:numCache>
                <c:formatCode>General</c:formatCode>
                <c:ptCount val="1"/>
                <c:pt idx="0">
                  <c:v>10.465118357717921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7B-400B-8107-57B0B2050ED2}"/>
            </c:ext>
          </c:extLst>
        </c:ser>
        <c:ser>
          <c:idx val="5"/>
          <c:order val="5"/>
          <c:tx>
            <c:v>AbO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Cytokines!$AA$61</c:f>
              <c:numCache>
                <c:formatCode>General</c:formatCode>
                <c:ptCount val="1"/>
                <c:pt idx="0">
                  <c:v>0.66269448956280264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7B-400B-8107-57B0B2050ED2}"/>
            </c:ext>
          </c:extLst>
        </c:ser>
        <c:ser>
          <c:idx val="6"/>
          <c:order val="6"/>
          <c:tx>
            <c:v>LPS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Cytokines!$AA$62</c:f>
              <c:numCache>
                <c:formatCode>General</c:formatCode>
                <c:ptCount val="1"/>
                <c:pt idx="0">
                  <c:v>8.417956782120843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7B-400B-8107-57B0B2050ED2}"/>
            </c:ext>
          </c:extLst>
        </c:ser>
        <c:ser>
          <c:idx val="7"/>
          <c:order val="7"/>
          <c:tx>
            <c:v>Fru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Cytokines!$AA$63</c:f>
              <c:numCache>
                <c:formatCode>General</c:formatCode>
                <c:ptCount val="1"/>
                <c:pt idx="0">
                  <c:v>0.69199313545502328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7B-400B-8107-57B0B2050ED2}"/>
            </c:ext>
          </c:extLst>
        </c:ser>
        <c:ser>
          <c:idx val="8"/>
          <c:order val="8"/>
          <c:tx>
            <c:v>AbO+Chol+LPS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Cytokines!$AA$64</c:f>
              <c:numCache>
                <c:formatCode>General</c:formatCode>
                <c:ptCount val="1"/>
                <c:pt idx="0">
                  <c:v>3.3809687736133776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7B-400B-8107-57B0B2050ED2}"/>
            </c:ext>
          </c:extLst>
        </c:ser>
        <c:ser>
          <c:idx val="9"/>
          <c:order val="9"/>
          <c:tx>
            <c:v>Fru+Chol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Cytokines!$AA$65</c:f>
              <c:numCache>
                <c:formatCode>General</c:formatCode>
                <c:ptCount val="1"/>
                <c:pt idx="0">
                  <c:v>1.9161226880916906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7B-400B-8107-57B0B2050ED2}"/>
            </c:ext>
          </c:extLst>
        </c:ser>
        <c:ser>
          <c:idx val="10"/>
          <c:order val="10"/>
          <c:tx>
            <c:v>Fru+LPS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Cytokines!$AA$66</c:f>
              <c:numCache>
                <c:formatCode>General</c:formatCode>
                <c:ptCount val="1"/>
                <c:pt idx="0">
                  <c:v>6.1048174839440872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B7B-400B-8107-57B0B2050ED2}"/>
            </c:ext>
          </c:extLst>
        </c:ser>
        <c:ser>
          <c:idx val="11"/>
          <c:order val="11"/>
          <c:tx>
            <c:v>AbO+Fru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Cytokines!$AA$67</c:f>
              <c:numCache>
                <c:formatCode>General</c:formatCode>
                <c:ptCount val="1"/>
                <c:pt idx="0">
                  <c:v>1.547210841754693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B7B-400B-8107-57B0B2050ED2}"/>
            </c:ext>
          </c:extLst>
        </c:ser>
        <c:ser>
          <c:idx val="12"/>
          <c:order val="12"/>
          <c:tx>
            <c:v>A+F+C+LPS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Cytokines!$AA$68</c:f>
              <c:numCache>
                <c:formatCode>General</c:formatCode>
                <c:ptCount val="1"/>
                <c:pt idx="0">
                  <c:v>17.635830922041961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B7B-400B-8107-57B0B2050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859688"/>
        <c:axId val="606858376"/>
      </c:barChart>
      <c:catAx>
        <c:axId val="606859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6858376"/>
        <c:crosses val="autoZero"/>
        <c:auto val="1"/>
        <c:lblAlgn val="ctr"/>
        <c:lblOffset val="100"/>
        <c:noMultiLvlLbl val="0"/>
      </c:catAx>
      <c:valAx>
        <c:axId val="60685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Fold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685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84251968503938"/>
          <c:y val="3.0876713327500728E-2"/>
          <c:w val="0.19349081364829396"/>
          <c:h val="0.95718139399241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IL-1beta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Cytokines!$AR$2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7A-4390-BAD9-F1690D6D9F1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Cytokines!$AR$3</c:f>
              <c:numCache>
                <c:formatCode>General</c:formatCode>
                <c:ptCount val="1"/>
                <c:pt idx="0">
                  <c:v>0.96557548630764123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7A-4390-BAD9-F1690D6D9F1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Cytokines!$AR$4</c:f>
              <c:numCache>
                <c:formatCode>General</c:formatCode>
                <c:ptCount val="1"/>
                <c:pt idx="0">
                  <c:v>1.0002791535895761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7A-4390-BAD9-F1690D6D9F1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Cytokines!$AR$5</c:f>
              <c:numCache>
                <c:formatCode>General</c:formatCode>
                <c:ptCount val="1"/>
                <c:pt idx="0">
                  <c:v>0.96738164662975479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7A-4390-BAD9-F1690D6D9F1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Cytokines!$AR$6</c:f>
              <c:numCache>
                <c:formatCode>General</c:formatCode>
                <c:ptCount val="1"/>
                <c:pt idx="0">
                  <c:v>1.0994048447555209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7A-4390-BAD9-F1690D6D9F1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Cytokines!$AR$7</c:f>
              <c:numCache>
                <c:formatCode>General</c:formatCode>
                <c:ptCount val="1"/>
                <c:pt idx="0">
                  <c:v>0.97161174502427905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7A-4390-BAD9-F1690D6D9F1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Cytokines!$AR$8</c:f>
              <c:numCache>
                <c:formatCode>General</c:formatCode>
                <c:ptCount val="1"/>
                <c:pt idx="0">
                  <c:v>0.95413298104361544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D7A-4390-BAD9-F1690D6D9F1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Cytokines!$AR$9</c:f>
              <c:numCache>
                <c:formatCode>General</c:formatCode>
                <c:ptCount val="1"/>
                <c:pt idx="0">
                  <c:v>1.0804645600215934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7A-4390-BAD9-F1690D6D9F1A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Cytokines!$AR$10</c:f>
              <c:numCache>
                <c:formatCode>General</c:formatCode>
                <c:ptCount val="1"/>
                <c:pt idx="0">
                  <c:v>1.062078614162705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D7A-4390-BAD9-F1690D6D9F1A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Cytokines!$AR$11</c:f>
              <c:numCache>
                <c:formatCode>General</c:formatCode>
                <c:ptCount val="1"/>
                <c:pt idx="0">
                  <c:v>0.93266219877284284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D7A-4390-BAD9-F1690D6D9F1A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Cytokines!$AR$12</c:f>
              <c:numCache>
                <c:formatCode>General</c:formatCode>
                <c:ptCount val="1"/>
                <c:pt idx="0">
                  <c:v>1.0675630806700152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D7A-4390-BAD9-F1690D6D9F1A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Cytokines!$AR$13</c:f>
              <c:numCache>
                <c:formatCode>General</c:formatCode>
                <c:ptCount val="1"/>
                <c:pt idx="0">
                  <c:v>1.0495462752471629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D7A-4390-BAD9-F1690D6D9F1A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Cytokines!$AR$14</c:f>
              <c:numCache>
                <c:formatCode>General</c:formatCode>
                <c:ptCount val="1"/>
                <c:pt idx="0">
                  <c:v>0.95202102026178448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D7A-4390-BAD9-F1690D6D9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149056"/>
        <c:axId val="791139544"/>
      </c:barChart>
      <c:catAx>
        <c:axId val="79114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1139544"/>
        <c:crosses val="autoZero"/>
        <c:auto val="1"/>
        <c:lblAlgn val="ctr"/>
        <c:lblOffset val="100"/>
        <c:noMultiLvlLbl val="0"/>
      </c:catAx>
      <c:valAx>
        <c:axId val="79113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Fold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114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IL-6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Cytokines!$AR$29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A-459E-9148-89472E2E786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Cytokines!$AR$30</c:f>
              <c:numCache>
                <c:formatCode>General</c:formatCode>
                <c:ptCount val="1"/>
                <c:pt idx="0">
                  <c:v>0.99994892177256756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CA-459E-9148-89472E2E786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Cytokines!$AR$31</c:f>
              <c:numCache>
                <c:formatCode>General</c:formatCode>
                <c:ptCount val="1"/>
                <c:pt idx="0">
                  <c:v>1.0520077347905104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CA-459E-9148-89472E2E786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Cytokines!$AR$32</c:f>
              <c:numCache>
                <c:formatCode>General</c:formatCode>
                <c:ptCount val="1"/>
                <c:pt idx="0">
                  <c:v>1.0116017523105532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CA-459E-9148-89472E2E786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Cytokines!$AR$33</c:f>
              <c:numCache>
                <c:formatCode>General</c:formatCode>
                <c:ptCount val="1"/>
                <c:pt idx="0">
                  <c:v>1.1669079416527066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CA-459E-9148-89472E2E786C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Cytokines!$AR$34</c:f>
              <c:numCache>
                <c:formatCode>General</c:formatCode>
                <c:ptCount val="1"/>
                <c:pt idx="0">
                  <c:v>0.99474833623207637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CA-459E-9148-89472E2E786C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Cytokines!$AR$35</c:f>
              <c:numCache>
                <c:formatCode>General</c:formatCode>
                <c:ptCount val="1"/>
                <c:pt idx="0">
                  <c:v>0.91650247965879139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CA-459E-9148-89472E2E786C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Cytokines!$AR$36</c:f>
              <c:numCache>
                <c:formatCode>General</c:formatCode>
                <c:ptCount val="1"/>
                <c:pt idx="0">
                  <c:v>1.1330538043967122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CA-459E-9148-89472E2E786C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Cytokines!$AR$37</c:f>
              <c:numCache>
                <c:formatCode>General</c:formatCode>
                <c:ptCount val="1"/>
                <c:pt idx="0">
                  <c:v>1.1420816532684073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CA-459E-9148-89472E2E786C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Cytokines!$AR$38</c:f>
              <c:numCache>
                <c:formatCode>General</c:formatCode>
                <c:ptCount val="1"/>
                <c:pt idx="0">
                  <c:v>0.94833152513268937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CA-459E-9148-89472E2E786C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Cytokines!$AR$39</c:f>
              <c:numCache>
                <c:formatCode>General</c:formatCode>
                <c:ptCount val="1"/>
                <c:pt idx="0">
                  <c:v>1.0967513401153399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4CA-459E-9148-89472E2E786C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Cytokines!$AR$40</c:f>
              <c:numCache>
                <c:formatCode>General</c:formatCode>
                <c:ptCount val="1"/>
                <c:pt idx="0">
                  <c:v>1.1023409232948675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4CA-459E-9148-89472E2E786C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Cytokines!$AR$41</c:f>
              <c:numCache>
                <c:formatCode>General</c:formatCode>
                <c:ptCount val="1"/>
                <c:pt idx="0">
                  <c:v>0.99974935799779663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4CA-459E-9148-89472E2E7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375208"/>
        <c:axId val="472379144"/>
      </c:barChart>
      <c:catAx>
        <c:axId val="472375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2379144"/>
        <c:crosses val="autoZero"/>
        <c:auto val="1"/>
        <c:lblAlgn val="ctr"/>
        <c:lblOffset val="100"/>
        <c:noMultiLvlLbl val="0"/>
      </c:catAx>
      <c:valAx>
        <c:axId val="47237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Fold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2375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TNF 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Cytokines!$AR$56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F-4E76-BB0E-A9476067557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Cytokines!$AR$57</c:f>
              <c:numCache>
                <c:formatCode>General</c:formatCode>
                <c:ptCount val="1"/>
                <c:pt idx="0">
                  <c:v>1.0294471507740584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6F-4E76-BB0E-A9476067557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Cytokines!$AR$58</c:f>
              <c:numCache>
                <c:formatCode>General</c:formatCode>
                <c:ptCount val="1"/>
                <c:pt idx="0">
                  <c:v>1.0654900307531716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6F-4E76-BB0E-A9476067557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Cytokines!$AR$59</c:f>
              <c:numCache>
                <c:formatCode>General</c:formatCode>
                <c:ptCount val="1"/>
                <c:pt idx="0">
                  <c:v>0.97292762125643262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6F-4E76-BB0E-A9476067557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Cytokines!$AR$60</c:f>
              <c:numCache>
                <c:formatCode>General</c:formatCode>
                <c:ptCount val="1"/>
                <c:pt idx="0">
                  <c:v>1.1716656728780366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F-4E76-BB0E-A9476067557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Cytokines!$AR$61</c:f>
              <c:numCache>
                <c:formatCode>General</c:formatCode>
                <c:ptCount val="1"/>
                <c:pt idx="0">
                  <c:v>0.98954764111932669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6F-4E76-BB0E-A9476067557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Cytokines!$AR$62</c:f>
              <c:numCache>
                <c:formatCode>General</c:formatCode>
                <c:ptCount val="1"/>
                <c:pt idx="0">
                  <c:v>0.88571087260928727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6F-4E76-BB0E-A9476067557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Cytokines!$AR$63</c:f>
              <c:numCache>
                <c:formatCode>General</c:formatCode>
                <c:ptCount val="1"/>
                <c:pt idx="0">
                  <c:v>1.1359504937069704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6F-4E76-BB0E-A9476067557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Cytokines!$AR$64</c:f>
              <c:numCache>
                <c:formatCode>General</c:formatCode>
                <c:ptCount val="1"/>
                <c:pt idx="0">
                  <c:v>1.1571561984376992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86F-4E76-BB0E-A9476067557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Cytokines!$AR$65</c:f>
              <c:numCache>
                <c:formatCode>General</c:formatCode>
                <c:ptCount val="1"/>
                <c:pt idx="0">
                  <c:v>0.95185751068528879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86F-4E76-BB0E-A9476067557E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Cytokines!$AR$66</c:f>
              <c:numCache>
                <c:formatCode>General</c:formatCode>
                <c:ptCount val="1"/>
                <c:pt idx="0">
                  <c:v>1.0795883256539565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86F-4E76-BB0E-A9476067557E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Cytokines!$AR$67</c:f>
              <c:numCache>
                <c:formatCode>General</c:formatCode>
                <c:ptCount val="1"/>
                <c:pt idx="0">
                  <c:v>1.1133367167287216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86F-4E76-BB0E-A9476067557E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Cytokines!$AR$68</c:f>
              <c:numCache>
                <c:formatCode>General</c:formatCode>
                <c:ptCount val="1"/>
                <c:pt idx="0">
                  <c:v>1.0473556296608173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86F-4E76-BB0E-A94760675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395488"/>
        <c:axId val="661395816"/>
      </c:barChart>
      <c:catAx>
        <c:axId val="661395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1395816"/>
        <c:crosses val="autoZero"/>
        <c:auto val="1"/>
        <c:lblAlgn val="ctr"/>
        <c:lblOffset val="100"/>
        <c:noMultiLvlLbl val="0"/>
      </c:catAx>
      <c:valAx>
        <c:axId val="66139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Fold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139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ApoE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'ApoE and more'!$AA$2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E-43FE-AE4C-87894C602F51}"/>
            </c:ext>
          </c:extLst>
        </c:ser>
        <c:ser>
          <c:idx val="1"/>
          <c:order val="1"/>
          <c:tx>
            <c:v>AbO+Chol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'ApoE and more'!$AA$3</c:f>
              <c:numCache>
                <c:formatCode>General</c:formatCode>
                <c:ptCount val="1"/>
                <c:pt idx="0">
                  <c:v>2.6123862215920335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EE-43FE-AE4C-87894C602F51}"/>
            </c:ext>
          </c:extLst>
        </c:ser>
        <c:ser>
          <c:idx val="2"/>
          <c:order val="2"/>
          <c:tx>
            <c:v>Chol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'ApoE and more'!$AA$4</c:f>
              <c:numCache>
                <c:formatCode>General</c:formatCode>
                <c:ptCount val="1"/>
                <c:pt idx="0">
                  <c:v>0.36736084799056767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EE-43FE-AE4C-87894C602F51}"/>
            </c:ext>
          </c:extLst>
        </c:ser>
        <c:ser>
          <c:idx val="3"/>
          <c:order val="3"/>
          <c:tx>
            <c:v>Chol+LPS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'ApoE and more'!$AA$5</c:f>
              <c:numCache>
                <c:formatCode>General</c:formatCode>
                <c:ptCount val="1"/>
                <c:pt idx="0">
                  <c:v>1.9391872749059511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EE-43FE-AE4C-87894C602F51}"/>
            </c:ext>
          </c:extLst>
        </c:ser>
        <c:ser>
          <c:idx val="4"/>
          <c:order val="4"/>
          <c:tx>
            <c:v>AbO+LPS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'ApoE and more'!$AA$6</c:f>
              <c:numCache>
                <c:formatCode>General</c:formatCode>
                <c:ptCount val="1"/>
                <c:pt idx="0">
                  <c:v>2.764659631283068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EE-43FE-AE4C-87894C602F51}"/>
            </c:ext>
          </c:extLst>
        </c:ser>
        <c:ser>
          <c:idx val="5"/>
          <c:order val="5"/>
          <c:tx>
            <c:v>AbO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'ApoE and more'!$AA$7</c:f>
              <c:numCache>
                <c:formatCode>General</c:formatCode>
                <c:ptCount val="1"/>
                <c:pt idx="0">
                  <c:v>1.4355739586561043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EE-43FE-AE4C-87894C602F51}"/>
            </c:ext>
          </c:extLst>
        </c:ser>
        <c:ser>
          <c:idx val="6"/>
          <c:order val="6"/>
          <c:tx>
            <c:v>LPS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'ApoE and more'!$AA$8</c:f>
              <c:numCache>
                <c:formatCode>General</c:formatCode>
                <c:ptCount val="1"/>
                <c:pt idx="0">
                  <c:v>1.4523676689353813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EE-43FE-AE4C-87894C602F51}"/>
            </c:ext>
          </c:extLst>
        </c:ser>
        <c:ser>
          <c:idx val="7"/>
          <c:order val="7"/>
          <c:tx>
            <c:v>Fru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'ApoE and more'!$AA$9</c:f>
              <c:numCache>
                <c:formatCode>General</c:formatCode>
                <c:ptCount val="1"/>
                <c:pt idx="0">
                  <c:v>1.9186590949183608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EE-43FE-AE4C-87894C602F51}"/>
            </c:ext>
          </c:extLst>
        </c:ser>
        <c:ser>
          <c:idx val="8"/>
          <c:order val="8"/>
          <c:tx>
            <c:v>AbO+Chol+LPS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'ApoE and more'!$AA$10</c:f>
              <c:numCache>
                <c:formatCode>General</c:formatCode>
                <c:ptCount val="1"/>
                <c:pt idx="0">
                  <c:v>5.6939009566650745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EE-43FE-AE4C-87894C602F51}"/>
            </c:ext>
          </c:extLst>
        </c:ser>
        <c:ser>
          <c:idx val="9"/>
          <c:order val="9"/>
          <c:tx>
            <c:v>Fru+Chol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'ApoE and more'!$AA$11</c:f>
              <c:numCache>
                <c:formatCode>General</c:formatCode>
                <c:ptCount val="1"/>
                <c:pt idx="0">
                  <c:v>2.9782299590560704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EE-43FE-AE4C-87894C602F51}"/>
            </c:ext>
          </c:extLst>
        </c:ser>
        <c:ser>
          <c:idx val="10"/>
          <c:order val="10"/>
          <c:tx>
            <c:v>Fru+LPS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'ApoE and more'!$AA$12</c:f>
              <c:numCache>
                <c:formatCode>General</c:formatCode>
                <c:ptCount val="1"/>
                <c:pt idx="0">
                  <c:v>1.2819999987375457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6EE-43FE-AE4C-87894C602F51}"/>
            </c:ext>
          </c:extLst>
        </c:ser>
        <c:ser>
          <c:idx val="11"/>
          <c:order val="11"/>
          <c:tx>
            <c:v>AbO+Fru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'ApoE and more'!$AA$13</c:f>
              <c:numCache>
                <c:formatCode>General</c:formatCode>
                <c:ptCount val="1"/>
                <c:pt idx="0">
                  <c:v>3.2068623519962527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6EE-43FE-AE4C-87894C602F51}"/>
            </c:ext>
          </c:extLst>
        </c:ser>
        <c:ser>
          <c:idx val="12"/>
          <c:order val="12"/>
          <c:tx>
            <c:v>A+F+C+LPS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'ApoE and more'!$AA$14</c:f>
              <c:numCache>
                <c:formatCode>General</c:formatCode>
                <c:ptCount val="1"/>
                <c:pt idx="0">
                  <c:v>9.9965570020110697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6EE-43FE-AE4C-87894C602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0638416"/>
        <c:axId val="780642680"/>
      </c:barChart>
      <c:catAx>
        <c:axId val="780638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80642680"/>
        <c:crosses val="autoZero"/>
        <c:auto val="1"/>
        <c:lblAlgn val="ctr"/>
        <c:lblOffset val="100"/>
        <c:noMultiLvlLbl val="0"/>
      </c:catAx>
      <c:valAx>
        <c:axId val="78064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Fold</a:t>
                </a:r>
                <a:r>
                  <a:rPr lang="en-US" baseline="0"/>
                  <a:t> Change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8063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262029746281715"/>
          <c:y val="3.0876713327500728E-2"/>
          <c:w val="0.19349081364829396"/>
          <c:h val="0.94792213473315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CD33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'ApoE and more'!$AA$29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3-4F22-964C-5FCFA2EF009E}"/>
            </c:ext>
          </c:extLst>
        </c:ser>
        <c:ser>
          <c:idx val="1"/>
          <c:order val="1"/>
          <c:tx>
            <c:v>AbO+Chol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'ApoE and more'!$AA$30</c:f>
              <c:numCache>
                <c:formatCode>General</c:formatCode>
                <c:ptCount val="1"/>
                <c:pt idx="0">
                  <c:v>1.3439500765071815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63-4F22-964C-5FCFA2EF009E}"/>
            </c:ext>
          </c:extLst>
        </c:ser>
        <c:ser>
          <c:idx val="2"/>
          <c:order val="2"/>
          <c:tx>
            <c:v>Chol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'ApoE and more'!$AA$31</c:f>
              <c:numCache>
                <c:formatCode>General</c:formatCode>
                <c:ptCount val="1"/>
                <c:pt idx="0">
                  <c:v>0.18547590946799383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63-4F22-964C-5FCFA2EF009E}"/>
            </c:ext>
          </c:extLst>
        </c:ser>
        <c:ser>
          <c:idx val="3"/>
          <c:order val="3"/>
          <c:tx>
            <c:v>Chol+LPS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'ApoE and more'!$AA$32</c:f>
              <c:numCache>
                <c:formatCode>General</c:formatCode>
                <c:ptCount val="1"/>
                <c:pt idx="0">
                  <c:v>1.9475244088074264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63-4F22-964C-5FCFA2EF009E}"/>
            </c:ext>
          </c:extLst>
        </c:ser>
        <c:ser>
          <c:idx val="4"/>
          <c:order val="4"/>
          <c:tx>
            <c:v>AbO+LPS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'ApoE and more'!$AA$33</c:f>
              <c:numCache>
                <c:formatCode>General</c:formatCode>
                <c:ptCount val="1"/>
                <c:pt idx="0">
                  <c:v>1.5555474687468056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63-4F22-964C-5FCFA2EF009E}"/>
            </c:ext>
          </c:extLst>
        </c:ser>
        <c:ser>
          <c:idx val="5"/>
          <c:order val="5"/>
          <c:tx>
            <c:v>AbO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'ApoE and more'!$AA$34</c:f>
              <c:numCache>
                <c:formatCode>General</c:formatCode>
                <c:ptCount val="1"/>
                <c:pt idx="0">
                  <c:v>1.2954749640020973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63-4F22-964C-5FCFA2EF009E}"/>
            </c:ext>
          </c:extLst>
        </c:ser>
        <c:ser>
          <c:idx val="6"/>
          <c:order val="6"/>
          <c:tx>
            <c:v>LPS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'ApoE and more'!$AA$35</c:f>
              <c:numCache>
                <c:formatCode>General</c:formatCode>
                <c:ptCount val="1"/>
                <c:pt idx="0">
                  <c:v>1.4348485377211591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63-4F22-964C-5FCFA2EF009E}"/>
            </c:ext>
          </c:extLst>
        </c:ser>
        <c:ser>
          <c:idx val="7"/>
          <c:order val="7"/>
          <c:tx>
            <c:v>Fru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'ApoE and more'!$AA$36</c:f>
              <c:numCache>
                <c:formatCode>General</c:formatCode>
                <c:ptCount val="1"/>
                <c:pt idx="0">
                  <c:v>1.3023400843127448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63-4F22-964C-5FCFA2EF009E}"/>
            </c:ext>
          </c:extLst>
        </c:ser>
        <c:ser>
          <c:idx val="8"/>
          <c:order val="8"/>
          <c:tx>
            <c:v>AbO+Chol+LPS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'ApoE and more'!$AA$37</c:f>
              <c:numCache>
                <c:formatCode>General</c:formatCode>
                <c:ptCount val="1"/>
                <c:pt idx="0">
                  <c:v>2.403013144519023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D63-4F22-964C-5FCFA2EF009E}"/>
            </c:ext>
          </c:extLst>
        </c:ser>
        <c:ser>
          <c:idx val="9"/>
          <c:order val="9"/>
          <c:tx>
            <c:v>Fru+Chol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'ApoE and more'!$AA$38</c:f>
              <c:numCache>
                <c:formatCode>General</c:formatCode>
                <c:ptCount val="1"/>
                <c:pt idx="0">
                  <c:v>1.254838337780726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D63-4F22-964C-5FCFA2EF009E}"/>
            </c:ext>
          </c:extLst>
        </c:ser>
        <c:ser>
          <c:idx val="10"/>
          <c:order val="10"/>
          <c:tx>
            <c:v>Fru+LPS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'ApoE and more'!$AA$39</c:f>
              <c:numCache>
                <c:formatCode>General</c:formatCode>
                <c:ptCount val="1"/>
                <c:pt idx="0">
                  <c:v>0.71024562517483669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D63-4F22-964C-5FCFA2EF009E}"/>
            </c:ext>
          </c:extLst>
        </c:ser>
        <c:ser>
          <c:idx val="11"/>
          <c:order val="11"/>
          <c:tx>
            <c:v>AbO+Fru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'ApoE and more'!$AA$40</c:f>
              <c:numCache>
                <c:formatCode>General</c:formatCode>
                <c:ptCount val="1"/>
                <c:pt idx="0">
                  <c:v>1.1832195353566011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D63-4F22-964C-5FCFA2EF009E}"/>
            </c:ext>
          </c:extLst>
        </c:ser>
        <c:ser>
          <c:idx val="12"/>
          <c:order val="12"/>
          <c:tx>
            <c:v>A+F+C+LPS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'ApoE and more'!$AA$41</c:f>
              <c:numCache>
                <c:formatCode>General</c:formatCode>
                <c:ptCount val="1"/>
                <c:pt idx="0">
                  <c:v>2.533038886887045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D63-4F22-964C-5FCFA2EF0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759216"/>
        <c:axId val="628761512"/>
      </c:barChart>
      <c:catAx>
        <c:axId val="62875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8761512"/>
        <c:crosses val="autoZero"/>
        <c:auto val="1"/>
        <c:lblAlgn val="ctr"/>
        <c:lblOffset val="100"/>
        <c:noMultiLvlLbl val="0"/>
      </c:catAx>
      <c:valAx>
        <c:axId val="62876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Fold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875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262029746281715"/>
          <c:y val="2.1617454068241473E-2"/>
          <c:w val="0.19349081364829396"/>
          <c:h val="0.96644065325167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ST6GALNAC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'ApoE and more'!$AA$56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0-4103-A322-50F0D0914179}"/>
            </c:ext>
          </c:extLst>
        </c:ser>
        <c:ser>
          <c:idx val="1"/>
          <c:order val="1"/>
          <c:tx>
            <c:v>AbO+Chol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'ApoE and more'!$AA$57</c:f>
              <c:numCache>
                <c:formatCode>General</c:formatCode>
                <c:ptCount val="1"/>
                <c:pt idx="0">
                  <c:v>1.2773608104445113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30-4103-A322-50F0D0914179}"/>
            </c:ext>
          </c:extLst>
        </c:ser>
        <c:ser>
          <c:idx val="2"/>
          <c:order val="2"/>
          <c:tx>
            <c:v>Chol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'ApoE and more'!$AA$58</c:f>
              <c:numCache>
                <c:formatCode>General</c:formatCode>
                <c:ptCount val="1"/>
                <c:pt idx="0">
                  <c:v>0.30975245300683424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30-4103-A322-50F0D0914179}"/>
            </c:ext>
          </c:extLst>
        </c:ser>
        <c:ser>
          <c:idx val="3"/>
          <c:order val="3"/>
          <c:tx>
            <c:v>Chol+LPS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'ApoE and more'!$AA$59</c:f>
              <c:numCache>
                <c:formatCode>General</c:formatCode>
                <c:ptCount val="1"/>
                <c:pt idx="0">
                  <c:v>1.4462284373322838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30-4103-A322-50F0D0914179}"/>
            </c:ext>
          </c:extLst>
        </c:ser>
        <c:ser>
          <c:idx val="4"/>
          <c:order val="4"/>
          <c:tx>
            <c:v>AbO+LPS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'ApoE and more'!$AA$60</c:f>
              <c:numCache>
                <c:formatCode>General</c:formatCode>
                <c:ptCount val="1"/>
                <c:pt idx="0">
                  <c:v>1.0116217559694651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30-4103-A322-50F0D0914179}"/>
            </c:ext>
          </c:extLst>
        </c:ser>
        <c:ser>
          <c:idx val="5"/>
          <c:order val="5"/>
          <c:tx>
            <c:v>AbO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'ApoE and more'!$AA$61</c:f>
              <c:numCache>
                <c:formatCode>General</c:formatCode>
                <c:ptCount val="1"/>
                <c:pt idx="0">
                  <c:v>0.53587630703540856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30-4103-A322-50F0D0914179}"/>
            </c:ext>
          </c:extLst>
        </c:ser>
        <c:ser>
          <c:idx val="6"/>
          <c:order val="6"/>
          <c:tx>
            <c:v>LPS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'ApoE and more'!$AA$62</c:f>
              <c:numCache>
                <c:formatCode>General</c:formatCode>
                <c:ptCount val="1"/>
                <c:pt idx="0">
                  <c:v>1.2365433248990225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630-4103-A322-50F0D0914179}"/>
            </c:ext>
          </c:extLst>
        </c:ser>
        <c:ser>
          <c:idx val="7"/>
          <c:order val="7"/>
          <c:tx>
            <c:v>Fru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'ApoE and more'!$AA$63</c:f>
              <c:numCache>
                <c:formatCode>General</c:formatCode>
                <c:ptCount val="1"/>
                <c:pt idx="0">
                  <c:v>0.79291316753786756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630-4103-A322-50F0D0914179}"/>
            </c:ext>
          </c:extLst>
        </c:ser>
        <c:ser>
          <c:idx val="8"/>
          <c:order val="8"/>
          <c:tx>
            <c:v>AbO+Chol+LPS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'ApoE and more'!$AA$64</c:f>
              <c:numCache>
                <c:formatCode>General</c:formatCode>
                <c:ptCount val="1"/>
                <c:pt idx="0">
                  <c:v>1.5548999202263858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630-4103-A322-50F0D0914179}"/>
            </c:ext>
          </c:extLst>
        </c:ser>
        <c:ser>
          <c:idx val="9"/>
          <c:order val="9"/>
          <c:tx>
            <c:v>Fru+Chol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'ApoE and more'!$AA$65</c:f>
              <c:numCache>
                <c:formatCode>General</c:formatCode>
                <c:ptCount val="1"/>
                <c:pt idx="0">
                  <c:v>1.1426332180628385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630-4103-A322-50F0D0914179}"/>
            </c:ext>
          </c:extLst>
        </c:ser>
        <c:ser>
          <c:idx val="10"/>
          <c:order val="10"/>
          <c:tx>
            <c:v>Fru+LPS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'ApoE and more'!$AA$66</c:f>
              <c:numCache>
                <c:formatCode>General</c:formatCode>
                <c:ptCount val="1"/>
                <c:pt idx="0">
                  <c:v>0.76294454917923293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630-4103-A322-50F0D0914179}"/>
            </c:ext>
          </c:extLst>
        </c:ser>
        <c:ser>
          <c:idx val="11"/>
          <c:order val="11"/>
          <c:tx>
            <c:v>AbO+Fru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'ApoE and more'!$AA$67</c:f>
              <c:numCache>
                <c:formatCode>General</c:formatCode>
                <c:ptCount val="1"/>
                <c:pt idx="0">
                  <c:v>0.89143541589539421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630-4103-A322-50F0D0914179}"/>
            </c:ext>
          </c:extLst>
        </c:ser>
        <c:ser>
          <c:idx val="12"/>
          <c:order val="12"/>
          <c:tx>
            <c:v>A+F+C+LPS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'ApoE and more'!$AA$68</c:f>
              <c:numCache>
                <c:formatCode>General</c:formatCode>
                <c:ptCount val="1"/>
                <c:pt idx="0">
                  <c:v>1.6882352977010093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630-4103-A322-50F0D0914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694088"/>
        <c:axId val="656696712"/>
      </c:barChart>
      <c:catAx>
        <c:axId val="656694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6696712"/>
        <c:crosses val="autoZero"/>
        <c:auto val="1"/>
        <c:lblAlgn val="ctr"/>
        <c:lblOffset val="100"/>
        <c:noMultiLvlLbl val="0"/>
      </c:catAx>
      <c:valAx>
        <c:axId val="65669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Fold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669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84251968503938"/>
          <c:y val="2.6247083697871106E-2"/>
          <c:w val="0.19349081364829396"/>
          <c:h val="0.95718139399241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160020</xdr:colOff>
      <xdr:row>1</xdr:row>
      <xdr:rowOff>19050</xdr:rowOff>
    </xdr:from>
    <xdr:to>
      <xdr:col>35</xdr:col>
      <xdr:colOff>464820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FD2C96-7A3A-29AE-3174-4576C6558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129540</xdr:colOff>
      <xdr:row>27</xdr:row>
      <xdr:rowOff>26670</xdr:rowOff>
    </xdr:from>
    <xdr:to>
      <xdr:col>35</xdr:col>
      <xdr:colOff>434340</xdr:colOff>
      <xdr:row>42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745165-A4B5-C2C6-E0A6-91777105B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83820</xdr:colOff>
      <xdr:row>54</xdr:row>
      <xdr:rowOff>110490</xdr:rowOff>
    </xdr:from>
    <xdr:to>
      <xdr:col>35</xdr:col>
      <xdr:colOff>388620</xdr:colOff>
      <xdr:row>69</xdr:row>
      <xdr:rowOff>110490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4A5C46-13EB-2463-67FD-877D2CB92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266700</xdr:colOff>
      <xdr:row>1</xdr:row>
      <xdr:rowOff>49530</xdr:rowOff>
    </xdr:from>
    <xdr:to>
      <xdr:col>52</xdr:col>
      <xdr:colOff>571500</xdr:colOff>
      <xdr:row>16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94F7DE-0319-D6B0-D43A-943D80C84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320040</xdr:colOff>
      <xdr:row>26</xdr:row>
      <xdr:rowOff>118110</xdr:rowOff>
    </xdr:from>
    <xdr:to>
      <xdr:col>53</xdr:col>
      <xdr:colOff>15240</xdr:colOff>
      <xdr:row>41</xdr:row>
      <xdr:rowOff>118110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9D880E-F527-23DB-44D5-6B8DC3CBE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121920</xdr:colOff>
      <xdr:row>53</xdr:row>
      <xdr:rowOff>133350</xdr:rowOff>
    </xdr:from>
    <xdr:to>
      <xdr:col>52</xdr:col>
      <xdr:colOff>426720</xdr:colOff>
      <xdr:row>68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09FDC0-89D4-6CE8-4B6F-9E7D7B58E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106680</xdr:colOff>
      <xdr:row>1</xdr:row>
      <xdr:rowOff>95250</xdr:rowOff>
    </xdr:from>
    <xdr:to>
      <xdr:col>35</xdr:col>
      <xdr:colOff>411480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777518-9E7A-9681-1B71-3CA9D974A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99060</xdr:colOff>
      <xdr:row>28</xdr:row>
      <xdr:rowOff>26670</xdr:rowOff>
    </xdr:from>
    <xdr:to>
      <xdr:col>35</xdr:col>
      <xdr:colOff>403860</xdr:colOff>
      <xdr:row>43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DF72B6-307F-0B8C-01ED-B0EAB1CEA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137160</xdr:colOff>
      <xdr:row>55</xdr:row>
      <xdr:rowOff>110490</xdr:rowOff>
    </xdr:from>
    <xdr:to>
      <xdr:col>35</xdr:col>
      <xdr:colOff>441960</xdr:colOff>
      <xdr:row>70</xdr:row>
      <xdr:rowOff>110490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066C76-DADC-6C79-BAA2-59BA1140D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106680</xdr:colOff>
      <xdr:row>81</xdr:row>
      <xdr:rowOff>110490</xdr:rowOff>
    </xdr:from>
    <xdr:to>
      <xdr:col>35</xdr:col>
      <xdr:colOff>411480</xdr:colOff>
      <xdr:row>96</xdr:row>
      <xdr:rowOff>110490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6034FA-FBDB-5A77-8B58-20EE67CAE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274320</xdr:colOff>
      <xdr:row>0</xdr:row>
      <xdr:rowOff>171450</xdr:rowOff>
    </xdr:from>
    <xdr:to>
      <xdr:col>52</xdr:col>
      <xdr:colOff>579120</xdr:colOff>
      <xdr:row>15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C6F277-A894-893D-E085-7CDDC6122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198120</xdr:colOff>
      <xdr:row>26</xdr:row>
      <xdr:rowOff>118110</xdr:rowOff>
    </xdr:from>
    <xdr:to>
      <xdr:col>52</xdr:col>
      <xdr:colOff>502920</xdr:colOff>
      <xdr:row>41</xdr:row>
      <xdr:rowOff>118110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16705C-5A04-2DB9-67ED-296DC5FD8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205740</xdr:colOff>
      <xdr:row>55</xdr:row>
      <xdr:rowOff>11430</xdr:rowOff>
    </xdr:from>
    <xdr:to>
      <xdr:col>52</xdr:col>
      <xdr:colOff>510540</xdr:colOff>
      <xdr:row>70</xdr:row>
      <xdr:rowOff>11430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3472DC-AE5B-F268-4E90-4FB785130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83820</xdr:colOff>
      <xdr:row>80</xdr:row>
      <xdr:rowOff>171450</xdr:rowOff>
    </xdr:from>
    <xdr:to>
      <xdr:col>52</xdr:col>
      <xdr:colOff>388620</xdr:colOff>
      <xdr:row>95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47732D3-BCA7-4873-7374-C54AF4E52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82CD3-5A21-4850-9FB9-4DEF9EC2C6EC}">
  <dimension ref="B1:AX82"/>
  <sheetViews>
    <sheetView tabSelected="1" topLeftCell="Z1" workbookViewId="0">
      <selection activeCell="AX71" sqref="AX71"/>
    </sheetView>
  </sheetViews>
  <sheetFormatPr defaultRowHeight="14.4" x14ac:dyDescent="0.3"/>
  <cols>
    <col min="4" max="4" width="29.88671875" bestFit="1" customWidth="1"/>
    <col min="13" max="13" width="29.88671875" bestFit="1" customWidth="1"/>
  </cols>
  <sheetData>
    <row r="1" spans="2:45" x14ac:dyDescent="0.3">
      <c r="U1" t="s">
        <v>51</v>
      </c>
      <c r="V1" t="s">
        <v>52</v>
      </c>
      <c r="W1" t="s">
        <v>54</v>
      </c>
      <c r="X1" t="s">
        <v>55</v>
      </c>
      <c r="Y1" t="s">
        <v>5</v>
      </c>
      <c r="Z1" t="s">
        <v>6</v>
      </c>
      <c r="AA1" t="s">
        <v>7</v>
      </c>
      <c r="AB1" t="s">
        <v>53</v>
      </c>
      <c r="AL1" t="s">
        <v>51</v>
      </c>
      <c r="AM1" t="s">
        <v>52</v>
      </c>
      <c r="AN1" t="s">
        <v>54</v>
      </c>
      <c r="AO1" t="s">
        <v>55</v>
      </c>
      <c r="AP1" t="s">
        <v>5</v>
      </c>
      <c r="AQ1" t="s">
        <v>6</v>
      </c>
      <c r="AR1" t="s">
        <v>7</v>
      </c>
      <c r="AS1" t="s">
        <v>53</v>
      </c>
    </row>
    <row r="2" spans="2:45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T2" s="1" t="s">
        <v>38</v>
      </c>
      <c r="U2">
        <f>AVERAGE(N3:N4,E3:E4)</f>
        <v>33.043520821406652</v>
      </c>
      <c r="V2">
        <f>_xlfn.STDEV.P(N3:N4,E3:E4)</f>
        <v>0.13856323396676692</v>
      </c>
      <c r="W2">
        <v>22.59</v>
      </c>
      <c r="X2">
        <v>22.85</v>
      </c>
      <c r="Y2">
        <f>U2-(AVERAGE(W2:X2))</f>
        <v>10.323520821406653</v>
      </c>
      <c r="Z2">
        <f>Y2-$Y$2</f>
        <v>0</v>
      </c>
      <c r="AA2" s="1">
        <f>2^-(Z2)</f>
        <v>1</v>
      </c>
      <c r="AK2" s="1" t="s">
        <v>38</v>
      </c>
      <c r="AL2">
        <f>U2/AL20</f>
        <v>0.76949137248635124</v>
      </c>
      <c r="AM2">
        <f>V2/AL20</f>
        <v>3.226750976613877E-3</v>
      </c>
      <c r="AN2">
        <f>W2/AL20</f>
        <v>0.52605804927438404</v>
      </c>
      <c r="AO2">
        <f>X2/AL20</f>
        <v>0.53211272359095507</v>
      </c>
      <c r="AP2">
        <f>AL2-(AVERAGE(AN2:AO2))</f>
        <v>0.24040598605368169</v>
      </c>
      <c r="AQ2">
        <f>AP2-$AP$2</f>
        <v>0</v>
      </c>
      <c r="AR2" s="1">
        <f>2^-(AQ2)</f>
        <v>1</v>
      </c>
    </row>
    <row r="3" spans="2:45" x14ac:dyDescent="0.3">
      <c r="B3" s="1" t="s">
        <v>8</v>
      </c>
      <c r="C3" t="s">
        <v>9</v>
      </c>
      <c r="D3" t="s">
        <v>10</v>
      </c>
      <c r="E3">
        <v>33.1538827632302</v>
      </c>
      <c r="F3">
        <v>33.180672751133301</v>
      </c>
      <c r="G3">
        <v>10.589728003037749</v>
      </c>
      <c r="H3">
        <v>0</v>
      </c>
      <c r="I3">
        <v>1</v>
      </c>
      <c r="K3" s="1" t="s">
        <v>8</v>
      </c>
      <c r="L3" t="s">
        <v>9</v>
      </c>
      <c r="M3" t="s">
        <v>23</v>
      </c>
      <c r="N3">
        <v>32.9141491556422</v>
      </c>
      <c r="O3">
        <v>32.906368891680003</v>
      </c>
      <c r="P3">
        <v>10.059211782790154</v>
      </c>
      <c r="Q3">
        <v>0</v>
      </c>
      <c r="R3">
        <v>1</v>
      </c>
      <c r="T3" s="1" t="s">
        <v>39</v>
      </c>
      <c r="U3">
        <f>AVERAGE(E9:E10,N9:N10)</f>
        <v>36.175752671829223</v>
      </c>
      <c r="V3">
        <f>_xlfn.STDEV.P(N9:N10,E9:E10)</f>
        <v>0.1593340197926513</v>
      </c>
      <c r="W3">
        <v>22.42</v>
      </c>
      <c r="X3">
        <v>22.92</v>
      </c>
      <c r="Y3">
        <f t="shared" ref="Y3:Y14" si="0">U3-(AVERAGE(W3:X3))</f>
        <v>13.505752671829221</v>
      </c>
      <c r="Z3">
        <f t="shared" ref="Z3:Z14" si="1">Y3-$Y$2</f>
        <v>3.1822318504225677</v>
      </c>
      <c r="AA3" s="1">
        <f t="shared" ref="AA3:AA14" si="2">2^-(Z3)</f>
        <v>0.11016731371596349</v>
      </c>
      <c r="AB3" s="1">
        <f>_xlfn.T.TEST(E3:E4:N3:N4,E9:E10:N9:N10,1,1)</f>
        <v>6.6736115649930635E-4</v>
      </c>
      <c r="AK3" s="1" t="s">
        <v>39</v>
      </c>
      <c r="AL3">
        <f>U3/AM20</f>
        <v>0.77930906473812567</v>
      </c>
      <c r="AM3">
        <f>V3/AM20</f>
        <v>3.4324219062419419E-3</v>
      </c>
      <c r="AN3">
        <f>W3/AM20</f>
        <v>0.48297845769591013</v>
      </c>
      <c r="AO3">
        <f>X3/AM20</f>
        <v>0.49374960974086801</v>
      </c>
      <c r="AP3">
        <f t="shared" ref="AP3:AP14" si="3">AL3-(AVERAGE(AN3:AO3))</f>
        <v>0.29094503101973657</v>
      </c>
      <c r="AQ3">
        <f t="shared" ref="AQ3:AQ14" si="4">AP3-$AP$2</f>
        <v>5.053904496605488E-2</v>
      </c>
      <c r="AR3" s="1">
        <f t="shared" ref="AR3:AR14" si="5">2^-(AQ3)</f>
        <v>0.96557548630764123</v>
      </c>
      <c r="AS3" s="1">
        <f>_xlfn.T.TEST(V3:V4:AE3:AE4,V9:V10:AE9:AE10,1,1)</f>
        <v>0.23748630523530034</v>
      </c>
    </row>
    <row r="4" spans="2:45" x14ac:dyDescent="0.3">
      <c r="B4" s="1" t="s">
        <v>8</v>
      </c>
      <c r="C4" t="s">
        <v>9</v>
      </c>
      <c r="D4" t="s">
        <v>10</v>
      </c>
      <c r="E4">
        <v>33.207462739036401</v>
      </c>
      <c r="K4" s="1" t="s">
        <v>8</v>
      </c>
      <c r="L4" t="s">
        <v>9</v>
      </c>
      <c r="M4" t="s">
        <v>23</v>
      </c>
      <c r="N4">
        <v>32.8985886277178</v>
      </c>
      <c r="T4" s="1" t="s">
        <v>40</v>
      </c>
      <c r="U4">
        <f>AVERAGE(E7:E8,N7:N8)</f>
        <v>35.346045217011046</v>
      </c>
      <c r="V4">
        <f>_xlfn.STDEV.P(N7:N8,E7:E8)</f>
        <v>1.2930441572850897</v>
      </c>
      <c r="W4">
        <v>22.52</v>
      </c>
      <c r="X4">
        <v>22.69</v>
      </c>
      <c r="Y4">
        <f t="shared" si="0"/>
        <v>12.741045217011045</v>
      </c>
      <c r="Z4">
        <f t="shared" si="1"/>
        <v>2.4175243956043921</v>
      </c>
      <c r="AA4" s="1">
        <f t="shared" si="2"/>
        <v>0.18717706869149067</v>
      </c>
      <c r="AB4" s="1">
        <f>_xlfn.T.TEST(E3:E4:N3:N4,E7:E8:N7:N8,1,1)</f>
        <v>2.8170330120785834E-3</v>
      </c>
      <c r="AK4" s="1" t="s">
        <v>40</v>
      </c>
      <c r="AL4">
        <f>U4/AN20</f>
        <v>0.66581411956695657</v>
      </c>
      <c r="AM4">
        <f>V4/AN20</f>
        <v>2.4357097147876382E-2</v>
      </c>
      <c r="AN4">
        <f>W4/AN20</f>
        <v>0.42420966420966416</v>
      </c>
      <c r="AO4">
        <f>X4/AN20</f>
        <v>0.42741195741195742</v>
      </c>
      <c r="AP4">
        <f t="shared" si="3"/>
        <v>0.24000330875614578</v>
      </c>
      <c r="AQ4">
        <f t="shared" si="4"/>
        <v>-4.0267729753590276E-4</v>
      </c>
      <c r="AR4" s="1">
        <f t="shared" si="5"/>
        <v>1.0002791535895761</v>
      </c>
      <c r="AS4" s="1">
        <f>_xlfn.T.TEST(V3:V4:AE3:AE4,V7:V8:AE7:AE8,1,1)</f>
        <v>0.22069589358140385</v>
      </c>
    </row>
    <row r="5" spans="2:45" x14ac:dyDescent="0.3">
      <c r="B5" s="1" t="s">
        <v>8</v>
      </c>
      <c r="C5" t="s">
        <v>9</v>
      </c>
      <c r="D5" t="s">
        <v>11</v>
      </c>
      <c r="E5">
        <v>34.304335320330402</v>
      </c>
      <c r="F5">
        <v>34.557683668243456</v>
      </c>
      <c r="G5">
        <v>11.695672854065108</v>
      </c>
      <c r="H5">
        <v>1.1059448510273597</v>
      </c>
      <c r="I5">
        <v>0.46459809667774077</v>
      </c>
      <c r="K5" s="1" t="s">
        <v>8</v>
      </c>
      <c r="L5" t="s">
        <v>9</v>
      </c>
      <c r="M5" t="s">
        <v>24</v>
      </c>
      <c r="N5">
        <v>34.425710764941201</v>
      </c>
      <c r="O5">
        <v>34.695957165763502</v>
      </c>
      <c r="P5">
        <v>12.438523438370105</v>
      </c>
      <c r="Q5">
        <v>2.3793116555799507</v>
      </c>
      <c r="R5">
        <v>0.19220107953417218</v>
      </c>
      <c r="T5" s="1" t="s">
        <v>41</v>
      </c>
      <c r="U5">
        <f>AVERAGE(E15:E16,N15:N16)</f>
        <v>31.24443799424192</v>
      </c>
      <c r="V5">
        <f>_xlfn.STDEV.P(E15:E16,N15:N16)</f>
        <v>0.12528655719301132</v>
      </c>
      <c r="W5">
        <v>22.37</v>
      </c>
      <c r="X5">
        <v>22.59</v>
      </c>
      <c r="Y5">
        <f t="shared" si="0"/>
        <v>8.7644379942419199</v>
      </c>
      <c r="Z5">
        <f t="shared" si="1"/>
        <v>-1.5590828271647332</v>
      </c>
      <c r="AA5" s="1">
        <f t="shared" si="2"/>
        <v>2.9466645389596455</v>
      </c>
      <c r="AB5" s="1">
        <f>_xlfn.T.TEST(E3:E4:N3:N4,E15:E16:N15:N16,1,1)</f>
        <v>1.9267767590223028E-2</v>
      </c>
      <c r="AK5" s="1" t="s">
        <v>41</v>
      </c>
      <c r="AL5">
        <f>U5/AO20</f>
        <v>1.0275816118220651</v>
      </c>
      <c r="AM5">
        <f>V5/AO20</f>
        <v>4.1204825768912214E-3</v>
      </c>
      <c r="AN5">
        <f>W5/AO20</f>
        <v>0.73571496663489044</v>
      </c>
      <c r="AO5">
        <f>X5/AO20</f>
        <v>0.74295042897998098</v>
      </c>
      <c r="AP5">
        <f t="shared" si="3"/>
        <v>0.28824891401462938</v>
      </c>
      <c r="AQ5">
        <f t="shared" si="4"/>
        <v>4.784292796094769E-2</v>
      </c>
      <c r="AR5" s="1">
        <f t="shared" si="5"/>
        <v>0.96738164662975479</v>
      </c>
      <c r="AS5" s="1" t="e">
        <f>_xlfn.T.TEST(V3:V4:AE3:AE4,V15:V16:AE15:AE16,1,1)</f>
        <v>#DIV/0!</v>
      </c>
    </row>
    <row r="6" spans="2:45" x14ac:dyDescent="0.3">
      <c r="B6" s="1" t="s">
        <v>8</v>
      </c>
      <c r="C6" t="s">
        <v>9</v>
      </c>
      <c r="D6" t="s">
        <v>11</v>
      </c>
      <c r="E6">
        <v>34.811032016156503</v>
      </c>
      <c r="K6" s="1" t="s">
        <v>8</v>
      </c>
      <c r="L6" t="s">
        <v>9</v>
      </c>
      <c r="M6" t="s">
        <v>24</v>
      </c>
      <c r="N6">
        <v>34.966203566585797</v>
      </c>
      <c r="T6" s="1" t="s">
        <v>42</v>
      </c>
      <c r="U6">
        <f>AVERAGE(E13:E14,N13:N14)</f>
        <v>31.457610265626897</v>
      </c>
      <c r="V6">
        <f>_xlfn.STDEV.P(E13:E14,N13:N14)</f>
        <v>0.26681785535362473</v>
      </c>
      <c r="W6">
        <v>22.4</v>
      </c>
      <c r="X6">
        <v>22.85</v>
      </c>
      <c r="Y6">
        <f t="shared" si="0"/>
        <v>8.8326102656268972</v>
      </c>
      <c r="Z6">
        <f t="shared" si="1"/>
        <v>-1.490910555779756</v>
      </c>
      <c r="AA6" s="1">
        <f t="shared" si="2"/>
        <v>2.8106631394927382</v>
      </c>
      <c r="AB6" s="1">
        <f>_xlfn.T.TEST(E3:E4:N3:N4,E13:E14:N13:N14,1,1)</f>
        <v>3.1522478054147818E-2</v>
      </c>
      <c r="AK6" s="1" t="s">
        <v>42</v>
      </c>
      <c r="AL6">
        <f>U6/AP20</f>
        <v>0.36927102897724667</v>
      </c>
      <c r="AM6">
        <f>V6/AP20</f>
        <v>3.1320911907791946E-3</v>
      </c>
      <c r="AN6">
        <f>W6/AP20</f>
        <v>0.26294658046954744</v>
      </c>
      <c r="AO6">
        <f>X6/AP20</f>
        <v>0.26822898945219464</v>
      </c>
      <c r="AP6">
        <f t="shared" si="3"/>
        <v>0.10368324401637563</v>
      </c>
      <c r="AQ6">
        <f t="shared" si="4"/>
        <v>-0.13672274203730606</v>
      </c>
      <c r="AR6" s="1">
        <f t="shared" si="5"/>
        <v>1.0994048447555209</v>
      </c>
      <c r="AS6" s="1">
        <f>_xlfn.T.TEST(V3:V4:AE3:AE4,V13:V14:AE13:AE14,1,1)</f>
        <v>7.9399288799320469E-2</v>
      </c>
    </row>
    <row r="7" spans="2:45" x14ac:dyDescent="0.3">
      <c r="B7" s="1" t="s">
        <v>8</v>
      </c>
      <c r="C7" t="s">
        <v>9</v>
      </c>
      <c r="D7" t="s">
        <v>12</v>
      </c>
      <c r="E7">
        <v>36.409404815466203</v>
      </c>
      <c r="F7">
        <v>36.627622962049202</v>
      </c>
      <c r="G7">
        <v>14.106665448999252</v>
      </c>
      <c r="H7">
        <v>3.5169374459615028</v>
      </c>
      <c r="I7">
        <v>8.7356723372322226E-2</v>
      </c>
      <c r="K7" s="1" t="s">
        <v>8</v>
      </c>
      <c r="L7" t="s">
        <v>9</v>
      </c>
      <c r="M7" t="s">
        <v>25</v>
      </c>
      <c r="N7">
        <v>33.957583456676197</v>
      </c>
      <c r="O7">
        <v>34.064467471972897</v>
      </c>
      <c r="P7">
        <v>11.378921150888747</v>
      </c>
      <c r="Q7">
        <v>1.319709368098593</v>
      </c>
      <c r="R7">
        <v>0.40061563495968894</v>
      </c>
      <c r="T7" s="1" t="s">
        <v>43</v>
      </c>
      <c r="U7">
        <f>AVERAGE(E5:E6,N5:N6)</f>
        <v>34.626820417003479</v>
      </c>
      <c r="V7">
        <f>_xlfn.STDEV.P(E5:E6,N5:N6)</f>
        <v>0.27090430285055583</v>
      </c>
      <c r="W7">
        <v>22.86</v>
      </c>
      <c r="X7">
        <v>22.26</v>
      </c>
      <c r="Y7">
        <f t="shared" si="0"/>
        <v>12.066820417003477</v>
      </c>
      <c r="Z7">
        <f t="shared" si="1"/>
        <v>1.7432995955968238</v>
      </c>
      <c r="AA7" s="1">
        <f t="shared" si="2"/>
        <v>0.29868576853882878</v>
      </c>
      <c r="AB7" s="1">
        <f>_xlfn.T.TEST(E3:E4:N3:N4,E5:E6:N5:N6,1,1)</f>
        <v>1.6728268316968677E-3</v>
      </c>
      <c r="AK7" s="1" t="s">
        <v>43</v>
      </c>
      <c r="AL7">
        <f>U7/AQ20</f>
        <v>0.80909265451176426</v>
      </c>
      <c r="AM7">
        <f>V7/AQ20</f>
        <v>6.3299684716181344E-3</v>
      </c>
      <c r="AN7">
        <f>W7/AQ20</f>
        <v>0.53414832373857091</v>
      </c>
      <c r="AO7">
        <f>X7/AQ20</f>
        <v>0.52012868269556378</v>
      </c>
      <c r="AP7">
        <f t="shared" si="3"/>
        <v>0.28195415129469692</v>
      </c>
      <c r="AQ7">
        <f t="shared" si="4"/>
        <v>4.1548165241015234E-2</v>
      </c>
      <c r="AR7" s="1">
        <f t="shared" si="5"/>
        <v>0.97161174502427905</v>
      </c>
      <c r="AS7" s="1">
        <f>_xlfn.T.TEST(V3:V4:AE3:AE4,V5:V6:AE5:AE6,1,1)</f>
        <v>8.8389730437417269E-2</v>
      </c>
    </row>
    <row r="8" spans="2:45" x14ac:dyDescent="0.3">
      <c r="B8" s="1" t="s">
        <v>8</v>
      </c>
      <c r="C8" t="s">
        <v>9</v>
      </c>
      <c r="D8" t="s">
        <v>12</v>
      </c>
      <c r="E8">
        <v>36.8458411086322</v>
      </c>
      <c r="K8" s="1" t="s">
        <v>8</v>
      </c>
      <c r="L8" t="s">
        <v>9</v>
      </c>
      <c r="M8" t="s">
        <v>25</v>
      </c>
      <c r="N8">
        <v>34.171351487269597</v>
      </c>
      <c r="T8" s="1" t="s">
        <v>44</v>
      </c>
      <c r="U8">
        <f>AVERAGE(E11:E12,N11:N12)</f>
        <v>28.989722637909523</v>
      </c>
      <c r="V8">
        <f>_xlfn.STDEV.P(E11:E12,N11:N12)</f>
        <v>0.13480802637755399</v>
      </c>
      <c r="W8">
        <v>21.76</v>
      </c>
      <c r="X8">
        <v>21.5</v>
      </c>
      <c r="Y8">
        <f t="shared" si="0"/>
        <v>7.3597226379095204</v>
      </c>
      <c r="Z8">
        <f t="shared" si="1"/>
        <v>-2.9637981834971328</v>
      </c>
      <c r="AA8" s="1">
        <f t="shared" si="2"/>
        <v>7.8017522401521449</v>
      </c>
      <c r="AB8">
        <f>_xlfn.T.TEST(E3:E4:N3:N4,E11:E12:N11:N12,1,1)</f>
        <v>9.1947982580508347E-2</v>
      </c>
      <c r="AK8" s="1" t="s">
        <v>44</v>
      </c>
      <c r="AL8">
        <f>U8/AR20</f>
        <v>1.2137687269513089</v>
      </c>
      <c r="AM8">
        <f>V8/AR20</f>
        <v>5.6442680946912774E-3</v>
      </c>
      <c r="AN8">
        <f>W8/AR20</f>
        <v>0.91106796116504862</v>
      </c>
      <c r="AO8">
        <f>X8/AR20</f>
        <v>0.90018203883495151</v>
      </c>
      <c r="AP8">
        <f t="shared" si="3"/>
        <v>0.30814372695130876</v>
      </c>
      <c r="AQ8">
        <f t="shared" si="4"/>
        <v>6.7737740897627075E-2</v>
      </c>
      <c r="AR8" s="1">
        <f t="shared" si="5"/>
        <v>0.95413298104361544</v>
      </c>
      <c r="AS8">
        <f>_xlfn.T.TEST(V3:V4:AE3:AE4,V11:V12:AE11:AE12,1,1)</f>
        <v>0.2529136447921132</v>
      </c>
    </row>
    <row r="9" spans="2:45" x14ac:dyDescent="0.3">
      <c r="B9" s="1" t="s">
        <v>8</v>
      </c>
      <c r="C9" t="s">
        <v>9</v>
      </c>
      <c r="D9" t="s">
        <v>13</v>
      </c>
      <c r="E9">
        <v>36.137636765436604</v>
      </c>
      <c r="F9">
        <v>36.037367787975299</v>
      </c>
      <c r="G9">
        <v>13.613394257279598</v>
      </c>
      <c r="H9">
        <v>3.0236662542418493</v>
      </c>
      <c r="I9">
        <v>0.12296620234118338</v>
      </c>
      <c r="K9" s="1" t="s">
        <v>8</v>
      </c>
      <c r="L9" t="s">
        <v>9</v>
      </c>
      <c r="M9" t="s">
        <v>26</v>
      </c>
      <c r="N9">
        <v>36.363331454968602</v>
      </c>
      <c r="O9">
        <v>36.314137555683146</v>
      </c>
      <c r="P9">
        <v>13.392896714407698</v>
      </c>
      <c r="Q9">
        <v>3.3336849316175439</v>
      </c>
      <c r="R9">
        <v>9.9188389663259297E-2</v>
      </c>
      <c r="T9" s="1" t="s">
        <v>45</v>
      </c>
      <c r="U9">
        <f>AVERAGE(E19:E20,N19:N20)</f>
        <v>33.183008109770505</v>
      </c>
      <c r="V9">
        <f>_xlfn.STDEV.P(E19:E20,N19:N20)</f>
        <v>0.21065750634057673</v>
      </c>
      <c r="W9">
        <v>22.25</v>
      </c>
      <c r="X9">
        <v>22.03</v>
      </c>
      <c r="Y9">
        <f t="shared" si="0"/>
        <v>11.043008109770504</v>
      </c>
      <c r="Z9">
        <f t="shared" si="1"/>
        <v>0.71948728836385101</v>
      </c>
      <c r="AA9" s="1">
        <f t="shared" si="2"/>
        <v>0.60731323363658829</v>
      </c>
      <c r="AB9" s="1">
        <f>_xlfn.T.TEST(E3:E4:N3:N4,E19:E20:N19:N20,1,1)</f>
        <v>5.1638533230958836E-2</v>
      </c>
      <c r="AK9" s="1" t="s">
        <v>45</v>
      </c>
      <c r="AL9">
        <f>U9/AS20</f>
        <v>0.38689211888715186</v>
      </c>
      <c r="AM9">
        <f>V9/AS20</f>
        <v>2.4561284112030743E-3</v>
      </c>
      <c r="AN9">
        <f>W9/AS20</f>
        <v>0.25942041230145318</v>
      </c>
      <c r="AO9">
        <f>X9/AS20</f>
        <v>0.25685535653937142</v>
      </c>
      <c r="AP9">
        <f t="shared" si="3"/>
        <v>0.12875423446673956</v>
      </c>
      <c r="AQ9">
        <f t="shared" si="4"/>
        <v>-0.11165175158694213</v>
      </c>
      <c r="AR9" s="1">
        <f t="shared" si="5"/>
        <v>1.0804645600215934</v>
      </c>
      <c r="AS9" s="1" t="e">
        <f>_xlfn.T.TEST(V3:V4:AE3:AE4,V19:V20:AE19:AE20,1,1)</f>
        <v>#DIV/0!</v>
      </c>
    </row>
    <row r="10" spans="2:45" x14ac:dyDescent="0.3">
      <c r="B10" s="1" t="s">
        <v>8</v>
      </c>
      <c r="C10" t="s">
        <v>9</v>
      </c>
      <c r="D10" t="s">
        <v>13</v>
      </c>
      <c r="E10">
        <v>35.937098810514001</v>
      </c>
      <c r="K10" s="1" t="s">
        <v>8</v>
      </c>
      <c r="L10" t="s">
        <v>9</v>
      </c>
      <c r="M10" t="s">
        <v>26</v>
      </c>
      <c r="N10">
        <v>36.264943656397698</v>
      </c>
      <c r="T10" s="1" t="s">
        <v>46</v>
      </c>
      <c r="U10">
        <f>AVERAGE(E17:E18,N17:N18)</f>
        <v>36.811729103917223</v>
      </c>
      <c r="V10">
        <f>_xlfn.STDEV.P(E17:E18,N17:N18)</f>
        <v>0.8010315223142922</v>
      </c>
      <c r="W10">
        <v>23.73</v>
      </c>
      <c r="X10">
        <v>23.56</v>
      </c>
      <c r="Y10">
        <f t="shared" si="0"/>
        <v>13.166729103917223</v>
      </c>
      <c r="Z10">
        <f t="shared" si="1"/>
        <v>2.8432082825105702</v>
      </c>
      <c r="AA10" s="1">
        <f t="shared" si="2"/>
        <v>0.13935065777358679</v>
      </c>
      <c r="AB10" s="1">
        <f>_xlfn.T.TEST(E3:E4:N3:N4,E17:E18:N17:N18,1,1)</f>
        <v>2.1306304212708391E-3</v>
      </c>
      <c r="AK10" s="1" t="s">
        <v>46</v>
      </c>
      <c r="AL10">
        <f>U10/AT20</f>
        <v>0.42920062659180264</v>
      </c>
      <c r="AM10">
        <f>V10/AT20</f>
        <v>9.3395023723700839E-3</v>
      </c>
      <c r="AN10">
        <f>W10/AT20</f>
        <v>0.27667624197363971</v>
      </c>
      <c r="AO10">
        <f>X10/AT20</f>
        <v>0.27469415343021286</v>
      </c>
      <c r="AP10">
        <f t="shared" si="3"/>
        <v>0.15351542888987635</v>
      </c>
      <c r="AQ10">
        <f t="shared" si="4"/>
        <v>-8.6890557163805338E-2</v>
      </c>
      <c r="AR10" s="1">
        <f t="shared" si="5"/>
        <v>1.062078614162705</v>
      </c>
      <c r="AS10" s="1" t="e">
        <f>_xlfn.T.TEST(V3:V4:AE3:AE4,V17:V18:AE17:AE18,1,1)</f>
        <v>#DIV/0!</v>
      </c>
    </row>
    <row r="11" spans="2:45" x14ac:dyDescent="0.3">
      <c r="B11" s="1" t="s">
        <v>8</v>
      </c>
      <c r="C11" t="s">
        <v>9</v>
      </c>
      <c r="D11" t="s">
        <v>14</v>
      </c>
      <c r="E11">
        <v>29.1586559977356</v>
      </c>
      <c r="F11">
        <v>29.1008850425142</v>
      </c>
      <c r="G11">
        <v>7.3383585579883999</v>
      </c>
      <c r="H11">
        <v>-3.2513694450493489</v>
      </c>
      <c r="I11">
        <v>9.5226918272104975</v>
      </c>
      <c r="K11" s="1" t="s">
        <v>8</v>
      </c>
      <c r="L11" t="s">
        <v>9</v>
      </c>
      <c r="M11" t="s">
        <v>27</v>
      </c>
      <c r="N11">
        <v>28.787484636741102</v>
      </c>
      <c r="O11">
        <v>28.878560233304853</v>
      </c>
      <c r="P11">
        <v>7.3762772226933535</v>
      </c>
      <c r="Q11">
        <v>-2.6829345600968004</v>
      </c>
      <c r="R11">
        <v>6.4216078223015209</v>
      </c>
      <c r="T11" s="1" t="s">
        <v>47</v>
      </c>
      <c r="U11">
        <f>AVERAGE(E23:E24,N23:N24)</f>
        <v>34.507892921885528</v>
      </c>
      <c r="V11">
        <f>_xlfn.STDEV.P(E23:E24,N23:N24)</f>
        <v>0.11884418718967613</v>
      </c>
      <c r="W11">
        <v>22.64</v>
      </c>
      <c r="X11">
        <v>23.12</v>
      </c>
      <c r="Y11">
        <f t="shared" si="0"/>
        <v>11.627892921885525</v>
      </c>
      <c r="Z11">
        <f t="shared" si="1"/>
        <v>1.3043721004788722</v>
      </c>
      <c r="AA11" s="1">
        <f t="shared" si="2"/>
        <v>0.40489729207674086</v>
      </c>
      <c r="AB11" s="1">
        <f>_xlfn.T.TEST(E3:E4:N3:N4,E23:E24:N23:N24,1,1)</f>
        <v>1.4501253783815828E-3</v>
      </c>
      <c r="AK11" s="1" t="s">
        <v>47</v>
      </c>
      <c r="AL11">
        <f>U11/AU20</f>
        <v>1.011918661967744</v>
      </c>
      <c r="AM11">
        <f>V11/AU20</f>
        <v>3.4850186638706562E-3</v>
      </c>
      <c r="AN11">
        <f>W11/AU20</f>
        <v>0.66390140246493845</v>
      </c>
      <c r="AO11">
        <f>X11/AU20</f>
        <v>0.67797705057373581</v>
      </c>
      <c r="AP11">
        <f t="shared" si="3"/>
        <v>0.34097943544840692</v>
      </c>
      <c r="AQ11">
        <f t="shared" si="4"/>
        <v>0.10057344939472523</v>
      </c>
      <c r="AR11" s="1">
        <f t="shared" si="5"/>
        <v>0.93266219877284284</v>
      </c>
      <c r="AS11" s="1" t="e">
        <f>_xlfn.T.TEST(V3:V4:AE3:AE4,V23:V24:AE23:AE24,1,1)</f>
        <v>#DIV/0!</v>
      </c>
    </row>
    <row r="12" spans="2:45" x14ac:dyDescent="0.3">
      <c r="B12" s="1" t="s">
        <v>8</v>
      </c>
      <c r="C12" t="s">
        <v>9</v>
      </c>
      <c r="D12" t="s">
        <v>14</v>
      </c>
      <c r="E12">
        <v>29.0431140872928</v>
      </c>
      <c r="K12" s="1" t="s">
        <v>8</v>
      </c>
      <c r="L12" t="s">
        <v>9</v>
      </c>
      <c r="M12" t="s">
        <v>27</v>
      </c>
      <c r="N12">
        <v>28.969635829868601</v>
      </c>
      <c r="T12" s="1" t="s">
        <v>48</v>
      </c>
      <c r="U12">
        <f>AVERAGE(E25:E26,N25:N26)</f>
        <v>30.007029159348775</v>
      </c>
      <c r="V12">
        <f>_xlfn.STDEV.P(E25:E26,N25:N26)</f>
        <v>0.11013209120356775</v>
      </c>
      <c r="W12">
        <v>22.4</v>
      </c>
      <c r="X12">
        <v>22.76</v>
      </c>
      <c r="Y12">
        <f t="shared" si="0"/>
        <v>7.4270291593487769</v>
      </c>
      <c r="Z12">
        <f t="shared" si="1"/>
        <v>-2.8964916620578762</v>
      </c>
      <c r="AA12" s="1">
        <f t="shared" si="2"/>
        <v>7.4461344284700726</v>
      </c>
      <c r="AB12">
        <f>_xlfn.T.TEST(E3:E4:N3:N4,E25:E26:N25:N26,1,1)</f>
        <v>0.11267234043957496</v>
      </c>
      <c r="AK12" s="1" t="s">
        <v>48</v>
      </c>
      <c r="AL12">
        <f>U12/AV20</f>
        <v>0.59021807639540058</v>
      </c>
      <c r="AM12">
        <f>V12/AV20</f>
        <v>2.1662241428295824E-3</v>
      </c>
      <c r="AN12">
        <f>W12/AV20</f>
        <v>0.44059293044469777</v>
      </c>
      <c r="AO12">
        <f>X12/AV20</f>
        <v>0.44767388825541621</v>
      </c>
      <c r="AP12">
        <f t="shared" si="3"/>
        <v>0.14608466704534362</v>
      </c>
      <c r="AQ12">
        <f t="shared" si="4"/>
        <v>-9.4321319008338067E-2</v>
      </c>
      <c r="AR12" s="1">
        <f t="shared" si="5"/>
        <v>1.0675630806700152</v>
      </c>
      <c r="AS12" t="e">
        <f>_xlfn.T.TEST(V3:V4:AE3:AE4,V25:V26:AE25:AE26,1,1)</f>
        <v>#DIV/0!</v>
      </c>
    </row>
    <row r="13" spans="2:45" x14ac:dyDescent="0.3">
      <c r="B13" s="1" t="s">
        <v>8</v>
      </c>
      <c r="C13" t="s">
        <v>9</v>
      </c>
      <c r="D13" t="s">
        <v>15</v>
      </c>
      <c r="E13">
        <v>31.151164588851799</v>
      </c>
      <c r="F13">
        <v>31.1972853486355</v>
      </c>
      <c r="G13">
        <v>8.794825188703399</v>
      </c>
      <c r="H13">
        <v>-1.7949028143343497</v>
      </c>
      <c r="I13">
        <v>3.4699209930808568</v>
      </c>
      <c r="K13" s="1" t="s">
        <v>8</v>
      </c>
      <c r="L13" t="s">
        <v>9</v>
      </c>
      <c r="M13" t="s">
        <v>28</v>
      </c>
      <c r="N13">
        <v>31.649245397534699</v>
      </c>
      <c r="O13">
        <v>31.717935182618298</v>
      </c>
      <c r="P13">
        <v>8.8717296804605468</v>
      </c>
      <c r="Q13">
        <v>-1.1874821023296072</v>
      </c>
      <c r="R13">
        <v>2.2775490147032809</v>
      </c>
      <c r="T13" s="1" t="s">
        <v>49</v>
      </c>
      <c r="U13">
        <f>AVERAGE(E21:E22,N21:N22)</f>
        <v>35.063042343912549</v>
      </c>
      <c r="V13">
        <f>_xlfn.STDEV.P(E21:E22,N21:N22)</f>
        <v>0.28465045450495419</v>
      </c>
      <c r="W13">
        <v>23.34</v>
      </c>
      <c r="X13">
        <v>23.03</v>
      </c>
      <c r="Y13">
        <f t="shared" si="0"/>
        <v>11.878042343912547</v>
      </c>
      <c r="Z13">
        <f t="shared" si="1"/>
        <v>1.5545215225058939</v>
      </c>
      <c r="AA13" s="1">
        <f t="shared" si="2"/>
        <v>0.34044141961347379</v>
      </c>
      <c r="AB13" s="1">
        <f>_xlfn.T.TEST(E3:E4:N3:N4,E21:E22:N21:N22,1,1)</f>
        <v>1.1501474035194993E-3</v>
      </c>
      <c r="AK13" s="1" t="s">
        <v>49</v>
      </c>
      <c r="AL13">
        <f>U13/AW20</f>
        <v>0.50371641093690733</v>
      </c>
      <c r="AM13">
        <f>V13/AW20</f>
        <v>4.0892944744621781E-3</v>
      </c>
      <c r="AN13">
        <f>W13/AW20</f>
        <v>0.33530293566520925</v>
      </c>
      <c r="AO13">
        <f>X13/AW20</f>
        <v>0.33084946908182389</v>
      </c>
      <c r="AP13">
        <f t="shared" si="3"/>
        <v>0.17064020856339079</v>
      </c>
      <c r="AQ13">
        <f t="shared" si="4"/>
        <v>-6.9765777490290892E-2</v>
      </c>
      <c r="AR13" s="1">
        <f t="shared" si="5"/>
        <v>1.0495462752471629</v>
      </c>
      <c r="AS13" s="1" t="e">
        <f>_xlfn.T.TEST(V3:V4:AE3:AE4,V21:V22:AE21:AE22,1,1)</f>
        <v>#DIV/0!</v>
      </c>
    </row>
    <row r="14" spans="2:45" x14ac:dyDescent="0.3">
      <c r="B14" s="1" t="s">
        <v>8</v>
      </c>
      <c r="C14" t="s">
        <v>9</v>
      </c>
      <c r="D14" t="s">
        <v>15</v>
      </c>
      <c r="E14">
        <v>31.243406108419201</v>
      </c>
      <c r="K14" s="1" t="s">
        <v>8</v>
      </c>
      <c r="L14" t="s">
        <v>9</v>
      </c>
      <c r="M14" t="s">
        <v>28</v>
      </c>
      <c r="N14">
        <v>31.786624967701901</v>
      </c>
      <c r="T14" s="1" t="s">
        <v>50</v>
      </c>
      <c r="U14">
        <f>AVERAGE(E27:E28,N27:N28)</f>
        <v>34.401187996048449</v>
      </c>
      <c r="V14">
        <f>_xlfn.STDEV.P(E27:E28,N27:N28)</f>
        <v>0.92616615590782125</v>
      </c>
      <c r="W14">
        <v>22.71</v>
      </c>
      <c r="X14">
        <v>21.88</v>
      </c>
      <c r="Y14">
        <f t="shared" si="0"/>
        <v>12.106187996048448</v>
      </c>
      <c r="Z14">
        <f t="shared" si="1"/>
        <v>1.7826671746417944</v>
      </c>
      <c r="AA14" s="1">
        <f t="shared" si="2"/>
        <v>0.29064557019497922</v>
      </c>
      <c r="AB14" s="1">
        <f>_xlfn.T.TEST(E3:E4:N3:N4,E27:E28:N27:N28,1,1)</f>
        <v>5.0324252377497375E-3</v>
      </c>
      <c r="AK14" s="1" t="s">
        <v>50</v>
      </c>
      <c r="AL14">
        <f>U14/AX20</f>
        <v>0.88471187913803317</v>
      </c>
      <c r="AM14">
        <f>V14/AX20</f>
        <v>2.3818659991665922E-2</v>
      </c>
      <c r="AN14">
        <f>W14/AX20</f>
        <v>0.58404398061871043</v>
      </c>
      <c r="AO14">
        <f>X14/AX20</f>
        <v>0.56269847185985833</v>
      </c>
      <c r="AP14">
        <f t="shared" si="3"/>
        <v>0.31134065289874879</v>
      </c>
      <c r="AQ14">
        <f t="shared" si="4"/>
        <v>7.0934666845067107E-2</v>
      </c>
      <c r="AR14" s="1">
        <f t="shared" si="5"/>
        <v>0.95202102026178448</v>
      </c>
      <c r="AS14" s="1" t="e">
        <f>_xlfn.T.TEST(V3:V4:AE3:AE4,V27:V28:AE27:AE28,1,1)</f>
        <v>#DIV/0!</v>
      </c>
    </row>
    <row r="15" spans="2:45" x14ac:dyDescent="0.3">
      <c r="B15" s="1" t="s">
        <v>8</v>
      </c>
      <c r="C15" t="s">
        <v>9</v>
      </c>
      <c r="D15" t="s">
        <v>16</v>
      </c>
      <c r="E15">
        <v>31.143736731289501</v>
      </c>
      <c r="F15">
        <v>31.269193006179748</v>
      </c>
      <c r="G15">
        <v>8.8973201573993492</v>
      </c>
      <c r="H15">
        <v>-1.6924078456383995</v>
      </c>
      <c r="I15">
        <v>3.2319566459290763</v>
      </c>
      <c r="K15" s="1" t="s">
        <v>8</v>
      </c>
      <c r="L15" t="s">
        <v>9</v>
      </c>
      <c r="M15" t="s">
        <v>29</v>
      </c>
      <c r="N15">
        <v>31.099564104998599</v>
      </c>
      <c r="O15">
        <v>31.2196829823041</v>
      </c>
      <c r="P15">
        <v>8.6305061115429993</v>
      </c>
      <c r="Q15">
        <v>-1.4287056712471546</v>
      </c>
      <c r="R15">
        <v>2.6920508687615867</v>
      </c>
    </row>
    <row r="16" spans="2:45" x14ac:dyDescent="0.3">
      <c r="B16" s="1" t="s">
        <v>8</v>
      </c>
      <c r="C16" t="s">
        <v>9</v>
      </c>
      <c r="D16" t="s">
        <v>16</v>
      </c>
      <c r="E16">
        <v>31.394649281069999</v>
      </c>
      <c r="K16" s="1" t="s">
        <v>8</v>
      </c>
      <c r="L16" t="s">
        <v>9</v>
      </c>
      <c r="M16" t="s">
        <v>29</v>
      </c>
      <c r="N16">
        <v>31.339801859609601</v>
      </c>
    </row>
    <row r="17" spans="2:50" x14ac:dyDescent="0.3">
      <c r="B17" s="1" t="s">
        <v>8</v>
      </c>
      <c r="C17" t="s">
        <v>9</v>
      </c>
      <c r="D17" t="s">
        <v>17</v>
      </c>
      <c r="E17">
        <v>36.068046912348997</v>
      </c>
      <c r="F17">
        <v>36.017070569499396</v>
      </c>
      <c r="G17">
        <v>12.282215060939542</v>
      </c>
      <c r="H17">
        <v>1.6924870579017934</v>
      </c>
      <c r="I17">
        <v>0.30939310309430418</v>
      </c>
      <c r="K17" s="1" t="s">
        <v>8</v>
      </c>
      <c r="L17" t="s">
        <v>9</v>
      </c>
      <c r="M17" t="s">
        <v>30</v>
      </c>
      <c r="N17">
        <v>37.739579377214802</v>
      </c>
      <c r="O17">
        <v>37.60638763833505</v>
      </c>
      <c r="P17">
        <v>14.047840724614751</v>
      </c>
      <c r="Q17">
        <v>3.9886289418245973</v>
      </c>
      <c r="R17">
        <v>6.2994560012582745E-2</v>
      </c>
    </row>
    <row r="18" spans="2:50" x14ac:dyDescent="0.3">
      <c r="B18" s="1" t="s">
        <v>8</v>
      </c>
      <c r="C18" t="s">
        <v>9</v>
      </c>
      <c r="D18" t="s">
        <v>17</v>
      </c>
      <c r="E18">
        <v>35.966094226649801</v>
      </c>
      <c r="K18" s="1" t="s">
        <v>8</v>
      </c>
      <c r="L18" t="s">
        <v>9</v>
      </c>
      <c r="M18" t="s">
        <v>30</v>
      </c>
      <c r="N18">
        <v>37.473195899455298</v>
      </c>
    </row>
    <row r="19" spans="2:50" ht="26.4" x14ac:dyDescent="0.3">
      <c r="B19" s="1" t="s">
        <v>8</v>
      </c>
      <c r="C19" t="s">
        <v>9</v>
      </c>
      <c r="D19" t="s">
        <v>18</v>
      </c>
      <c r="E19">
        <v>33.126850312457996</v>
      </c>
      <c r="F19">
        <v>33.331756814300803</v>
      </c>
      <c r="G19">
        <v>11.085408528926802</v>
      </c>
      <c r="H19">
        <v>0.49568052588905331</v>
      </c>
      <c r="I19">
        <v>0.70922705351991033</v>
      </c>
      <c r="K19" s="1" t="s">
        <v>8</v>
      </c>
      <c r="L19" t="s">
        <v>9</v>
      </c>
      <c r="M19" t="s">
        <v>31</v>
      </c>
      <c r="N19">
        <v>33.084400618417803</v>
      </c>
      <c r="O19">
        <v>33.034259405240206</v>
      </c>
      <c r="P19">
        <v>11.004716831494754</v>
      </c>
      <c r="Q19">
        <v>0.94550504870460017</v>
      </c>
      <c r="R19">
        <v>0.51924774516754901</v>
      </c>
      <c r="AK19" t="s">
        <v>62</v>
      </c>
      <c r="AL19" s="8" t="s">
        <v>38</v>
      </c>
      <c r="AM19" s="9" t="s">
        <v>39</v>
      </c>
      <c r="AN19" s="8" t="s">
        <v>40</v>
      </c>
      <c r="AO19" s="9" t="s">
        <v>41</v>
      </c>
      <c r="AP19" s="9" t="s">
        <v>42</v>
      </c>
      <c r="AQ19" s="8" t="s">
        <v>43</v>
      </c>
      <c r="AR19" s="8" t="s">
        <v>44</v>
      </c>
      <c r="AS19" s="8" t="s">
        <v>45</v>
      </c>
      <c r="AT19" s="10" t="s">
        <v>46</v>
      </c>
      <c r="AU19" s="8" t="s">
        <v>47</v>
      </c>
      <c r="AV19" s="8" t="s">
        <v>48</v>
      </c>
      <c r="AW19" s="8" t="s">
        <v>49</v>
      </c>
      <c r="AX19" s="8" t="s">
        <v>63</v>
      </c>
    </row>
    <row r="20" spans="2:50" x14ac:dyDescent="0.3">
      <c r="B20" s="1" t="s">
        <v>8</v>
      </c>
      <c r="C20" t="s">
        <v>9</v>
      </c>
      <c r="D20" t="s">
        <v>18</v>
      </c>
      <c r="E20">
        <v>33.536663316143603</v>
      </c>
      <c r="K20" s="1" t="s">
        <v>8</v>
      </c>
      <c r="L20" t="s">
        <v>9</v>
      </c>
      <c r="M20" t="s">
        <v>31</v>
      </c>
      <c r="N20">
        <v>32.984118192062603</v>
      </c>
      <c r="AK20" s="8" t="s">
        <v>64</v>
      </c>
      <c r="AL20" s="11">
        <v>42.94202898550725</v>
      </c>
      <c r="AM20" s="11">
        <v>46.420289855072461</v>
      </c>
      <c r="AN20" s="11">
        <v>53.086956521739133</v>
      </c>
      <c r="AO20" s="11">
        <v>30.405797101449274</v>
      </c>
      <c r="AP20" s="11">
        <v>85.188405797101453</v>
      </c>
      <c r="AQ20" s="11">
        <v>42.797101449275367</v>
      </c>
      <c r="AR20" s="11">
        <v>23.884057971014492</v>
      </c>
      <c r="AS20" s="11">
        <v>85.768115942028984</v>
      </c>
      <c r="AT20" s="11">
        <v>85.768115942028999</v>
      </c>
      <c r="AU20" s="11">
        <v>34.101449275362313</v>
      </c>
      <c r="AV20" s="11">
        <v>50.840579710144929</v>
      </c>
      <c r="AW20">
        <v>69.608695652173907</v>
      </c>
      <c r="AX20">
        <v>38.884057971014492</v>
      </c>
    </row>
    <row r="21" spans="2:50" x14ac:dyDescent="0.3">
      <c r="B21" s="1" t="s">
        <v>8</v>
      </c>
      <c r="C21" t="s">
        <v>9</v>
      </c>
      <c r="D21" t="s">
        <v>19</v>
      </c>
      <c r="E21">
        <v>35.2249210937768</v>
      </c>
      <c r="F21">
        <v>35.286369132967749</v>
      </c>
      <c r="G21">
        <v>11.945585505260951</v>
      </c>
      <c r="H21">
        <v>1.355857502223202</v>
      </c>
      <c r="I21">
        <v>0.39070252862407195</v>
      </c>
      <c r="K21" s="1" t="s">
        <v>8</v>
      </c>
      <c r="L21" t="s">
        <v>9</v>
      </c>
      <c r="M21" t="s">
        <v>32</v>
      </c>
      <c r="N21">
        <v>35.081637425633701</v>
      </c>
      <c r="O21">
        <v>34.839715554857349</v>
      </c>
      <c r="P21">
        <v>11.809412822295101</v>
      </c>
      <c r="Q21">
        <v>1.7502010395049474</v>
      </c>
      <c r="R21">
        <v>0.29726035264433937</v>
      </c>
    </row>
    <row r="22" spans="2:50" x14ac:dyDescent="0.3">
      <c r="B22" s="1" t="s">
        <v>8</v>
      </c>
      <c r="C22" t="s">
        <v>9</v>
      </c>
      <c r="D22" t="s">
        <v>19</v>
      </c>
      <c r="E22">
        <v>35.347817172158699</v>
      </c>
      <c r="K22" s="1" t="s">
        <v>8</v>
      </c>
      <c r="L22" t="s">
        <v>9</v>
      </c>
      <c r="M22" t="s">
        <v>32</v>
      </c>
      <c r="N22">
        <v>34.597793684080997</v>
      </c>
    </row>
    <row r="23" spans="2:50" x14ac:dyDescent="0.3">
      <c r="B23" s="1" t="s">
        <v>8</v>
      </c>
      <c r="C23" t="s">
        <v>9</v>
      </c>
      <c r="D23" t="s">
        <v>20</v>
      </c>
      <c r="E23">
        <v>34.588217044825797</v>
      </c>
      <c r="F23">
        <v>34.474156103288095</v>
      </c>
      <c r="G23">
        <v>11.830929173339243</v>
      </c>
      <c r="H23">
        <v>1.241201170301494</v>
      </c>
      <c r="I23">
        <v>0.42302030797031515</v>
      </c>
      <c r="K23" s="1" t="s">
        <v>8</v>
      </c>
      <c r="L23" t="s">
        <v>9</v>
      </c>
      <c r="M23" t="s">
        <v>33</v>
      </c>
      <c r="N23">
        <v>34.655478927633901</v>
      </c>
      <c r="O23">
        <v>34.541629740482946</v>
      </c>
      <c r="P23">
        <v>11.424501052331898</v>
      </c>
      <c r="Q23">
        <v>1.3652892695417442</v>
      </c>
      <c r="R23">
        <v>0.38815660182733774</v>
      </c>
    </row>
    <row r="24" spans="2:50" x14ac:dyDescent="0.3">
      <c r="B24" s="1" t="s">
        <v>8</v>
      </c>
      <c r="C24" t="s">
        <v>9</v>
      </c>
      <c r="D24" t="s">
        <v>20</v>
      </c>
      <c r="E24">
        <v>34.360095161750401</v>
      </c>
      <c r="K24" s="1" t="s">
        <v>8</v>
      </c>
      <c r="L24" t="s">
        <v>9</v>
      </c>
      <c r="M24" t="s">
        <v>33</v>
      </c>
      <c r="N24">
        <v>34.427780553331999</v>
      </c>
    </row>
    <row r="25" spans="2:50" x14ac:dyDescent="0.3">
      <c r="B25" s="1" t="s">
        <v>8</v>
      </c>
      <c r="C25" t="s">
        <v>9</v>
      </c>
      <c r="D25" t="s">
        <v>21</v>
      </c>
      <c r="E25">
        <v>29.871391440657799</v>
      </c>
      <c r="F25">
        <v>29.8989771415559</v>
      </c>
      <c r="G25">
        <v>7.5017058488455994</v>
      </c>
      <c r="H25">
        <v>-3.0880221541921493</v>
      </c>
      <c r="I25">
        <v>8.5032959714636878</v>
      </c>
      <c r="K25" s="1" t="s">
        <v>8</v>
      </c>
      <c r="L25" t="s">
        <v>9</v>
      </c>
      <c r="M25" t="s">
        <v>34</v>
      </c>
      <c r="N25">
        <v>30.127193445033299</v>
      </c>
      <c r="O25">
        <v>30.115081177141647</v>
      </c>
      <c r="P25">
        <v>7.3561501702889487</v>
      </c>
      <c r="Q25">
        <v>-2.7030616125012052</v>
      </c>
      <c r="R25">
        <v>6.5118235720237587</v>
      </c>
    </row>
    <row r="26" spans="2:50" x14ac:dyDescent="0.3">
      <c r="B26" s="1" t="s">
        <v>8</v>
      </c>
      <c r="C26" t="s">
        <v>9</v>
      </c>
      <c r="D26" t="s">
        <v>21</v>
      </c>
      <c r="E26">
        <v>29.926562842454</v>
      </c>
      <c r="K26" s="1" t="s">
        <v>8</v>
      </c>
      <c r="L26" t="s">
        <v>9</v>
      </c>
      <c r="M26" t="s">
        <v>34</v>
      </c>
      <c r="N26">
        <v>30.102968909249999</v>
      </c>
    </row>
    <row r="27" spans="2:50" x14ac:dyDescent="0.3">
      <c r="B27" s="1" t="s">
        <v>8</v>
      </c>
      <c r="C27" t="s">
        <v>9</v>
      </c>
      <c r="D27" t="s">
        <v>22</v>
      </c>
      <c r="E27">
        <v>35.344053172324799</v>
      </c>
      <c r="F27">
        <v>35.326282405409344</v>
      </c>
      <c r="G27">
        <v>12.614672548167093</v>
      </c>
      <c r="H27">
        <v>2.024944545129344</v>
      </c>
      <c r="I27">
        <v>0.24571459432752044</v>
      </c>
      <c r="K27" s="1" t="s">
        <v>8</v>
      </c>
      <c r="L27" t="s">
        <v>9</v>
      </c>
      <c r="M27" t="s">
        <v>35</v>
      </c>
      <c r="N27">
        <v>33.415658794723001</v>
      </c>
      <c r="O27">
        <v>33.476093586687554</v>
      </c>
      <c r="P27">
        <v>11.598100883958754</v>
      </c>
      <c r="Q27">
        <v>1.5388891011685999</v>
      </c>
      <c r="R27">
        <v>0.3441503539475545</v>
      </c>
    </row>
    <row r="28" spans="2:50" x14ac:dyDescent="0.3">
      <c r="B28" s="1" t="s">
        <v>8</v>
      </c>
      <c r="C28" t="s">
        <v>9</v>
      </c>
      <c r="D28" t="s">
        <v>22</v>
      </c>
      <c r="E28">
        <v>35.308511638493897</v>
      </c>
      <c r="K28" s="1" t="s">
        <v>8</v>
      </c>
      <c r="L28" t="s">
        <v>9</v>
      </c>
      <c r="M28" t="s">
        <v>35</v>
      </c>
      <c r="N28">
        <v>33.5365283786521</v>
      </c>
    </row>
    <row r="29" spans="2:50" x14ac:dyDescent="0.3">
      <c r="T29" s="2" t="s">
        <v>38</v>
      </c>
      <c r="U29">
        <f>AVERAGE(N30:N31,E30:E31)</f>
        <v>38.333210725226699</v>
      </c>
      <c r="V29">
        <f>_xlfn.STDEV.P(N30:N31,E30:E31)</f>
        <v>0.18275308610441168</v>
      </c>
      <c r="W29">
        <v>22.59</v>
      </c>
      <c r="X29">
        <v>22.85</v>
      </c>
      <c r="Y29">
        <f>U29-(AVERAGE(W29:X29))</f>
        <v>15.613210725226701</v>
      </c>
      <c r="Z29">
        <f>Y29-$Y$29</f>
        <v>0</v>
      </c>
      <c r="AA29" s="2">
        <f>2^-(Z29)</f>
        <v>1</v>
      </c>
      <c r="AK29" s="2" t="s">
        <v>38</v>
      </c>
      <c r="AL29">
        <f>U29/AL20</f>
        <v>0.89267348634513732</v>
      </c>
      <c r="AM29">
        <f>V29/AL20</f>
        <v>4.2558092950402988E-3</v>
      </c>
      <c r="AN29">
        <f>AN2</f>
        <v>0.52605804927438404</v>
      </c>
      <c r="AO29">
        <f>AO2</f>
        <v>0.53211272359095507</v>
      </c>
      <c r="AP29">
        <f>AL29-(AVERAGE(AN29:AO29))</f>
        <v>0.36358809991246777</v>
      </c>
      <c r="AQ29">
        <f>AP29-$AP$29</f>
        <v>0</v>
      </c>
      <c r="AR29" s="2">
        <f>2^-(AQ29)</f>
        <v>1</v>
      </c>
    </row>
    <row r="30" spans="2:50" x14ac:dyDescent="0.3">
      <c r="B30" s="2" t="s">
        <v>36</v>
      </c>
      <c r="C30" t="s">
        <v>9</v>
      </c>
      <c r="D30" t="s">
        <v>10</v>
      </c>
      <c r="E30">
        <v>38.343360614684499</v>
      </c>
      <c r="F30">
        <v>38.464964965344301</v>
      </c>
      <c r="G30">
        <v>15.874020217248749</v>
      </c>
      <c r="H30">
        <v>0</v>
      </c>
      <c r="I30">
        <v>1</v>
      </c>
      <c r="K30" s="2" t="s">
        <v>36</v>
      </c>
      <c r="L30" t="s">
        <v>9</v>
      </c>
      <c r="M30" t="s">
        <v>23</v>
      </c>
      <c r="N30">
        <v>38.332953265617398</v>
      </c>
      <c r="O30">
        <v>38.201456485109098</v>
      </c>
      <c r="P30">
        <v>15.354299376219249</v>
      </c>
      <c r="Q30">
        <v>0</v>
      </c>
      <c r="R30">
        <v>1</v>
      </c>
      <c r="T30" s="2" t="s">
        <v>39</v>
      </c>
      <c r="U30">
        <f>AVERAGE(E36:E37,N36:N37)</f>
        <v>39.5512857984939</v>
      </c>
      <c r="V30">
        <f>_xlfn.STDEV.P(N36:N37,E36:E37)</f>
        <v>6.1820636908798576E-2</v>
      </c>
      <c r="W30">
        <v>22.42</v>
      </c>
      <c r="X30">
        <v>22.92</v>
      </c>
      <c r="Y30">
        <f t="shared" ref="Y30:Y41" si="6">U30-(AVERAGE(W30:X30))</f>
        <v>16.881285798493899</v>
      </c>
      <c r="Z30">
        <f t="shared" ref="Z30:Z41" si="7">Y30-$Y$29</f>
        <v>1.2680750732671981</v>
      </c>
      <c r="AA30" s="2">
        <f t="shared" ref="AA30:AA41" si="8">2^-(Z30)</f>
        <v>0.41521340509660021</v>
      </c>
      <c r="AB30" t="e">
        <f>_xlfn.T.TEST(E30:E31:N30:N31,E36:E37:N36:N37,1,1)</f>
        <v>#DIV/0!</v>
      </c>
      <c r="AK30" s="2" t="s">
        <v>39</v>
      </c>
      <c r="AL30">
        <f>U30/AM20</f>
        <v>0.85202582581832009</v>
      </c>
      <c r="AM30">
        <f>V30/AM20</f>
        <v>1.3317589593216054E-3</v>
      </c>
      <c r="AN30">
        <f t="shared" ref="AN30:AO30" si="9">AN3</f>
        <v>0.48297845769591013</v>
      </c>
      <c r="AO30">
        <f t="shared" si="9"/>
        <v>0.49374960974086801</v>
      </c>
      <c r="AP30">
        <f t="shared" ref="AP30:AP41" si="10">AL30-(AVERAGE(AN30:AO30))</f>
        <v>0.36366179209993099</v>
      </c>
      <c r="AQ30">
        <f t="shared" ref="AQ30:AQ41" si="11">AP30-$AP$29</f>
        <v>7.36921874632257E-5</v>
      </c>
      <c r="AR30" s="2">
        <f t="shared" ref="AR30:AR41" si="12">2^-(AQ30)</f>
        <v>0.99994892177256756</v>
      </c>
      <c r="AS30" t="e">
        <f>_xlfn.T.TEST(V30:V31:AE30:AE31,V36:V37:AE36:AE37,1,1)</f>
        <v>#DIV/0!</v>
      </c>
    </row>
    <row r="31" spans="2:50" x14ac:dyDescent="0.3">
      <c r="B31" s="2" t="s">
        <v>36</v>
      </c>
      <c r="C31" t="s">
        <v>9</v>
      </c>
      <c r="D31" t="s">
        <v>10</v>
      </c>
      <c r="E31">
        <v>38.586569316004102</v>
      </c>
      <c r="K31" s="2" t="s">
        <v>36</v>
      </c>
      <c r="L31" t="s">
        <v>9</v>
      </c>
      <c r="M31" t="s">
        <v>23</v>
      </c>
      <c r="N31">
        <v>38.069959704600798</v>
      </c>
      <c r="T31" s="2" t="s">
        <v>40</v>
      </c>
      <c r="U31">
        <f>AVERAGE(E34:E35,N34:N35)</f>
        <v>38.023723656491299</v>
      </c>
      <c r="V31">
        <f>_xlfn.STDEV.P(N34:N35,E34:E35)</f>
        <v>8.0584912684798837E-2</v>
      </c>
      <c r="W31">
        <v>22.52</v>
      </c>
      <c r="X31">
        <v>22.69</v>
      </c>
      <c r="Y31">
        <f t="shared" si="6"/>
        <v>15.418723656491299</v>
      </c>
      <c r="Z31">
        <f t="shared" si="7"/>
        <v>-0.19448706873540189</v>
      </c>
      <c r="AA31" s="2">
        <f t="shared" si="8"/>
        <v>1.1443172413068898</v>
      </c>
      <c r="AB31" t="e">
        <f>_xlfn.T.TEST(E30:E31:N30:N31,E34:E35:N34:N35,1,1)</f>
        <v>#DIV/0!</v>
      </c>
      <c r="AK31" s="2" t="s">
        <v>40</v>
      </c>
      <c r="AL31">
        <f>U31/AN20</f>
        <v>0.71625359877092531</v>
      </c>
      <c r="AM31">
        <f>V31/AN20</f>
        <v>1.5179795182230739E-3</v>
      </c>
      <c r="AN31">
        <f t="shared" ref="AN31:AO31" si="13">AN4</f>
        <v>0.42420966420966416</v>
      </c>
      <c r="AO31">
        <f t="shared" si="13"/>
        <v>0.42741195741195742</v>
      </c>
      <c r="AP31">
        <f t="shared" si="10"/>
        <v>0.29044278796011452</v>
      </c>
      <c r="AQ31">
        <f t="shared" si="11"/>
        <v>-7.3145311952353242E-2</v>
      </c>
      <c r="AR31" s="2">
        <f t="shared" si="12"/>
        <v>1.0520077347905104</v>
      </c>
      <c r="AS31" t="e">
        <f>_xlfn.T.TEST(V30:V31:AE30:AE31,V34:V35:AE34:AE35,1,1)</f>
        <v>#DIV/0!</v>
      </c>
    </row>
    <row r="32" spans="2:50" x14ac:dyDescent="0.3">
      <c r="B32" s="2" t="s">
        <v>36</v>
      </c>
      <c r="C32" t="s">
        <v>9</v>
      </c>
      <c r="D32" t="s">
        <v>11</v>
      </c>
      <c r="E32">
        <v>38.422473289355302</v>
      </c>
      <c r="F32">
        <v>38.582648105260304</v>
      </c>
      <c r="G32">
        <v>15.720637291081957</v>
      </c>
      <c r="H32">
        <v>-0.15338292616679183</v>
      </c>
      <c r="I32">
        <v>1.1121743163144746</v>
      </c>
      <c r="K32" s="2" t="s">
        <v>36</v>
      </c>
      <c r="L32" t="s">
        <v>9</v>
      </c>
      <c r="M32" t="s">
        <v>24</v>
      </c>
      <c r="N32">
        <v>38.181803500442101</v>
      </c>
      <c r="O32">
        <v>38.3086030463528</v>
      </c>
      <c r="P32">
        <v>16.051169318959403</v>
      </c>
      <c r="Q32">
        <v>0.6968699427401539</v>
      </c>
      <c r="R32">
        <v>0.61690919603597594</v>
      </c>
      <c r="T32" s="2" t="s">
        <v>41</v>
      </c>
      <c r="U32">
        <f>AVERAGE(E42:E43,N42:N43)</f>
        <v>33.029189710680328</v>
      </c>
      <c r="V32">
        <f>_xlfn.STDEV.P(E42:E43,N42:N43)</f>
        <v>0.34883787803344202</v>
      </c>
      <c r="W32">
        <v>22.37</v>
      </c>
      <c r="X32">
        <v>22.59</v>
      </c>
      <c r="Y32">
        <f t="shared" si="6"/>
        <v>10.549189710680327</v>
      </c>
      <c r="Z32">
        <f t="shared" si="7"/>
        <v>-5.0640210145463733</v>
      </c>
      <c r="AA32" s="2">
        <f t="shared" si="8"/>
        <v>33.452010470807238</v>
      </c>
      <c r="AB32">
        <f>_xlfn.T.TEST(E30:E31:N30:N31,E42:E43:N42:N43,1,1)</f>
        <v>0.4393565006873279</v>
      </c>
      <c r="AK32" s="2" t="s">
        <v>41</v>
      </c>
      <c r="AL32">
        <f>U32/AO20</f>
        <v>1.0862793565476372</v>
      </c>
      <c r="AM32">
        <f>V32/AO20</f>
        <v>1.1472742413873928E-2</v>
      </c>
      <c r="AN32">
        <f t="shared" ref="AN32:AO32" si="14">AN5</f>
        <v>0.73571496663489044</v>
      </c>
      <c r="AO32">
        <f t="shared" si="14"/>
        <v>0.74295042897998098</v>
      </c>
      <c r="AP32">
        <f t="shared" si="10"/>
        <v>0.34694665874020147</v>
      </c>
      <c r="AQ32">
        <f t="shared" si="11"/>
        <v>-1.6641441172266291E-2</v>
      </c>
      <c r="AR32" s="2">
        <f t="shared" si="12"/>
        <v>1.0116017523105532</v>
      </c>
      <c r="AS32" t="e">
        <f>_xlfn.T.TEST(V30:V31:AE30:AE31,V42:V43:AE42:AE43,1,1)</f>
        <v>#DIV/0!</v>
      </c>
    </row>
    <row r="33" spans="2:45" x14ac:dyDescent="0.3">
      <c r="B33" s="2" t="s">
        <v>36</v>
      </c>
      <c r="C33" t="s">
        <v>9</v>
      </c>
      <c r="D33" t="s">
        <v>11</v>
      </c>
      <c r="E33">
        <v>38.742822921165299</v>
      </c>
      <c r="K33" s="2" t="s">
        <v>36</v>
      </c>
      <c r="L33" t="s">
        <v>9</v>
      </c>
      <c r="M33" t="s">
        <v>24</v>
      </c>
      <c r="N33">
        <v>38.4354025922635</v>
      </c>
      <c r="T33" s="2" t="s">
        <v>42</v>
      </c>
      <c r="U33">
        <f>AVERAGE(E40:E41,N40:N41)</f>
        <v>34.627820610588699</v>
      </c>
      <c r="V33">
        <f>_xlfn.STDEV.P(E40:E41,N40:N41)</f>
        <v>0.16192598826275315</v>
      </c>
      <c r="W33">
        <v>22.4</v>
      </c>
      <c r="X33">
        <v>22.85</v>
      </c>
      <c r="Y33">
        <f t="shared" si="6"/>
        <v>12.002820610588699</v>
      </c>
      <c r="Z33">
        <f t="shared" si="7"/>
        <v>-3.6103901146380011</v>
      </c>
      <c r="AA33" s="2">
        <f t="shared" si="8"/>
        <v>12.213375805823551</v>
      </c>
      <c r="AB33">
        <f>_xlfn.T.TEST(E30:E31:N30:N31,E40:E41:N40:N41,1,1)</f>
        <v>0.219308838655213</v>
      </c>
      <c r="AK33" s="2" t="s">
        <v>42</v>
      </c>
      <c r="AL33">
        <f>U33/AP20</f>
        <v>0.40648513476192927</v>
      </c>
      <c r="AM33">
        <f>V33/AP20</f>
        <v>1.9007984331626347E-3</v>
      </c>
      <c r="AN33">
        <f t="shared" ref="AN33:AO33" si="15">AN6</f>
        <v>0.26294658046954744</v>
      </c>
      <c r="AO33">
        <f t="shared" si="15"/>
        <v>0.26822898945219464</v>
      </c>
      <c r="AP33">
        <f t="shared" si="10"/>
        <v>0.14089734980105822</v>
      </c>
      <c r="AQ33">
        <f t="shared" si="11"/>
        <v>-0.22269075011140954</v>
      </c>
      <c r="AR33" s="2">
        <f t="shared" si="12"/>
        <v>1.1669079416527066</v>
      </c>
      <c r="AS33" t="e">
        <f>_xlfn.T.TEST(V30:V31:AE30:AE31,V40:V41:AE40:AE41,1,1)</f>
        <v>#DIV/0!</v>
      </c>
    </row>
    <row r="34" spans="2:45" x14ac:dyDescent="0.3">
      <c r="B34" s="2" t="s">
        <v>36</v>
      </c>
      <c r="C34" t="s">
        <v>9</v>
      </c>
      <c r="D34" t="s">
        <v>12</v>
      </c>
      <c r="F34" t="e">
        <v>#DIV/0!</v>
      </c>
      <c r="G34" t="e">
        <v>#DIV/0!</v>
      </c>
      <c r="H34" t="e">
        <v>#DIV/0!</v>
      </c>
      <c r="I34" t="e">
        <v>#DIV/0!</v>
      </c>
      <c r="K34" s="2" t="s">
        <v>36</v>
      </c>
      <c r="L34" t="s">
        <v>9</v>
      </c>
      <c r="M34" t="s">
        <v>25</v>
      </c>
      <c r="N34">
        <v>37.9431387438065</v>
      </c>
      <c r="O34">
        <v>38.023723656491299</v>
      </c>
      <c r="P34">
        <v>15.338177335407149</v>
      </c>
      <c r="Q34">
        <v>-1.6122040812099669E-2</v>
      </c>
      <c r="R34">
        <v>1.0112376200936051</v>
      </c>
      <c r="T34" s="2" t="s">
        <v>43</v>
      </c>
      <c r="U34">
        <f>AVERAGE(E32:E33,N32:N33)</f>
        <v>38.445625575806552</v>
      </c>
      <c r="V34">
        <f>_xlfn.STDEV.P(E32:E33,N32:N33)</f>
        <v>0.19910354548471434</v>
      </c>
      <c r="W34">
        <v>22.86</v>
      </c>
      <c r="X34">
        <v>22.26</v>
      </c>
      <c r="Y34">
        <f t="shared" si="6"/>
        <v>15.88562557580655</v>
      </c>
      <c r="Z34">
        <f t="shared" si="7"/>
        <v>0.2724148505798496</v>
      </c>
      <c r="AA34" s="2">
        <f t="shared" si="8"/>
        <v>0.82793255301831836</v>
      </c>
      <c r="AB34">
        <f>_xlfn.T.TEST(E30:E31:N30:N31,E32:E33:N32:N33,1,1)</f>
        <v>0.25119191389502371</v>
      </c>
      <c r="AK34" s="2" t="s">
        <v>43</v>
      </c>
      <c r="AL34">
        <f>U34/AQ20</f>
        <v>0.89832311707776902</v>
      </c>
      <c r="AM34">
        <f>V34/AQ20</f>
        <v>4.6522670634762233E-3</v>
      </c>
      <c r="AN34">
        <f t="shared" ref="AN34:AO34" si="16">AN7</f>
        <v>0.53414832373857091</v>
      </c>
      <c r="AO34">
        <f t="shared" si="16"/>
        <v>0.52012868269556378</v>
      </c>
      <c r="AP34">
        <f t="shared" si="10"/>
        <v>0.37118461386070167</v>
      </c>
      <c r="AQ34">
        <f t="shared" si="11"/>
        <v>7.5965139482339072E-3</v>
      </c>
      <c r="AR34" s="2">
        <f t="shared" si="12"/>
        <v>0.99474833623207637</v>
      </c>
      <c r="AS34" t="e">
        <f>_xlfn.T.TEST(V30:V31:AE30:AE31,V32:V33:AE32:AE33,1,1)</f>
        <v>#DIV/0!</v>
      </c>
    </row>
    <row r="35" spans="2:45" x14ac:dyDescent="0.3">
      <c r="B35" s="2" t="s">
        <v>36</v>
      </c>
      <c r="C35" t="s">
        <v>9</v>
      </c>
      <c r="D35" t="s">
        <v>12</v>
      </c>
      <c r="K35" s="2" t="s">
        <v>36</v>
      </c>
      <c r="L35" t="s">
        <v>9</v>
      </c>
      <c r="M35" t="s">
        <v>25</v>
      </c>
      <c r="N35">
        <v>38.104308569176098</v>
      </c>
      <c r="T35" s="2" t="s">
        <v>44</v>
      </c>
      <c r="U35">
        <f>AVERAGE(E38:E39,N38:N39)</f>
        <v>33.318318447375127</v>
      </c>
      <c r="V35">
        <f>_xlfn.STDEV.P(E38:E39,N38:N39)</f>
        <v>0.23556642714475018</v>
      </c>
      <c r="W35">
        <v>21.76</v>
      </c>
      <c r="X35">
        <v>21.5</v>
      </c>
      <c r="Y35">
        <f t="shared" si="6"/>
        <v>11.688318447375124</v>
      </c>
      <c r="Z35">
        <f t="shared" si="7"/>
        <v>-3.9248922778515762</v>
      </c>
      <c r="AA35" s="2">
        <f t="shared" si="8"/>
        <v>15.188339820489698</v>
      </c>
      <c r="AB35">
        <f>_xlfn.T.TEST(E30:E31:N30:N31,E38:E39:N38:N39,1,1)</f>
        <v>0.32074383496144743</v>
      </c>
      <c r="AK35" s="2" t="s">
        <v>44</v>
      </c>
      <c r="AL35">
        <f>U35/AR20</f>
        <v>1.3950024107214101</v>
      </c>
      <c r="AM35">
        <f>V35/AR20</f>
        <v>9.8629147287547098E-3</v>
      </c>
      <c r="AN35">
        <f t="shared" ref="AN35:AO35" si="17">AN8</f>
        <v>0.91106796116504862</v>
      </c>
      <c r="AO35">
        <f t="shared" si="17"/>
        <v>0.90018203883495151</v>
      </c>
      <c r="AP35">
        <f t="shared" si="10"/>
        <v>0.48937741072140994</v>
      </c>
      <c r="AQ35">
        <f t="shared" si="11"/>
        <v>0.12578931080894218</v>
      </c>
      <c r="AR35" s="2">
        <f t="shared" si="12"/>
        <v>0.91650247965879139</v>
      </c>
      <c r="AS35" t="e">
        <f>_xlfn.T.TEST(V30:V31:AE30:AE31,V38:V39:AE38:AE39,1,1)</f>
        <v>#DIV/0!</v>
      </c>
    </row>
    <row r="36" spans="2:45" x14ac:dyDescent="0.3">
      <c r="B36" s="2" t="s">
        <v>36</v>
      </c>
      <c r="C36" t="s">
        <v>9</v>
      </c>
      <c r="D36" t="s">
        <v>13</v>
      </c>
      <c r="F36" t="e">
        <v>#DIV/0!</v>
      </c>
      <c r="G36" t="e">
        <v>#DIV/0!</v>
      </c>
      <c r="H36" t="e">
        <v>#DIV/0!</v>
      </c>
      <c r="I36" t="e">
        <v>#DIV/0!</v>
      </c>
      <c r="K36" s="2" t="s">
        <v>36</v>
      </c>
      <c r="L36" t="s">
        <v>9</v>
      </c>
      <c r="M36" t="s">
        <v>26</v>
      </c>
      <c r="N36">
        <v>39.489465161585102</v>
      </c>
      <c r="O36">
        <v>39.5512857984939</v>
      </c>
      <c r="P36">
        <v>16.630044957218452</v>
      </c>
      <c r="Q36">
        <v>1.2757455809992031</v>
      </c>
      <c r="R36">
        <v>0.41301166057520333</v>
      </c>
      <c r="T36" s="2" t="s">
        <v>45</v>
      </c>
      <c r="U36">
        <f>AVERAGE(E46:E47,N46:N47)</f>
        <v>37.867447717757372</v>
      </c>
      <c r="V36">
        <f>_xlfn.STDEV.P(E46:E47,N46:N47)</f>
        <v>0.94984016164125384</v>
      </c>
      <c r="W36">
        <v>22.25</v>
      </c>
      <c r="X36">
        <v>22.03</v>
      </c>
      <c r="Y36">
        <f t="shared" si="6"/>
        <v>15.727447717757371</v>
      </c>
      <c r="Z36">
        <f t="shared" si="7"/>
        <v>0.11423699253067099</v>
      </c>
      <c r="AA36" s="2">
        <f t="shared" si="8"/>
        <v>0.9238707950745505</v>
      </c>
      <c r="AB36">
        <f>_xlfn.T.TEST(E30:E31:N30:N31,E46:E47:N46:N47,1,1)</f>
        <v>0.415525867982804</v>
      </c>
      <c r="AK36" s="2" t="s">
        <v>45</v>
      </c>
      <c r="AL36">
        <f>U36/AS20</f>
        <v>0.44150961347165574</v>
      </c>
      <c r="AM36">
        <f>V36/AS20</f>
        <v>1.1074513543975416E-2</v>
      </c>
      <c r="AN36">
        <f t="shared" ref="AN36:AO36" si="18">AN9</f>
        <v>0.25942041230145318</v>
      </c>
      <c r="AO36">
        <f t="shared" si="18"/>
        <v>0.25685535653937142</v>
      </c>
      <c r="AP36">
        <f t="shared" si="10"/>
        <v>0.18337172905124344</v>
      </c>
      <c r="AQ36">
        <f t="shared" si="11"/>
        <v>-0.18021637086122433</v>
      </c>
      <c r="AR36" s="2">
        <f t="shared" si="12"/>
        <v>1.1330538043967122</v>
      </c>
      <c r="AS36" t="e">
        <f>_xlfn.T.TEST(V30:V31:AE30:AE31,V46:V47:AE46:AE47,1,1)</f>
        <v>#DIV/0!</v>
      </c>
    </row>
    <row r="37" spans="2:45" x14ac:dyDescent="0.3">
      <c r="B37" s="2" t="s">
        <v>36</v>
      </c>
      <c r="C37" t="s">
        <v>9</v>
      </c>
      <c r="D37" t="s">
        <v>13</v>
      </c>
      <c r="K37" s="2" t="s">
        <v>36</v>
      </c>
      <c r="L37" t="s">
        <v>9</v>
      </c>
      <c r="M37" t="s">
        <v>26</v>
      </c>
      <c r="N37">
        <v>39.613106435402699</v>
      </c>
      <c r="T37" s="2" t="s">
        <v>46</v>
      </c>
      <c r="U37">
        <f>AVERAGE(E44:E45,N44:N45)</f>
        <v>38.390451747821473</v>
      </c>
      <c r="V37">
        <f>_xlfn.STDEV.P(E44:E45,N44:N45)</f>
        <v>0.52113730655773938</v>
      </c>
      <c r="W37">
        <v>23.73</v>
      </c>
      <c r="X37">
        <v>23.56</v>
      </c>
      <c r="Y37">
        <f t="shared" si="6"/>
        <v>14.745451747821473</v>
      </c>
      <c r="Z37">
        <f t="shared" si="7"/>
        <v>-0.86775897740522723</v>
      </c>
      <c r="AA37" s="2">
        <f t="shared" si="8"/>
        <v>1.8248260886330689</v>
      </c>
      <c r="AB37">
        <f>_xlfn.T.TEST(E30:E31:N30:N31,E44:E45:N44:N45,1,1)</f>
        <v>0.35582835373424826</v>
      </c>
      <c r="AK37" s="2" t="s">
        <v>46</v>
      </c>
      <c r="AL37">
        <f>U37/AT20</f>
        <v>0.44760749756669166</v>
      </c>
      <c r="AM37">
        <f>V37/AT20</f>
        <v>6.0761193228259566E-3</v>
      </c>
      <c r="AN37">
        <f t="shared" ref="AN37:AO37" si="19">AN10</f>
        <v>0.27667624197363971</v>
      </c>
      <c r="AO37">
        <f t="shared" si="19"/>
        <v>0.27469415343021286</v>
      </c>
      <c r="AP37">
        <f t="shared" si="10"/>
        <v>0.17192229986476537</v>
      </c>
      <c r="AQ37">
        <f t="shared" si="11"/>
        <v>-0.19166580004770239</v>
      </c>
      <c r="AR37" s="2">
        <f t="shared" si="12"/>
        <v>1.1420816532684073</v>
      </c>
      <c r="AS37" t="e">
        <f>_xlfn.T.TEST(V30:V31:AE30:AE31,V44:V45:AE44:AE45,1,1)</f>
        <v>#DIV/0!</v>
      </c>
    </row>
    <row r="38" spans="2:45" x14ac:dyDescent="0.3">
      <c r="B38" s="2" t="s">
        <v>36</v>
      </c>
      <c r="C38" t="s">
        <v>9</v>
      </c>
      <c r="D38" t="s">
        <v>14</v>
      </c>
      <c r="E38">
        <v>33.125727288351698</v>
      </c>
      <c r="F38">
        <v>33.144408260924749</v>
      </c>
      <c r="G38">
        <v>11.381881776398949</v>
      </c>
      <c r="H38">
        <v>-4.4921384408498</v>
      </c>
      <c r="I38">
        <v>22.504450619486342</v>
      </c>
      <c r="K38" s="2" t="s">
        <v>36</v>
      </c>
      <c r="L38" t="s">
        <v>9</v>
      </c>
      <c r="M38" t="s">
        <v>27</v>
      </c>
      <c r="N38">
        <v>33.716158530348501</v>
      </c>
      <c r="O38">
        <v>33.492228633825505</v>
      </c>
      <c r="P38">
        <v>11.989945623214005</v>
      </c>
      <c r="Q38">
        <v>-3.3643537530052434</v>
      </c>
      <c r="R38">
        <v>10.298438875900722</v>
      </c>
      <c r="T38" s="2" t="s">
        <v>47</v>
      </c>
      <c r="U38">
        <f>AVERAGE(E50:E51,N50:N51)</f>
        <v>37.888890094765529</v>
      </c>
      <c r="V38">
        <f>_xlfn.STDEV.P(E50:E51,N50:N51)</f>
        <v>0.38125820249863251</v>
      </c>
      <c r="W38">
        <v>22.64</v>
      </c>
      <c r="X38">
        <v>23.12</v>
      </c>
      <c r="Y38">
        <f t="shared" si="6"/>
        <v>15.008890094765526</v>
      </c>
      <c r="Z38">
        <f t="shared" si="7"/>
        <v>-0.60432063046117435</v>
      </c>
      <c r="AA38" s="2">
        <f t="shared" si="8"/>
        <v>1.5202626882727241</v>
      </c>
      <c r="AB38" s="2">
        <f>_xlfn.T.TEST(E30:E31:N30:N31,E50:E51:N50:N51,1,1)</f>
        <v>5.3549816372112195E-2</v>
      </c>
      <c r="AK38" s="2" t="s">
        <v>47</v>
      </c>
      <c r="AL38">
        <f>U38/AU20</f>
        <v>1.1110639254308636</v>
      </c>
      <c r="AM38">
        <f>V38/AU20</f>
        <v>1.1180117285340267E-2</v>
      </c>
      <c r="AN38">
        <f t="shared" ref="AN38:AO38" si="20">AN11</f>
        <v>0.66390140246493845</v>
      </c>
      <c r="AO38">
        <f t="shared" si="20"/>
        <v>0.67797705057373581</v>
      </c>
      <c r="AP38">
        <f t="shared" si="10"/>
        <v>0.4401246989115265</v>
      </c>
      <c r="AQ38">
        <f t="shared" si="11"/>
        <v>7.6536598999058736E-2</v>
      </c>
      <c r="AR38" s="2">
        <f t="shared" si="12"/>
        <v>0.94833152513268937</v>
      </c>
      <c r="AS38" s="2" t="e">
        <f>_xlfn.T.TEST(V30:V31:AE30:AE31,V50:V51:AE50:AE51,1,1)</f>
        <v>#DIV/0!</v>
      </c>
    </row>
    <row r="39" spans="2:45" x14ac:dyDescent="0.3">
      <c r="B39" s="2" t="s">
        <v>36</v>
      </c>
      <c r="C39" t="s">
        <v>9</v>
      </c>
      <c r="D39" t="s">
        <v>14</v>
      </c>
      <c r="E39">
        <v>33.1630892334978</v>
      </c>
      <c r="K39" s="2" t="s">
        <v>36</v>
      </c>
      <c r="L39" t="s">
        <v>9</v>
      </c>
      <c r="M39" t="s">
        <v>27</v>
      </c>
      <c r="N39">
        <v>33.268298737302501</v>
      </c>
      <c r="T39" s="2" t="s">
        <v>48</v>
      </c>
      <c r="U39">
        <f>AVERAGE(E52:E53,N52:N53)</f>
        <v>34.291210443587801</v>
      </c>
      <c r="V39">
        <f>_xlfn.STDEV.P(E52:E53,N52:N53)</f>
        <v>0.67977478156042326</v>
      </c>
      <c r="W39">
        <v>22.4</v>
      </c>
      <c r="X39">
        <v>22.76</v>
      </c>
      <c r="Y39">
        <f t="shared" si="6"/>
        <v>11.711210443587802</v>
      </c>
      <c r="Z39">
        <f t="shared" si="7"/>
        <v>-3.9020002816388981</v>
      </c>
      <c r="AA39" s="2">
        <f t="shared" si="8"/>
        <v>14.949240468479591</v>
      </c>
      <c r="AB39">
        <f>_xlfn.T.TEST(E30:E31:N30:N31,E52:E53:N52:N53,1,1)</f>
        <v>0.10736643923317801</v>
      </c>
      <c r="AK39" s="2" t="s">
        <v>48</v>
      </c>
      <c r="AL39">
        <f>U39/AV20</f>
        <v>0.67448504008197208</v>
      </c>
      <c r="AM39">
        <f>V39/AV20</f>
        <v>1.3370712636165679E-2</v>
      </c>
      <c r="AN39">
        <f t="shared" ref="AN39:AO39" si="21">AN12</f>
        <v>0.44059293044469777</v>
      </c>
      <c r="AO39">
        <f t="shared" si="21"/>
        <v>0.44767388825541621</v>
      </c>
      <c r="AP39">
        <f t="shared" si="10"/>
        <v>0.23035163073191511</v>
      </c>
      <c r="AQ39">
        <f t="shared" si="11"/>
        <v>-0.13323646918055265</v>
      </c>
      <c r="AR39" s="2">
        <f t="shared" si="12"/>
        <v>1.0967513401153399</v>
      </c>
      <c r="AS39" t="e">
        <f>_xlfn.T.TEST(V30:V31:AE30:AE31,V52:V53:AE52:AE53,1,1)</f>
        <v>#DIV/0!</v>
      </c>
    </row>
    <row r="40" spans="2:45" x14ac:dyDescent="0.3">
      <c r="B40" s="2" t="s">
        <v>36</v>
      </c>
      <c r="C40" t="s">
        <v>9</v>
      </c>
      <c r="D40" t="s">
        <v>15</v>
      </c>
      <c r="E40">
        <v>34.473443560479502</v>
      </c>
      <c r="F40">
        <v>34.493178662027546</v>
      </c>
      <c r="G40">
        <v>12.090718502095445</v>
      </c>
      <c r="H40">
        <v>-3.7833017151533035</v>
      </c>
      <c r="I40">
        <v>13.768521240970463</v>
      </c>
      <c r="K40" s="2" t="s">
        <v>36</v>
      </c>
      <c r="L40" t="s">
        <v>9</v>
      </c>
      <c r="M40" t="s">
        <v>28</v>
      </c>
      <c r="N40">
        <v>34.636789696160498</v>
      </c>
      <c r="O40">
        <v>34.762462559149853</v>
      </c>
      <c r="P40">
        <v>11.916257056992102</v>
      </c>
      <c r="Q40">
        <v>-3.4380423192271472</v>
      </c>
      <c r="R40">
        <v>10.838117734637114</v>
      </c>
      <c r="T40" s="2" t="s">
        <v>49</v>
      </c>
      <c r="U40">
        <f>AVERAGE(E48:E49,N48:N49)</f>
        <v>38.708965751513574</v>
      </c>
      <c r="V40">
        <f>_xlfn.STDEV.P(E48:E49,N48:N49)</f>
        <v>0.21071340313161174</v>
      </c>
      <c r="W40">
        <v>23.34</v>
      </c>
      <c r="X40">
        <v>23.03</v>
      </c>
      <c r="Y40">
        <f t="shared" si="6"/>
        <v>15.523965751513572</v>
      </c>
      <c r="Z40">
        <f t="shared" si="7"/>
        <v>-8.9244973713128672E-2</v>
      </c>
      <c r="AA40" s="2">
        <f t="shared" si="8"/>
        <v>1.0638132960749644</v>
      </c>
      <c r="AB40">
        <f>_xlfn.T.TEST(E30:E31:N30:N31,E48:E49:N48:N49,1,1)</f>
        <v>7.3022753500215296E-2</v>
      </c>
      <c r="AK40" s="2" t="s">
        <v>49</v>
      </c>
      <c r="AL40">
        <f>U40/AW20</f>
        <v>0.55609382403798391</v>
      </c>
      <c r="AM40">
        <f>V40/AW20</f>
        <v>3.0271132242517618E-3</v>
      </c>
      <c r="AN40">
        <f t="shared" ref="AN40:AO40" si="22">AN13</f>
        <v>0.33530293566520925</v>
      </c>
      <c r="AO40">
        <f t="shared" si="22"/>
        <v>0.33084946908182389</v>
      </c>
      <c r="AP40">
        <f t="shared" si="10"/>
        <v>0.22301762166446737</v>
      </c>
      <c r="AQ40">
        <f t="shared" si="11"/>
        <v>-0.1405704782480004</v>
      </c>
      <c r="AR40" s="2">
        <f t="shared" si="12"/>
        <v>1.1023409232948675</v>
      </c>
      <c r="AS40" t="e">
        <f>_xlfn.T.TEST(V30:V31:AE30:AE31,V48:V49:AE48:AE49,1,1)</f>
        <v>#DIV/0!</v>
      </c>
    </row>
    <row r="41" spans="2:45" x14ac:dyDescent="0.3">
      <c r="B41" s="2" t="s">
        <v>36</v>
      </c>
      <c r="C41" t="s">
        <v>9</v>
      </c>
      <c r="D41" t="s">
        <v>15</v>
      </c>
      <c r="E41">
        <v>34.512913763575597</v>
      </c>
      <c r="K41" s="2" t="s">
        <v>36</v>
      </c>
      <c r="L41" t="s">
        <v>9</v>
      </c>
      <c r="M41" t="s">
        <v>28</v>
      </c>
      <c r="N41">
        <v>34.8881354221392</v>
      </c>
      <c r="T41" s="2" t="s">
        <v>50</v>
      </c>
      <c r="U41">
        <f>AVERAGE(E54:E55,N54:N55)</f>
        <v>36.446842991271069</v>
      </c>
      <c r="V41">
        <f>_xlfn.STDEV.P(E54:E55,N54:N55)</f>
        <v>0.4296860024189692</v>
      </c>
      <c r="W41">
        <v>22.71</v>
      </c>
      <c r="X41">
        <v>21.88</v>
      </c>
      <c r="Y41">
        <f t="shared" si="6"/>
        <v>14.151842991271067</v>
      </c>
      <c r="Z41">
        <f t="shared" si="7"/>
        <v>-1.4613677339556332</v>
      </c>
      <c r="AA41" s="2">
        <f t="shared" si="8"/>
        <v>2.7536930128850532</v>
      </c>
      <c r="AB41" s="2">
        <f>_xlfn.T.TEST(E30:E31:N30:N31,E54:E55:N54:N55,1,1)</f>
        <v>2.1619445024908125E-2</v>
      </c>
      <c r="AK41" s="2" t="s">
        <v>50</v>
      </c>
      <c r="AL41">
        <f>U41/AX20</f>
        <v>0.93732097144901372</v>
      </c>
      <c r="AM41">
        <f>V41/AX20</f>
        <v>1.1050441359265329E-2</v>
      </c>
      <c r="AN41">
        <f t="shared" ref="AN41:AO41" si="23">AN14</f>
        <v>0.58404398061871043</v>
      </c>
      <c r="AO41">
        <f t="shared" si="23"/>
        <v>0.56269847185985833</v>
      </c>
      <c r="AP41">
        <f t="shared" si="10"/>
        <v>0.36394974520972934</v>
      </c>
      <c r="AQ41">
        <f t="shared" si="11"/>
        <v>3.6164529726157024E-4</v>
      </c>
      <c r="AR41" s="2">
        <f t="shared" si="12"/>
        <v>0.99974935799779663</v>
      </c>
      <c r="AS41" s="2" t="e">
        <f>_xlfn.T.TEST(V30:V31:AE30:AE31,V54:V55:AE54:AE55,1,1)</f>
        <v>#DIV/0!</v>
      </c>
    </row>
    <row r="42" spans="2:45" x14ac:dyDescent="0.3">
      <c r="B42" s="2" t="s">
        <v>36</v>
      </c>
      <c r="C42" t="s">
        <v>9</v>
      </c>
      <c r="D42" t="s">
        <v>16</v>
      </c>
      <c r="E42">
        <v>32.702311832231999</v>
      </c>
      <c r="F42">
        <v>32.681367902315799</v>
      </c>
      <c r="G42">
        <v>10.3094950535354</v>
      </c>
      <c r="H42">
        <v>-5.5645251637133484</v>
      </c>
      <c r="I42">
        <v>47.324821646011749</v>
      </c>
      <c r="K42" s="2" t="s">
        <v>36</v>
      </c>
      <c r="L42" t="s">
        <v>9</v>
      </c>
      <c r="M42" t="s">
        <v>29</v>
      </c>
      <c r="N42">
        <v>33.345753538408303</v>
      </c>
      <c r="O42">
        <v>33.377011519044856</v>
      </c>
      <c r="P42">
        <v>10.787834648283756</v>
      </c>
      <c r="Q42">
        <v>-4.5664647279354931</v>
      </c>
      <c r="R42">
        <v>23.694244043826089</v>
      </c>
    </row>
    <row r="43" spans="2:45" x14ac:dyDescent="0.3">
      <c r="B43" s="2" t="s">
        <v>36</v>
      </c>
      <c r="C43" t="s">
        <v>9</v>
      </c>
      <c r="D43" t="s">
        <v>16</v>
      </c>
      <c r="E43">
        <v>32.660423972399599</v>
      </c>
      <c r="K43" s="2" t="s">
        <v>36</v>
      </c>
      <c r="L43" t="s">
        <v>9</v>
      </c>
      <c r="M43" t="s">
        <v>29</v>
      </c>
      <c r="N43">
        <v>33.408269499681403</v>
      </c>
    </row>
    <row r="44" spans="2:45" x14ac:dyDescent="0.3">
      <c r="B44" s="2" t="s">
        <v>36</v>
      </c>
      <c r="C44" t="s">
        <v>9</v>
      </c>
      <c r="D44" t="s">
        <v>17</v>
      </c>
      <c r="E44">
        <v>38.008692766733802</v>
      </c>
      <c r="F44">
        <v>37.878279981993202</v>
      </c>
      <c r="G44">
        <v>14.143424473433349</v>
      </c>
      <c r="H44">
        <v>-1.7305957438153996</v>
      </c>
      <c r="I44">
        <v>3.318648296827071</v>
      </c>
      <c r="K44" s="2" t="s">
        <v>36</v>
      </c>
      <c r="L44" t="s">
        <v>9</v>
      </c>
      <c r="M44" t="s">
        <v>30</v>
      </c>
      <c r="N44">
        <v>38.863625376188999</v>
      </c>
      <c r="O44">
        <v>38.90262351364975</v>
      </c>
      <c r="P44">
        <v>15.344076599929451</v>
      </c>
      <c r="Q44">
        <v>-1.0222776289797508E-2</v>
      </c>
      <c r="R44">
        <v>1.007111052873183</v>
      </c>
    </row>
    <row r="45" spans="2:45" x14ac:dyDescent="0.3">
      <c r="B45" s="2" t="s">
        <v>36</v>
      </c>
      <c r="C45" t="s">
        <v>9</v>
      </c>
      <c r="D45" t="s">
        <v>17</v>
      </c>
      <c r="E45">
        <v>37.747867197252603</v>
      </c>
      <c r="K45" s="2" t="s">
        <v>36</v>
      </c>
      <c r="L45" t="s">
        <v>9</v>
      </c>
      <c r="M45" t="s">
        <v>30</v>
      </c>
      <c r="N45">
        <v>38.941621651110502</v>
      </c>
    </row>
    <row r="46" spans="2:45" x14ac:dyDescent="0.3">
      <c r="B46" s="2" t="s">
        <v>36</v>
      </c>
      <c r="C46" t="s">
        <v>9</v>
      </c>
      <c r="D46" t="s">
        <v>18</v>
      </c>
      <c r="E46">
        <v>38.691474938439796</v>
      </c>
      <c r="F46">
        <v>38.811997827774597</v>
      </c>
      <c r="G46">
        <v>16.565649542400596</v>
      </c>
      <c r="H46">
        <v>0.6916293251518475</v>
      </c>
      <c r="I46">
        <v>0.61915420565223234</v>
      </c>
      <c r="K46" s="2" t="s">
        <v>36</v>
      </c>
      <c r="L46" t="s">
        <v>9</v>
      </c>
      <c r="M46" t="s">
        <v>31</v>
      </c>
      <c r="N46">
        <v>36.997174641961102</v>
      </c>
      <c r="O46">
        <v>36.922897607740154</v>
      </c>
      <c r="P46">
        <v>14.893355033994702</v>
      </c>
      <c r="Q46">
        <v>-0.46094434222454694</v>
      </c>
      <c r="R46">
        <v>1.3764424987497421</v>
      </c>
    </row>
    <row r="47" spans="2:45" x14ac:dyDescent="0.3">
      <c r="B47" s="2" t="s">
        <v>36</v>
      </c>
      <c r="C47" t="s">
        <v>9</v>
      </c>
      <c r="D47" t="s">
        <v>18</v>
      </c>
      <c r="E47">
        <v>38.932520717109398</v>
      </c>
      <c r="K47" s="2" t="s">
        <v>36</v>
      </c>
      <c r="L47" t="s">
        <v>9</v>
      </c>
      <c r="M47" t="s">
        <v>31</v>
      </c>
      <c r="N47">
        <v>36.848620573519199</v>
      </c>
    </row>
    <row r="48" spans="2:45" x14ac:dyDescent="0.3">
      <c r="B48" s="2" t="s">
        <v>36</v>
      </c>
      <c r="C48" t="s">
        <v>9</v>
      </c>
      <c r="D48" t="s">
        <v>19</v>
      </c>
      <c r="E48">
        <v>38.939492892627797</v>
      </c>
      <c r="F48">
        <v>38.915130264077646</v>
      </c>
      <c r="G48">
        <v>15.574346636370848</v>
      </c>
      <c r="H48">
        <v>-0.29967358087790075</v>
      </c>
      <c r="I48">
        <v>1.23086589043614</v>
      </c>
      <c r="K48" s="2" t="s">
        <v>36</v>
      </c>
      <c r="L48" t="s">
        <v>9</v>
      </c>
      <c r="M48" t="s">
        <v>32</v>
      </c>
      <c r="N48">
        <v>38.446240418877899</v>
      </c>
      <c r="O48">
        <v>38.502801238949502</v>
      </c>
      <c r="P48">
        <v>15.472498506387254</v>
      </c>
      <c r="Q48">
        <v>0.11819913016800498</v>
      </c>
      <c r="R48">
        <v>0.92133700848598077</v>
      </c>
    </row>
    <row r="49" spans="2:45" x14ac:dyDescent="0.3">
      <c r="B49" s="2" t="s">
        <v>36</v>
      </c>
      <c r="C49" t="s">
        <v>9</v>
      </c>
      <c r="D49" t="s">
        <v>19</v>
      </c>
      <c r="E49">
        <v>38.890767635527503</v>
      </c>
      <c r="K49" s="2" t="s">
        <v>36</v>
      </c>
      <c r="L49" t="s">
        <v>9</v>
      </c>
      <c r="M49" t="s">
        <v>32</v>
      </c>
      <c r="N49">
        <v>38.559362059021097</v>
      </c>
    </row>
    <row r="50" spans="2:45" x14ac:dyDescent="0.3">
      <c r="B50" s="2" t="s">
        <v>36</v>
      </c>
      <c r="C50" t="s">
        <v>9</v>
      </c>
      <c r="D50" t="s">
        <v>20</v>
      </c>
      <c r="E50">
        <v>37.315745335061102</v>
      </c>
      <c r="F50">
        <v>37.5777231980042</v>
      </c>
      <c r="G50">
        <v>14.934496268055348</v>
      </c>
      <c r="H50">
        <v>-0.93952394919340065</v>
      </c>
      <c r="I50">
        <v>1.9178952800410527</v>
      </c>
      <c r="K50" s="2" t="s">
        <v>36</v>
      </c>
      <c r="L50" t="s">
        <v>9</v>
      </c>
      <c r="M50" t="s">
        <v>33</v>
      </c>
      <c r="N50">
        <v>38.368679522621001</v>
      </c>
      <c r="O50">
        <v>38.20005699152685</v>
      </c>
      <c r="P50">
        <v>15.082928303375802</v>
      </c>
      <c r="Q50">
        <v>-0.27137107284344708</v>
      </c>
      <c r="R50">
        <v>1.2069543182217526</v>
      </c>
    </row>
    <row r="51" spans="2:45" x14ac:dyDescent="0.3">
      <c r="B51" s="2" t="s">
        <v>36</v>
      </c>
      <c r="C51" t="s">
        <v>9</v>
      </c>
      <c r="D51" t="s">
        <v>20</v>
      </c>
      <c r="E51">
        <v>37.839701060947299</v>
      </c>
      <c r="K51" s="2" t="s">
        <v>36</v>
      </c>
      <c r="L51" t="s">
        <v>9</v>
      </c>
      <c r="M51" t="s">
        <v>33</v>
      </c>
      <c r="N51">
        <v>38.031434460432699</v>
      </c>
    </row>
    <row r="52" spans="2:45" x14ac:dyDescent="0.3">
      <c r="B52" s="2" t="s">
        <v>36</v>
      </c>
      <c r="C52" t="s">
        <v>9</v>
      </c>
      <c r="D52" t="s">
        <v>21</v>
      </c>
      <c r="E52">
        <v>35.092735886382002</v>
      </c>
      <c r="F52">
        <v>34.964589988106354</v>
      </c>
      <c r="G52">
        <v>12.567318695396054</v>
      </c>
      <c r="H52">
        <v>-3.3067015218526947</v>
      </c>
      <c r="I52">
        <v>9.8950124456513429</v>
      </c>
      <c r="K52" s="2" t="s">
        <v>36</v>
      </c>
      <c r="L52" t="s">
        <v>9</v>
      </c>
      <c r="M52" t="s">
        <v>34</v>
      </c>
      <c r="N52">
        <v>33.647598567673697</v>
      </c>
      <c r="O52">
        <v>33.617830899069247</v>
      </c>
      <c r="P52">
        <v>10.858899892216549</v>
      </c>
      <c r="Q52">
        <v>-4.4953994840027001</v>
      </c>
      <c r="R52">
        <v>22.555376828782762</v>
      </c>
    </row>
    <row r="53" spans="2:45" x14ac:dyDescent="0.3">
      <c r="B53" s="2" t="s">
        <v>36</v>
      </c>
      <c r="C53" t="s">
        <v>9</v>
      </c>
      <c r="D53" t="s">
        <v>21</v>
      </c>
      <c r="E53">
        <v>34.8364440898307</v>
      </c>
      <c r="K53" s="2" t="s">
        <v>36</v>
      </c>
      <c r="L53" t="s">
        <v>9</v>
      </c>
      <c r="M53" t="s">
        <v>34</v>
      </c>
      <c r="N53">
        <v>33.588063230464797</v>
      </c>
    </row>
    <row r="54" spans="2:45" x14ac:dyDescent="0.3">
      <c r="B54" s="2" t="s">
        <v>36</v>
      </c>
      <c r="C54" t="s">
        <v>9</v>
      </c>
      <c r="D54" t="s">
        <v>22</v>
      </c>
      <c r="E54">
        <v>36.744420882291202</v>
      </c>
      <c r="F54">
        <v>36.852032633883596</v>
      </c>
      <c r="G54">
        <v>14.140422776641344</v>
      </c>
      <c r="H54">
        <v>-1.7335974406074044</v>
      </c>
      <c r="I54">
        <v>3.3255603232568975</v>
      </c>
      <c r="K54" s="2" t="s">
        <v>36</v>
      </c>
      <c r="L54" t="s">
        <v>9</v>
      </c>
      <c r="M54" t="s">
        <v>35</v>
      </c>
      <c r="N54">
        <v>36.212891601709302</v>
      </c>
      <c r="O54">
        <v>36.041653348658549</v>
      </c>
      <c r="P54">
        <v>14.163660645929749</v>
      </c>
      <c r="Q54">
        <v>-1.1906387302894998</v>
      </c>
      <c r="R54">
        <v>2.2825377653674486</v>
      </c>
    </row>
    <row r="55" spans="2:45" x14ac:dyDescent="0.3">
      <c r="B55" s="2" t="s">
        <v>36</v>
      </c>
      <c r="C55" t="s">
        <v>9</v>
      </c>
      <c r="D55" t="s">
        <v>22</v>
      </c>
      <c r="E55">
        <v>36.959644385475997</v>
      </c>
      <c r="K55" s="2" t="s">
        <v>36</v>
      </c>
      <c r="L55" t="s">
        <v>9</v>
      </c>
      <c r="M55" t="s">
        <v>35</v>
      </c>
      <c r="N55">
        <v>35.870415095607797</v>
      </c>
    </row>
    <row r="56" spans="2:45" x14ac:dyDescent="0.3">
      <c r="T56" s="3" t="s">
        <v>38</v>
      </c>
      <c r="U56">
        <f>AVERAGE(N57:N58,E57:E58)</f>
        <v>39.068062811796452</v>
      </c>
      <c r="V56">
        <f>_xlfn.STDEV.P(N57:N58,E57:E58)</f>
        <v>0.36589016067335361</v>
      </c>
      <c r="W56">
        <v>22.59</v>
      </c>
      <c r="X56">
        <v>22.85</v>
      </c>
      <c r="Y56">
        <f>U56-(AVERAGE(W56:X56))</f>
        <v>16.348062811796453</v>
      </c>
      <c r="Z56">
        <f>Y56-$Y$56</f>
        <v>0</v>
      </c>
      <c r="AA56" s="3">
        <f>2^-(Z56)</f>
        <v>1</v>
      </c>
      <c r="AK56" s="3" t="s">
        <v>38</v>
      </c>
      <c r="AL56">
        <f>U56/AL20</f>
        <v>0.9097861404029548</v>
      </c>
      <c r="AM56">
        <f>V56/AL20</f>
        <v>8.5205606096731001E-3</v>
      </c>
      <c r="AN56">
        <f>AN29</f>
        <v>0.52605804927438404</v>
      </c>
      <c r="AO56">
        <f>AO29</f>
        <v>0.53211272359095507</v>
      </c>
      <c r="AP56">
        <f>AL56-(AVERAGE(AN56:AO56))</f>
        <v>0.38070075397028524</v>
      </c>
      <c r="AQ56">
        <f>AP56-$AP$56</f>
        <v>0</v>
      </c>
      <c r="AR56" s="3">
        <f>2^-(AQ56)</f>
        <v>1</v>
      </c>
    </row>
    <row r="57" spans="2:45" x14ac:dyDescent="0.3">
      <c r="B57" s="3" t="s">
        <v>37</v>
      </c>
      <c r="C57" t="s">
        <v>9</v>
      </c>
      <c r="D57" t="s">
        <v>10</v>
      </c>
      <c r="E57">
        <v>38.535768409279598</v>
      </c>
      <c r="F57">
        <v>38.736445707109695</v>
      </c>
      <c r="G57">
        <v>16.145500959014143</v>
      </c>
      <c r="H57">
        <v>0</v>
      </c>
      <c r="I57">
        <v>1</v>
      </c>
      <c r="K57" s="3" t="s">
        <v>37</v>
      </c>
      <c r="L57" t="s">
        <v>9</v>
      </c>
      <c r="M57" t="s">
        <v>23</v>
      </c>
      <c r="N57">
        <v>39.486513281321301</v>
      </c>
      <c r="O57">
        <v>39.399679916483201</v>
      </c>
      <c r="P57">
        <v>16.552522807593352</v>
      </c>
      <c r="Q57">
        <v>0</v>
      </c>
      <c r="R57">
        <v>1</v>
      </c>
      <c r="T57" s="3" t="s">
        <v>39</v>
      </c>
      <c r="U57">
        <f>AVERAGE(E63:E64,N63:N64)</f>
        <v>38.398632602037623</v>
      </c>
      <c r="V57">
        <f>_xlfn.STDEV.P(N63:N64,E63:E64)</f>
        <v>9.3261667598817433E-2</v>
      </c>
      <c r="W57">
        <v>22.42</v>
      </c>
      <c r="X57">
        <v>22.92</v>
      </c>
      <c r="Y57">
        <f t="shared" ref="Y57:Y68" si="24">U57-(AVERAGE(W57:X57))</f>
        <v>15.728632602037621</v>
      </c>
      <c r="Z57">
        <f t="shared" ref="Z57:Z68" si="25">Y57-$Y$56</f>
        <v>-0.61943020975883201</v>
      </c>
      <c r="AA57" s="3">
        <f t="shared" ref="AA57:AA68" si="26">2^-(Z57)</f>
        <v>1.5362683145901757</v>
      </c>
      <c r="AB57" s="3">
        <f>_xlfn.T.TEST(E57:E58:N57:N58,E63:E64:N63:N64,1,1)</f>
        <v>1.3734947146739092E-2</v>
      </c>
      <c r="AK57" s="3" t="s">
        <v>39</v>
      </c>
      <c r="AL57">
        <f>U57/AM20</f>
        <v>0.82719502015004565</v>
      </c>
      <c r="AM57">
        <f>V57/AM20</f>
        <v>2.0090712033463639E-3</v>
      </c>
      <c r="AN57">
        <f t="shared" ref="AN57:AO57" si="27">AN30</f>
        <v>0.48297845769591013</v>
      </c>
      <c r="AO57">
        <f t="shared" si="27"/>
        <v>0.49374960974086801</v>
      </c>
      <c r="AP57">
        <f t="shared" ref="AP57:AP68" si="28">AL57-(AVERAGE(AN57:AO57))</f>
        <v>0.33883098643165654</v>
      </c>
      <c r="AQ57">
        <f t="shared" ref="AQ57:AQ68" si="29">AP57-$AP$56</f>
        <v>-4.1869767538628699E-2</v>
      </c>
      <c r="AR57" s="3">
        <f t="shared" ref="AR57:AR68" si="30">2^-(AQ57)</f>
        <v>1.0294471507740584</v>
      </c>
      <c r="AS57" s="3">
        <f>_xlfn.T.TEST(V57:V58:AE57:AE58,V63:V64:AE63:AE64,1,1)</f>
        <v>0.18567968786048611</v>
      </c>
    </row>
    <row r="58" spans="2:45" x14ac:dyDescent="0.3">
      <c r="B58" s="3" t="s">
        <v>37</v>
      </c>
      <c r="C58" t="s">
        <v>9</v>
      </c>
      <c r="D58" t="s">
        <v>10</v>
      </c>
      <c r="E58">
        <v>38.937123004939799</v>
      </c>
      <c r="K58" s="3" t="s">
        <v>37</v>
      </c>
      <c r="L58" t="s">
        <v>9</v>
      </c>
      <c r="M58" t="s">
        <v>23</v>
      </c>
      <c r="N58">
        <v>39.312846551645102</v>
      </c>
      <c r="T58" s="3" t="s">
        <v>40</v>
      </c>
      <c r="U58">
        <f>AVERAGE(E61:E62,N61:N62)</f>
        <v>37.956880350618349</v>
      </c>
      <c r="V58">
        <f>_xlfn.STDEV.P(N61:N62,E61:E62)</f>
        <v>0.37848187893989471</v>
      </c>
      <c r="W58">
        <v>22.52</v>
      </c>
      <c r="X58">
        <v>22.69</v>
      </c>
      <c r="Y58">
        <f t="shared" si="24"/>
        <v>15.351880350618348</v>
      </c>
      <c r="Z58">
        <f t="shared" si="25"/>
        <v>-0.99618246117810472</v>
      </c>
      <c r="AA58" s="3">
        <f t="shared" si="26"/>
        <v>1.994714763217279</v>
      </c>
      <c r="AB58" s="3">
        <f>_xlfn.T.TEST(E57:E58:N57:N58,E61:E62:N61:N62,1,1)</f>
        <v>2.0418207671647738E-2</v>
      </c>
      <c r="AK58" s="3" t="s">
        <v>40</v>
      </c>
      <c r="AL58">
        <f>U58/AN20</f>
        <v>0.71499447015906792</v>
      </c>
      <c r="AM58">
        <f>V58/AN20</f>
        <v>7.1294702830610795E-3</v>
      </c>
      <c r="AN58">
        <f t="shared" ref="AN58:AO58" si="31">AN31</f>
        <v>0.42420966420966416</v>
      </c>
      <c r="AO58">
        <f t="shared" si="31"/>
        <v>0.42741195741195742</v>
      </c>
      <c r="AP58">
        <f t="shared" si="28"/>
        <v>0.28918365934825713</v>
      </c>
      <c r="AQ58">
        <f t="shared" si="29"/>
        <v>-9.1517094622028117E-2</v>
      </c>
      <c r="AR58" s="3">
        <f t="shared" si="30"/>
        <v>1.0654900307531716</v>
      </c>
      <c r="AS58" s="3">
        <f>_xlfn.T.TEST(V57:V58:AE57:AE58,V61:V62:AE61:AE62,1,1)</f>
        <v>0.405263974147137</v>
      </c>
    </row>
    <row r="59" spans="2:45" x14ac:dyDescent="0.3">
      <c r="B59" s="3" t="s">
        <v>37</v>
      </c>
      <c r="C59" t="s">
        <v>9</v>
      </c>
      <c r="D59" t="s">
        <v>11</v>
      </c>
      <c r="E59">
        <v>39.099465760262198</v>
      </c>
      <c r="F59">
        <v>39.0956048144498</v>
      </c>
      <c r="G59">
        <v>16.233594000271452</v>
      </c>
      <c r="H59">
        <v>8.8093041257309324E-2</v>
      </c>
      <c r="I59">
        <v>0.94076543438544846</v>
      </c>
      <c r="K59" s="3" t="s">
        <v>37</v>
      </c>
      <c r="L59" t="s">
        <v>9</v>
      </c>
      <c r="M59" t="s">
        <v>24</v>
      </c>
      <c r="N59">
        <v>39.8596070415173</v>
      </c>
      <c r="O59">
        <v>39.907689152584901</v>
      </c>
      <c r="P59">
        <v>17.650255425191503</v>
      </c>
      <c r="Q59">
        <v>1.097732617598151</v>
      </c>
      <c r="R59">
        <v>0.46725026341208314</v>
      </c>
      <c r="T59" s="3" t="s">
        <v>41</v>
      </c>
      <c r="U59">
        <f>AVERAGE(E69:E70,N69:N70)</f>
        <v>35.259446023561651</v>
      </c>
      <c r="V59">
        <f>_xlfn.STDEV.P(E69:E70,N69:N70)</f>
        <v>0.1738172349440861</v>
      </c>
      <c r="W59">
        <v>22.37</v>
      </c>
      <c r="X59">
        <v>22.59</v>
      </c>
      <c r="Y59">
        <f t="shared" si="24"/>
        <v>12.77944602356165</v>
      </c>
      <c r="Z59">
        <f t="shared" si="25"/>
        <v>-3.5686167882348023</v>
      </c>
      <c r="AA59" s="3">
        <f t="shared" si="26"/>
        <v>11.864807496399241</v>
      </c>
      <c r="AB59">
        <f>_xlfn.T.TEST(E57:E58:N57:N58,E69:E70:N69:N70,1,1)</f>
        <v>0.10565305184226774</v>
      </c>
      <c r="AK59" s="3" t="s">
        <v>41</v>
      </c>
      <c r="AL59">
        <f>U59/AO20</f>
        <v>1.1596290636919704</v>
      </c>
      <c r="AM59">
        <f>V59/AO20</f>
        <v>5.7165820834804296E-3</v>
      </c>
      <c r="AN59">
        <f t="shared" ref="AN59:AO59" si="32">AN32</f>
        <v>0.73571496663489044</v>
      </c>
      <c r="AO59">
        <f t="shared" si="32"/>
        <v>0.74295042897998098</v>
      </c>
      <c r="AP59">
        <f t="shared" si="28"/>
        <v>0.42029636588453467</v>
      </c>
      <c r="AQ59">
        <f t="shared" si="29"/>
        <v>3.9595611914249429E-2</v>
      </c>
      <c r="AR59" s="3">
        <f t="shared" si="30"/>
        <v>0.97292762125643262</v>
      </c>
      <c r="AS59" t="e">
        <f>_xlfn.T.TEST(V57:V58:AE57:AE58,V69:V70:AE69:AE70,1,1)</f>
        <v>#DIV/0!</v>
      </c>
    </row>
    <row r="60" spans="2:45" x14ac:dyDescent="0.3">
      <c r="B60" s="3" t="s">
        <v>37</v>
      </c>
      <c r="C60" t="s">
        <v>9</v>
      </c>
      <c r="D60" t="s">
        <v>11</v>
      </c>
      <c r="E60">
        <v>39.091743868637401</v>
      </c>
      <c r="K60" s="3" t="s">
        <v>37</v>
      </c>
      <c r="L60" t="s">
        <v>9</v>
      </c>
      <c r="M60" t="s">
        <v>24</v>
      </c>
      <c r="N60">
        <v>39.955771263652501</v>
      </c>
      <c r="T60" s="3" t="s">
        <v>42</v>
      </c>
      <c r="U60">
        <f>AVERAGE(E67:E68,N67:N68)</f>
        <v>35.58554608872425</v>
      </c>
      <c r="V60">
        <f>_xlfn.STDEV.P(E67:E68,N67:N68)</f>
        <v>0.31241838618139883</v>
      </c>
      <c r="W60">
        <v>22.4</v>
      </c>
      <c r="X60">
        <v>22.85</v>
      </c>
      <c r="Y60">
        <f t="shared" si="24"/>
        <v>12.96054608872425</v>
      </c>
      <c r="Z60">
        <f t="shared" si="25"/>
        <v>-3.3875167230722028</v>
      </c>
      <c r="AA60" s="3">
        <f t="shared" si="26"/>
        <v>10.465118357717921</v>
      </c>
      <c r="AB60">
        <f>_xlfn.T.TEST(E57:E58:N57:N58,E67:E68:N67:N68,1,1)</f>
        <v>0.11307557760320164</v>
      </c>
      <c r="AK60" s="3" t="s">
        <v>42</v>
      </c>
      <c r="AL60">
        <f>U60/AP20</f>
        <v>0.4177275740255143</v>
      </c>
      <c r="AM60">
        <f>V60/AP20</f>
        <v>3.6673815322416669E-3</v>
      </c>
      <c r="AN60">
        <f t="shared" ref="AN60:AO60" si="33">AN33</f>
        <v>0.26294658046954744</v>
      </c>
      <c r="AO60">
        <f t="shared" si="33"/>
        <v>0.26822898945219464</v>
      </c>
      <c r="AP60">
        <f t="shared" si="28"/>
        <v>0.15213978906464326</v>
      </c>
      <c r="AQ60">
        <f t="shared" si="29"/>
        <v>-0.22856096490564198</v>
      </c>
      <c r="AR60" s="3">
        <f t="shared" si="30"/>
        <v>1.1716656728780366</v>
      </c>
      <c r="AS60">
        <f>_xlfn.T.TEST(V57:V58:AE57:AE58,V67:V68:AE67:AE68,1,1)</f>
        <v>0.27773464016212235</v>
      </c>
    </row>
    <row r="61" spans="2:45" x14ac:dyDescent="0.3">
      <c r="B61" s="3" t="s">
        <v>37</v>
      </c>
      <c r="C61" t="s">
        <v>9</v>
      </c>
      <c r="D61" t="s">
        <v>12</v>
      </c>
      <c r="E61">
        <v>38.458489489456099</v>
      </c>
      <c r="F61">
        <v>38.288809837182797</v>
      </c>
      <c r="G61">
        <v>15.767852324132846</v>
      </c>
      <c r="H61">
        <v>-0.37764863488129663</v>
      </c>
      <c r="I61">
        <v>1.2992226011902261</v>
      </c>
      <c r="K61" s="3" t="s">
        <v>37</v>
      </c>
      <c r="L61" t="s">
        <v>9</v>
      </c>
      <c r="M61" t="s">
        <v>25</v>
      </c>
      <c r="N61">
        <v>37.818216258975703</v>
      </c>
      <c r="O61">
        <v>37.624950864053901</v>
      </c>
      <c r="P61">
        <v>14.939404542969751</v>
      </c>
      <c r="Q61">
        <v>-1.6131182646236013</v>
      </c>
      <c r="R61">
        <v>3.0591233164800711</v>
      </c>
      <c r="T61" s="3" t="s">
        <v>43</v>
      </c>
      <c r="U61">
        <f>AVERAGE(E59:E60,N59:N60)</f>
        <v>39.501646983517354</v>
      </c>
      <c r="V61">
        <f>_xlfn.STDEV.P(E59:E60,N59:N60)</f>
        <v>0.40747225821486655</v>
      </c>
      <c r="W61">
        <v>22.86</v>
      </c>
      <c r="X61">
        <v>22.26</v>
      </c>
      <c r="Y61">
        <f t="shared" si="24"/>
        <v>16.941646983517352</v>
      </c>
      <c r="Z61">
        <f t="shared" si="25"/>
        <v>0.59358417172089872</v>
      </c>
      <c r="AA61" s="3">
        <f t="shared" si="26"/>
        <v>0.66269448956280264</v>
      </c>
      <c r="AB61" s="3">
        <f>_xlfn.T.TEST(E57:E58:N57:N58,E59:E60:N59:N60,1,1)</f>
        <v>8.1010803179058302E-3</v>
      </c>
      <c r="AK61" s="3" t="s">
        <v>43</v>
      </c>
      <c r="AL61">
        <f>U61/AQ20</f>
        <v>0.92299818552749646</v>
      </c>
      <c r="AM61">
        <f>V61/AQ20</f>
        <v>9.5210246585932228E-3</v>
      </c>
      <c r="AN61">
        <f t="shared" ref="AN61:AO61" si="34">AN34</f>
        <v>0.53414832373857091</v>
      </c>
      <c r="AO61">
        <f t="shared" si="34"/>
        <v>0.52012868269556378</v>
      </c>
      <c r="AP61">
        <f t="shared" si="28"/>
        <v>0.39585968231042912</v>
      </c>
      <c r="AQ61">
        <f t="shared" si="29"/>
        <v>1.5158928340143873E-2</v>
      </c>
      <c r="AR61" s="3">
        <f t="shared" si="30"/>
        <v>0.98954764111932669</v>
      </c>
      <c r="AS61" s="3">
        <f>_xlfn.T.TEST(V57:V58:AE57:AE58,V59:V60:AE59:AE60,1,1)</f>
        <v>0.29928045380845741</v>
      </c>
    </row>
    <row r="62" spans="2:45" x14ac:dyDescent="0.3">
      <c r="B62" s="3" t="s">
        <v>37</v>
      </c>
      <c r="C62" t="s">
        <v>9</v>
      </c>
      <c r="D62" t="s">
        <v>12</v>
      </c>
      <c r="E62">
        <v>38.119130184909501</v>
      </c>
      <c r="K62" s="3" t="s">
        <v>37</v>
      </c>
      <c r="L62" t="s">
        <v>9</v>
      </c>
      <c r="M62" t="s">
        <v>25</v>
      </c>
      <c r="N62">
        <v>37.431685469132098</v>
      </c>
      <c r="T62" s="3" t="s">
        <v>44</v>
      </c>
      <c r="U62">
        <f>AVERAGE(E65:E66,N65:N66)</f>
        <v>34.904592708910073</v>
      </c>
      <c r="V62">
        <f>_xlfn.STDEV.P(E65:E66,N65:N66)</f>
        <v>0.29975056788598003</v>
      </c>
      <c r="W62">
        <v>21.76</v>
      </c>
      <c r="X62">
        <v>21.5</v>
      </c>
      <c r="Y62">
        <f t="shared" si="24"/>
        <v>13.27459270891007</v>
      </c>
      <c r="Z62">
        <f t="shared" si="25"/>
        <v>-3.0734701028863824</v>
      </c>
      <c r="AA62" s="3">
        <f t="shared" si="26"/>
        <v>8.417956782120843</v>
      </c>
      <c r="AB62" s="3">
        <f>_xlfn.T.TEST(E57:E58:N57:N58,E65:E66:N65:N66,1,1)</f>
        <v>4.0636675868205213E-2</v>
      </c>
      <c r="AK62" s="3" t="s">
        <v>44</v>
      </c>
      <c r="AL62">
        <f>U62/AR20</f>
        <v>1.4614180199725699</v>
      </c>
      <c r="AM62">
        <f>V62/AR20</f>
        <v>1.255023615542028E-2</v>
      </c>
      <c r="AN62">
        <f t="shared" ref="AN62:AO62" si="35">AN35</f>
        <v>0.91106796116504862</v>
      </c>
      <c r="AO62">
        <f t="shared" si="35"/>
        <v>0.90018203883495151</v>
      </c>
      <c r="AP62">
        <f t="shared" si="28"/>
        <v>0.5557930199725698</v>
      </c>
      <c r="AQ62">
        <f t="shared" si="29"/>
        <v>0.17509226600228456</v>
      </c>
      <c r="AR62" s="3">
        <f t="shared" si="30"/>
        <v>0.88571087260928727</v>
      </c>
      <c r="AS62" s="3">
        <f>_xlfn.T.TEST(V57:V58:AE57:AE58,V65:V66:AE65:AE66,1,1)</f>
        <v>0.42279595210577287</v>
      </c>
    </row>
    <row r="63" spans="2:45" x14ac:dyDescent="0.3">
      <c r="B63" s="3" t="s">
        <v>37</v>
      </c>
      <c r="C63" t="s">
        <v>9</v>
      </c>
      <c r="D63" t="s">
        <v>13</v>
      </c>
      <c r="E63">
        <v>38.296296829733798</v>
      </c>
      <c r="F63">
        <v>38.396648826341</v>
      </c>
      <c r="G63">
        <v>15.972675295645299</v>
      </c>
      <c r="H63">
        <v>-0.17282566336884386</v>
      </c>
      <c r="I63">
        <v>1.1272641842460724</v>
      </c>
      <c r="K63" s="3" t="s">
        <v>37</v>
      </c>
      <c r="L63" t="s">
        <v>9</v>
      </c>
      <c r="M63" t="s">
        <v>26</v>
      </c>
      <c r="N63">
        <v>38.315076426065197</v>
      </c>
      <c r="O63">
        <v>38.400616377734252</v>
      </c>
      <c r="P63">
        <v>15.479375536458804</v>
      </c>
      <c r="Q63">
        <v>-1.0731472711345482</v>
      </c>
      <c r="R63">
        <v>2.1040183268393662</v>
      </c>
      <c r="T63" s="3" t="s">
        <v>45</v>
      </c>
      <c r="U63">
        <f>AVERAGE(E73:E74,N73:N74)</f>
        <v>39.019233180229499</v>
      </c>
      <c r="V63">
        <f>_xlfn.STDEV.P(E73:E74,N73:N74)</f>
        <v>0.15711677556976492</v>
      </c>
      <c r="W63">
        <v>22.25</v>
      </c>
      <c r="X63">
        <v>22.03</v>
      </c>
      <c r="Y63">
        <f t="shared" si="24"/>
        <v>16.879233180229498</v>
      </c>
      <c r="Z63">
        <f t="shared" si="25"/>
        <v>0.53117036843304533</v>
      </c>
      <c r="AA63" s="3">
        <f t="shared" si="26"/>
        <v>0.69199313545502328</v>
      </c>
      <c r="AB63">
        <f>_xlfn.T.TEST(E57:E58:N57:N58,E73:E74:N73:N74,1,1)</f>
        <v>0.22243621198348373</v>
      </c>
      <c r="AK63" s="3" t="s">
        <v>45</v>
      </c>
      <c r="AL63">
        <f>U63/AS20</f>
        <v>0.45493867682254741</v>
      </c>
      <c r="AM63">
        <f>V63/AS20</f>
        <v>1.8318785931588002E-3</v>
      </c>
      <c r="AN63">
        <f t="shared" ref="AN63:AO63" si="36">AN36</f>
        <v>0.25942041230145318</v>
      </c>
      <c r="AO63">
        <f t="shared" si="36"/>
        <v>0.25685535653937142</v>
      </c>
      <c r="AP63">
        <f t="shared" si="28"/>
        <v>0.19680079240213511</v>
      </c>
      <c r="AQ63">
        <f t="shared" si="29"/>
        <v>-0.18389996156815014</v>
      </c>
      <c r="AR63" s="3">
        <f t="shared" si="30"/>
        <v>1.1359504937069704</v>
      </c>
      <c r="AS63" t="e">
        <f>_xlfn.T.TEST(V57:V58:AE57:AE58,V73:V74:AE73:AE74,1,1)</f>
        <v>#DIV/0!</v>
      </c>
    </row>
    <row r="64" spans="2:45" x14ac:dyDescent="0.3">
      <c r="B64" s="3" t="s">
        <v>37</v>
      </c>
      <c r="C64" t="s">
        <v>9</v>
      </c>
      <c r="D64" t="s">
        <v>13</v>
      </c>
      <c r="E64">
        <v>38.497000822948202</v>
      </c>
      <c r="K64" s="3" t="s">
        <v>37</v>
      </c>
      <c r="L64" t="s">
        <v>9</v>
      </c>
      <c r="M64" t="s">
        <v>26</v>
      </c>
      <c r="N64">
        <v>38.4861563294033</v>
      </c>
      <c r="T64" s="3" t="s">
        <v>46</v>
      </c>
      <c r="U64">
        <f>AVERAGE(E71:E72,N71:N72)</f>
        <v>38.235626120132203</v>
      </c>
      <c r="V64">
        <f>_xlfn.STDEV.P(E71:E72,N71:N72)</f>
        <v>0.50724669972419212</v>
      </c>
      <c r="W64">
        <v>23.73</v>
      </c>
      <c r="X64">
        <v>23.56</v>
      </c>
      <c r="Y64">
        <f t="shared" si="24"/>
        <v>14.590626120132203</v>
      </c>
      <c r="Z64">
        <f t="shared" si="25"/>
        <v>-1.7574366916642497</v>
      </c>
      <c r="AA64" s="3">
        <f t="shared" si="26"/>
        <v>3.3809687736133776</v>
      </c>
      <c r="AB64">
        <f>_xlfn.T.TEST(E57:E58:N57:N58,E71:E72:N71:N72,1,1)</f>
        <v>0.1569130823134621</v>
      </c>
      <c r="AK64" s="3" t="s">
        <v>46</v>
      </c>
      <c r="AL64">
        <f>U64/AT20</f>
        <v>0.44580233225568122</v>
      </c>
      <c r="AM64">
        <f>V64/AT20</f>
        <v>5.9141639542023066E-3</v>
      </c>
      <c r="AN64">
        <f t="shared" ref="AN64:AO64" si="37">AN37</f>
        <v>0.27667624197363971</v>
      </c>
      <c r="AO64">
        <f t="shared" si="37"/>
        <v>0.27469415343021286</v>
      </c>
      <c r="AP64">
        <f t="shared" si="28"/>
        <v>0.17011713455375493</v>
      </c>
      <c r="AQ64">
        <f t="shared" si="29"/>
        <v>-0.21058361941653031</v>
      </c>
      <c r="AR64" s="3">
        <f t="shared" si="30"/>
        <v>1.1571561984376992</v>
      </c>
      <c r="AS64" t="e">
        <f>_xlfn.T.TEST(V57:V58:AE57:AE58,V71:V72:AE71:AE72,1,1)</f>
        <v>#DIV/0!</v>
      </c>
    </row>
    <row r="65" spans="2:45" x14ac:dyDescent="0.3">
      <c r="B65" s="3" t="s">
        <v>37</v>
      </c>
      <c r="C65" t="s">
        <v>9</v>
      </c>
      <c r="D65" t="s">
        <v>14</v>
      </c>
      <c r="E65">
        <v>35.111630265114499</v>
      </c>
      <c r="F65">
        <v>35.127594525370753</v>
      </c>
      <c r="G65">
        <v>13.365068040844953</v>
      </c>
      <c r="H65">
        <v>-2.7804329181691898</v>
      </c>
      <c r="I65">
        <v>6.8705848798860032</v>
      </c>
      <c r="K65" s="3" t="s">
        <v>37</v>
      </c>
      <c r="L65" t="s">
        <v>9</v>
      </c>
      <c r="M65" t="s">
        <v>27</v>
      </c>
      <c r="N65">
        <v>34.398772349915703</v>
      </c>
      <c r="O65">
        <v>34.6815908924494</v>
      </c>
      <c r="P65">
        <v>13.1793078818379</v>
      </c>
      <c r="Q65">
        <v>-3.3732149257554518</v>
      </c>
      <c r="R65">
        <v>10.36188753993342</v>
      </c>
      <c r="T65" s="3" t="s">
        <v>47</v>
      </c>
      <c r="U65">
        <f>AVERAGE(E77:E78,N77:N78)</f>
        <v>38.289872872938076</v>
      </c>
      <c r="V65">
        <f>_xlfn.STDEV.P(E77:E78,N77:N78)</f>
        <v>0.25432136969784219</v>
      </c>
      <c r="W65">
        <v>22.64</v>
      </c>
      <c r="X65">
        <v>23.12</v>
      </c>
      <c r="Y65">
        <f t="shared" si="24"/>
        <v>15.409872872938074</v>
      </c>
      <c r="Z65">
        <f t="shared" si="25"/>
        <v>-0.93818993885837898</v>
      </c>
      <c r="AA65" s="3">
        <f t="shared" si="26"/>
        <v>1.9161226880916906</v>
      </c>
      <c r="AB65" s="3">
        <f>_xlfn.T.TEST(E57:E58:N57:N58,E77:E78:N77:N78,1,1)</f>
        <v>7.8750629004093117E-3</v>
      </c>
      <c r="AK65" s="3" t="s">
        <v>47</v>
      </c>
      <c r="AL65">
        <f>U65/AU20</f>
        <v>1.1228224514376233</v>
      </c>
      <c r="AM65">
        <f>V65/AU20</f>
        <v>7.4577877216961816E-3</v>
      </c>
      <c r="AN65">
        <f t="shared" ref="AN65:AO65" si="38">AN38</f>
        <v>0.66390140246493845</v>
      </c>
      <c r="AO65">
        <f t="shared" si="38"/>
        <v>0.67797705057373581</v>
      </c>
      <c r="AP65">
        <f t="shared" si="28"/>
        <v>0.45188322491828614</v>
      </c>
      <c r="AQ65">
        <f t="shared" si="29"/>
        <v>7.1182470948000898E-2</v>
      </c>
      <c r="AR65" s="3">
        <f t="shared" si="30"/>
        <v>0.95185751068528879</v>
      </c>
      <c r="AS65" s="3" t="e">
        <f>_xlfn.T.TEST(V57:V58:AE57:AE58,V77:V78:AE77:AE78,1,1)</f>
        <v>#DIV/0!</v>
      </c>
    </row>
    <row r="66" spans="2:45" x14ac:dyDescent="0.3">
      <c r="B66" s="3" t="s">
        <v>37</v>
      </c>
      <c r="C66" t="s">
        <v>9</v>
      </c>
      <c r="D66" t="s">
        <v>14</v>
      </c>
      <c r="E66">
        <v>35.143558785627</v>
      </c>
      <c r="K66" s="3" t="s">
        <v>37</v>
      </c>
      <c r="L66" t="s">
        <v>9</v>
      </c>
      <c r="M66" t="s">
        <v>27</v>
      </c>
      <c r="N66">
        <v>34.964409434983097</v>
      </c>
      <c r="T66" s="3" t="s">
        <v>48</v>
      </c>
      <c r="U66">
        <f>AVERAGE(E79:E80,N79:N80)</f>
        <v>36.318114648270075</v>
      </c>
      <c r="V66">
        <f>_xlfn.STDEV.P(E79:E80,N79:N80)</f>
        <v>0.20529270685834608</v>
      </c>
      <c r="W66">
        <v>22.4</v>
      </c>
      <c r="X66">
        <v>22.76</v>
      </c>
      <c r="Y66">
        <f t="shared" si="24"/>
        <v>13.738114648270077</v>
      </c>
      <c r="Z66">
        <f t="shared" si="25"/>
        <v>-2.6099481635263757</v>
      </c>
      <c r="AA66" s="3">
        <f t="shared" si="26"/>
        <v>6.1048174839440872</v>
      </c>
      <c r="AB66" s="3">
        <f>_xlfn.T.TEST(E57:E58:N57:N58,E79:E80:N79:N80,1,1)</f>
        <v>2.2423657830405792E-2</v>
      </c>
      <c r="AK66" s="3" t="s">
        <v>48</v>
      </c>
      <c r="AL66">
        <f>U66/AV20</f>
        <v>0.7143528821923133</v>
      </c>
      <c r="AM66">
        <f>V66/AV20</f>
        <v>4.037969433644777E-3</v>
      </c>
      <c r="AN66">
        <f t="shared" ref="AN66:AO66" si="39">AN39</f>
        <v>0.44059293044469777</v>
      </c>
      <c r="AO66">
        <f t="shared" si="39"/>
        <v>0.44767388825541621</v>
      </c>
      <c r="AP66">
        <f t="shared" si="28"/>
        <v>0.27021947284225634</v>
      </c>
      <c r="AQ66">
        <f t="shared" si="29"/>
        <v>-0.11048128112802891</v>
      </c>
      <c r="AR66" s="3">
        <f t="shared" si="30"/>
        <v>1.0795883256539565</v>
      </c>
      <c r="AS66" s="3" t="e">
        <f>_xlfn.T.TEST(V57:V58:AE57:AE58,V79:V80:AE79:AE80,1,1)</f>
        <v>#DIV/0!</v>
      </c>
    </row>
    <row r="67" spans="2:45" x14ac:dyDescent="0.3">
      <c r="B67" s="3" t="s">
        <v>37</v>
      </c>
      <c r="C67" t="s">
        <v>9</v>
      </c>
      <c r="D67" t="s">
        <v>15</v>
      </c>
      <c r="E67">
        <v>35.1010782505873</v>
      </c>
      <c r="F67">
        <v>35.335396227409305</v>
      </c>
      <c r="G67">
        <v>12.932936067477204</v>
      </c>
      <c r="H67">
        <v>-3.2125648915369389</v>
      </c>
      <c r="I67">
        <v>9.2699714239428044</v>
      </c>
      <c r="K67" s="3" t="s">
        <v>37</v>
      </c>
      <c r="L67" t="s">
        <v>9</v>
      </c>
      <c r="M67" t="s">
        <v>28</v>
      </c>
      <c r="N67">
        <v>35.958804339495998</v>
      </c>
      <c r="O67">
        <v>35.835695950039195</v>
      </c>
      <c r="P67">
        <v>12.989490447881444</v>
      </c>
      <c r="Q67">
        <v>-3.563032359711908</v>
      </c>
      <c r="R67">
        <v>11.818969605684737</v>
      </c>
      <c r="T67" s="3" t="s">
        <v>49</v>
      </c>
      <c r="U67">
        <f>AVERAGE(E75:E76,N75:N76)</f>
        <v>38.903393002451452</v>
      </c>
      <c r="V67">
        <f>_xlfn.STDEV.P(E75:E76,N75:N76)</f>
        <v>0.17938736141374312</v>
      </c>
      <c r="W67">
        <v>23.34</v>
      </c>
      <c r="X67">
        <v>23.03</v>
      </c>
      <c r="Y67">
        <f t="shared" si="24"/>
        <v>15.71839300245145</v>
      </c>
      <c r="Z67">
        <f t="shared" si="25"/>
        <v>-0.62966980934500327</v>
      </c>
      <c r="AA67" s="3">
        <f t="shared" si="26"/>
        <v>1.547210841754693</v>
      </c>
      <c r="AB67">
        <f>_xlfn.T.TEST(E57:E58:N57:N58,E75:E76:N75:N76,1,1)</f>
        <v>0.16484202730316588</v>
      </c>
      <c r="AK67" s="3" t="s">
        <v>49</v>
      </c>
      <c r="AL67">
        <f>U67/AW20</f>
        <v>0.55888697005395593</v>
      </c>
      <c r="AM67">
        <f>V67/AW20</f>
        <v>2.5770826436702634E-3</v>
      </c>
      <c r="AN67">
        <f t="shared" ref="AN67:AO67" si="40">AN40</f>
        <v>0.33530293566520925</v>
      </c>
      <c r="AO67">
        <f t="shared" si="40"/>
        <v>0.33084946908182389</v>
      </c>
      <c r="AP67">
        <f t="shared" si="28"/>
        <v>0.22581076768043939</v>
      </c>
      <c r="AQ67">
        <f t="shared" si="29"/>
        <v>-0.15488998628984585</v>
      </c>
      <c r="AR67" s="3">
        <f t="shared" si="30"/>
        <v>1.1133367167287216</v>
      </c>
      <c r="AS67" t="e">
        <f>_xlfn.T.TEST(V57:V58:AE57:AE58,V75:V76:AE75:AE76,1,1)</f>
        <v>#DIV/0!</v>
      </c>
    </row>
    <row r="68" spans="2:45" x14ac:dyDescent="0.3">
      <c r="B68" s="3" t="s">
        <v>37</v>
      </c>
      <c r="C68" t="s">
        <v>9</v>
      </c>
      <c r="D68" t="s">
        <v>15</v>
      </c>
      <c r="E68">
        <v>35.569714204231303</v>
      </c>
      <c r="K68" s="3" t="s">
        <v>37</v>
      </c>
      <c r="L68" t="s">
        <v>9</v>
      </c>
      <c r="M68" t="s">
        <v>28</v>
      </c>
      <c r="N68">
        <v>35.712587560582399</v>
      </c>
      <c r="T68" s="3" t="s">
        <v>50</v>
      </c>
      <c r="U68">
        <f>AVERAGE(E81:E82,N81:N82)</f>
        <v>34.502625166159469</v>
      </c>
      <c r="V68">
        <f>_xlfn.STDEV.P(E81:E82,N81:N82)</f>
        <v>0.24089972955620706</v>
      </c>
      <c r="W68">
        <v>22.71</v>
      </c>
      <c r="X68">
        <v>21.88</v>
      </c>
      <c r="Y68">
        <f t="shared" si="24"/>
        <v>12.207625166159467</v>
      </c>
      <c r="Z68">
        <f t="shared" si="25"/>
        <v>-4.140437645636986</v>
      </c>
      <c r="AA68" s="3">
        <f t="shared" si="26"/>
        <v>17.635830922041961</v>
      </c>
      <c r="AB68">
        <f>_xlfn.T.TEST(E57:E58:N57:N58,E81:E82:N81:N82,1,1)</f>
        <v>0.27088942864575744</v>
      </c>
      <c r="AK68" s="3" t="s">
        <v>50</v>
      </c>
      <c r="AL68">
        <f>U68/AX20</f>
        <v>0.88732058757547649</v>
      </c>
      <c r="AM68">
        <f>V68/AX20</f>
        <v>6.1953340810206063E-3</v>
      </c>
      <c r="AN68">
        <f t="shared" ref="AN68:AO68" si="41">AN41</f>
        <v>0.58404398061871043</v>
      </c>
      <c r="AO68">
        <f t="shared" si="41"/>
        <v>0.56269847185985833</v>
      </c>
      <c r="AP68">
        <f t="shared" si="28"/>
        <v>0.31394936133619211</v>
      </c>
      <c r="AQ68">
        <f t="shared" si="29"/>
        <v>-6.6751392634093132E-2</v>
      </c>
      <c r="AR68" s="3">
        <f t="shared" si="30"/>
        <v>1.0473556296608173</v>
      </c>
      <c r="AS68" t="e">
        <f>_xlfn.T.TEST(V57:V58:AE57:AE58,V81:V82:AE81:AE82,1,1)</f>
        <v>#DIV/0!</v>
      </c>
    </row>
    <row r="69" spans="2:45" x14ac:dyDescent="0.3">
      <c r="B69" s="3" t="s">
        <v>37</v>
      </c>
      <c r="C69" t="s">
        <v>9</v>
      </c>
      <c r="D69" t="s">
        <v>16</v>
      </c>
      <c r="E69">
        <v>35.025784673002299</v>
      </c>
      <c r="F69">
        <v>35.2701568391035</v>
      </c>
      <c r="G69">
        <v>12.898283990323101</v>
      </c>
      <c r="H69">
        <v>-3.2472169686910419</v>
      </c>
      <c r="I69">
        <v>9.4953222871367</v>
      </c>
      <c r="K69" s="3" t="s">
        <v>37</v>
      </c>
      <c r="L69" t="s">
        <v>9</v>
      </c>
      <c r="M69" t="s">
        <v>29</v>
      </c>
      <c r="N69">
        <v>35.226879691025701</v>
      </c>
      <c r="O69">
        <v>35.248735208019802</v>
      </c>
      <c r="P69">
        <v>12.659558337258701</v>
      </c>
      <c r="Q69">
        <v>-3.8929644703346504</v>
      </c>
      <c r="R69">
        <v>14.855903771791317</v>
      </c>
    </row>
    <row r="70" spans="2:45" x14ac:dyDescent="0.3">
      <c r="B70" s="3" t="s">
        <v>37</v>
      </c>
      <c r="C70" t="s">
        <v>9</v>
      </c>
      <c r="D70" t="s">
        <v>16</v>
      </c>
      <c r="E70">
        <v>35.5145290052047</v>
      </c>
      <c r="K70" s="3" t="s">
        <v>37</v>
      </c>
      <c r="L70" t="s">
        <v>9</v>
      </c>
      <c r="M70" t="s">
        <v>29</v>
      </c>
      <c r="N70">
        <v>35.270590725013903</v>
      </c>
    </row>
    <row r="71" spans="2:45" x14ac:dyDescent="0.3">
      <c r="B71" s="3" t="s">
        <v>37</v>
      </c>
      <c r="C71" t="s">
        <v>9</v>
      </c>
      <c r="D71" t="s">
        <v>17</v>
      </c>
      <c r="E71">
        <v>37.580154548898001</v>
      </c>
      <c r="F71">
        <v>37.785208672831104</v>
      </c>
      <c r="G71">
        <v>14.05035316427125</v>
      </c>
      <c r="H71">
        <v>-2.0951477947428927</v>
      </c>
      <c r="I71">
        <v>4.2726993200845751</v>
      </c>
      <c r="K71" s="3" t="s">
        <v>37</v>
      </c>
      <c r="L71" t="s">
        <v>9</v>
      </c>
      <c r="M71" t="s">
        <v>30</v>
      </c>
      <c r="N71">
        <v>38.427587611120202</v>
      </c>
      <c r="O71">
        <v>38.686043567433302</v>
      </c>
      <c r="P71">
        <v>15.127496653713003</v>
      </c>
      <c r="Q71">
        <v>-1.4250261538803493</v>
      </c>
      <c r="R71">
        <v>2.6851936836219075</v>
      </c>
    </row>
    <row r="72" spans="2:45" x14ac:dyDescent="0.3">
      <c r="B72" s="3" t="s">
        <v>37</v>
      </c>
      <c r="C72" t="s">
        <v>9</v>
      </c>
      <c r="D72" t="s">
        <v>17</v>
      </c>
      <c r="E72">
        <v>37.990262796764199</v>
      </c>
      <c r="K72" s="3" t="s">
        <v>37</v>
      </c>
      <c r="L72" t="s">
        <v>9</v>
      </c>
      <c r="M72" t="s">
        <v>30</v>
      </c>
      <c r="N72">
        <v>38.944499523746401</v>
      </c>
    </row>
    <row r="73" spans="2:45" x14ac:dyDescent="0.3">
      <c r="B73" s="3" t="s">
        <v>37</v>
      </c>
      <c r="C73" t="s">
        <v>9</v>
      </c>
      <c r="D73" t="s">
        <v>18</v>
      </c>
      <c r="E73">
        <v>39.156789151252603</v>
      </c>
      <c r="F73">
        <v>39.141168634343551</v>
      </c>
      <c r="G73">
        <v>16.894820348969549</v>
      </c>
      <c r="H73">
        <v>0.74931938995540648</v>
      </c>
      <c r="I73">
        <v>0.59488413559786868</v>
      </c>
      <c r="K73" s="3" t="s">
        <v>37</v>
      </c>
      <c r="L73" t="s">
        <v>9</v>
      </c>
      <c r="M73" t="s">
        <v>31</v>
      </c>
      <c r="N73">
        <v>38.758046687187999</v>
      </c>
      <c r="O73">
        <v>38.897297726115454</v>
      </c>
      <c r="P73">
        <v>16.867755152370002</v>
      </c>
      <c r="Q73">
        <v>0.31523234477664985</v>
      </c>
      <c r="R73">
        <v>0.80372154166708265</v>
      </c>
    </row>
    <row r="74" spans="2:45" x14ac:dyDescent="0.3">
      <c r="B74" s="3" t="s">
        <v>37</v>
      </c>
      <c r="C74" t="s">
        <v>9</v>
      </c>
      <c r="D74" t="s">
        <v>18</v>
      </c>
      <c r="E74">
        <v>39.125548117434498</v>
      </c>
      <c r="K74" s="3" t="s">
        <v>37</v>
      </c>
      <c r="L74" t="s">
        <v>9</v>
      </c>
      <c r="M74" t="s">
        <v>31</v>
      </c>
      <c r="N74">
        <v>39.036548765042902</v>
      </c>
    </row>
    <row r="75" spans="2:45" x14ac:dyDescent="0.3">
      <c r="B75" s="3" t="s">
        <v>37</v>
      </c>
      <c r="C75" t="s">
        <v>9</v>
      </c>
      <c r="D75" t="s">
        <v>19</v>
      </c>
      <c r="E75">
        <v>38.618769589748197</v>
      </c>
      <c r="F75">
        <v>38.799106316640099</v>
      </c>
      <c r="G75">
        <v>15.458322688933301</v>
      </c>
      <c r="H75">
        <v>-0.68717827008084242</v>
      </c>
      <c r="I75">
        <v>1.6101312226854292</v>
      </c>
      <c r="K75" s="3" t="s">
        <v>37</v>
      </c>
      <c r="L75" t="s">
        <v>9</v>
      </c>
      <c r="M75" t="s">
        <v>32</v>
      </c>
      <c r="N75">
        <v>38.907246177277401</v>
      </c>
      <c r="O75">
        <v>39.007679688262797</v>
      </c>
      <c r="P75">
        <v>15.977376955700549</v>
      </c>
      <c r="Q75">
        <v>-0.57514585189280254</v>
      </c>
      <c r="R75">
        <v>1.4898280724023094</v>
      </c>
    </row>
    <row r="76" spans="2:45" x14ac:dyDescent="0.3">
      <c r="B76" s="3" t="s">
        <v>37</v>
      </c>
      <c r="C76" t="s">
        <v>9</v>
      </c>
      <c r="D76" t="s">
        <v>19</v>
      </c>
      <c r="E76">
        <v>38.979443043532001</v>
      </c>
      <c r="K76" s="3" t="s">
        <v>37</v>
      </c>
      <c r="L76" t="s">
        <v>9</v>
      </c>
      <c r="M76" t="s">
        <v>32</v>
      </c>
      <c r="N76">
        <v>39.108113199248201</v>
      </c>
    </row>
    <row r="77" spans="2:45" x14ac:dyDescent="0.3">
      <c r="B77" s="3" t="s">
        <v>37</v>
      </c>
      <c r="C77" t="s">
        <v>9</v>
      </c>
      <c r="D77" t="s">
        <v>20</v>
      </c>
      <c r="E77">
        <v>37.9536931396784</v>
      </c>
      <c r="F77">
        <v>38.044622538639302</v>
      </c>
      <c r="G77">
        <v>15.40139560869045</v>
      </c>
      <c r="H77">
        <v>-0.74410535032369296</v>
      </c>
      <c r="I77">
        <v>1.6749352798188999</v>
      </c>
      <c r="K77" s="3" t="s">
        <v>37</v>
      </c>
      <c r="L77" t="s">
        <v>9</v>
      </c>
      <c r="M77" t="s">
        <v>33</v>
      </c>
      <c r="N77">
        <v>38.563320895568701</v>
      </c>
      <c r="O77">
        <v>38.53512320723685</v>
      </c>
      <c r="P77">
        <v>15.417994519085802</v>
      </c>
      <c r="Q77">
        <v>-1.1345282885075498</v>
      </c>
      <c r="R77">
        <v>2.1954676680423795</v>
      </c>
    </row>
    <row r="78" spans="2:45" x14ac:dyDescent="0.3">
      <c r="B78" s="3" t="s">
        <v>37</v>
      </c>
      <c r="C78" t="s">
        <v>9</v>
      </c>
      <c r="D78" t="s">
        <v>20</v>
      </c>
      <c r="E78">
        <v>38.135551937600198</v>
      </c>
      <c r="K78" s="3" t="s">
        <v>37</v>
      </c>
      <c r="L78" t="s">
        <v>9</v>
      </c>
      <c r="M78" t="s">
        <v>33</v>
      </c>
      <c r="N78">
        <v>38.506925518905</v>
      </c>
    </row>
    <row r="79" spans="2:45" x14ac:dyDescent="0.3">
      <c r="B79" s="3" t="s">
        <v>37</v>
      </c>
      <c r="C79" t="s">
        <v>9</v>
      </c>
      <c r="D79" t="s">
        <v>21</v>
      </c>
      <c r="E79">
        <v>36.307119878479199</v>
      </c>
      <c r="F79">
        <v>36.481084348292001</v>
      </c>
      <c r="G79">
        <v>14.0838130555817</v>
      </c>
      <c r="H79">
        <v>-2.0616879034324427</v>
      </c>
      <c r="I79">
        <v>4.174744494294643</v>
      </c>
      <c r="K79" s="3" t="s">
        <v>37</v>
      </c>
      <c r="L79" t="s">
        <v>9</v>
      </c>
      <c r="M79" t="s">
        <v>34</v>
      </c>
      <c r="N79">
        <v>36.185283096345401</v>
      </c>
      <c r="O79">
        <v>36.15514494824815</v>
      </c>
      <c r="P79">
        <v>13.396213941395452</v>
      </c>
      <c r="Q79">
        <v>-3.1563088661979002</v>
      </c>
      <c r="R79">
        <v>8.9154577102237003</v>
      </c>
    </row>
    <row r="80" spans="2:45" x14ac:dyDescent="0.3">
      <c r="B80" s="3" t="s">
        <v>37</v>
      </c>
      <c r="C80" t="s">
        <v>9</v>
      </c>
      <c r="D80" t="s">
        <v>21</v>
      </c>
      <c r="E80">
        <v>36.655048818104802</v>
      </c>
      <c r="K80" s="3" t="s">
        <v>37</v>
      </c>
      <c r="L80" t="s">
        <v>9</v>
      </c>
      <c r="M80" t="s">
        <v>34</v>
      </c>
      <c r="N80">
        <v>36.125006800150899</v>
      </c>
    </row>
    <row r="81" spans="2:18" x14ac:dyDescent="0.3">
      <c r="B81" s="3" t="s">
        <v>37</v>
      </c>
      <c r="C81" t="s">
        <v>9</v>
      </c>
      <c r="D81" t="s">
        <v>22</v>
      </c>
      <c r="E81">
        <v>34.900548307818497</v>
      </c>
      <c r="F81">
        <v>34.692187534362844</v>
      </c>
      <c r="G81">
        <v>11.980577677120593</v>
      </c>
      <c r="H81">
        <v>-4.1649232818935502</v>
      </c>
      <c r="I81">
        <v>17.937703350933504</v>
      </c>
      <c r="K81" s="3" t="s">
        <v>37</v>
      </c>
      <c r="L81" t="s">
        <v>9</v>
      </c>
      <c r="M81" t="s">
        <v>35</v>
      </c>
      <c r="N81">
        <v>34.3410514493657</v>
      </c>
      <c r="O81">
        <v>34.3130627979561</v>
      </c>
      <c r="P81">
        <v>12.435070095227299</v>
      </c>
      <c r="Q81">
        <v>-4.1174527123660525</v>
      </c>
      <c r="R81">
        <v>17.357084275845551</v>
      </c>
    </row>
    <row r="82" spans="2:18" x14ac:dyDescent="0.3">
      <c r="B82" s="3" t="s">
        <v>37</v>
      </c>
      <c r="C82" t="s">
        <v>9</v>
      </c>
      <c r="D82" t="s">
        <v>22</v>
      </c>
      <c r="E82">
        <v>34.483826760907199</v>
      </c>
      <c r="K82" s="3" t="s">
        <v>37</v>
      </c>
      <c r="L82" t="s">
        <v>9</v>
      </c>
      <c r="M82" t="s">
        <v>35</v>
      </c>
      <c r="N82">
        <v>34.285074146546499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75D57-41E6-4963-857C-B047FBF6BC77}">
  <dimension ref="B1:AX109"/>
  <sheetViews>
    <sheetView topLeftCell="W1" workbookViewId="0">
      <selection activeCell="AV80" sqref="AV80"/>
    </sheetView>
  </sheetViews>
  <sheetFormatPr defaultRowHeight="14.4" x14ac:dyDescent="0.3"/>
  <sheetData>
    <row r="1" spans="2:45" x14ac:dyDescent="0.3">
      <c r="U1" t="s">
        <v>51</v>
      </c>
      <c r="V1" t="s">
        <v>52</v>
      </c>
      <c r="W1" t="s">
        <v>54</v>
      </c>
      <c r="X1" t="s">
        <v>55</v>
      </c>
      <c r="Y1" t="s">
        <v>5</v>
      </c>
      <c r="Z1" t="s">
        <v>6</v>
      </c>
      <c r="AA1" t="s">
        <v>7</v>
      </c>
      <c r="AB1" t="s">
        <v>53</v>
      </c>
      <c r="AL1" t="s">
        <v>51</v>
      </c>
      <c r="AM1" t="s">
        <v>52</v>
      </c>
      <c r="AN1" t="s">
        <v>54</v>
      </c>
      <c r="AO1" t="s">
        <v>55</v>
      </c>
      <c r="AP1" t="s">
        <v>5</v>
      </c>
      <c r="AQ1" t="s">
        <v>6</v>
      </c>
      <c r="AR1" t="s">
        <v>7</v>
      </c>
      <c r="AS1" t="s">
        <v>53</v>
      </c>
    </row>
    <row r="2" spans="2:45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T2" s="4" t="s">
        <v>38</v>
      </c>
      <c r="U2">
        <f>AVERAGE(N3:N4,E3:E4)</f>
        <v>38.409612225638277</v>
      </c>
      <c r="V2">
        <f>_xlfn.STDEV.P(N3:N4,E3:E4)</f>
        <v>0.34887932151034384</v>
      </c>
      <c r="W2">
        <v>22.59</v>
      </c>
      <c r="X2">
        <v>22.85</v>
      </c>
      <c r="Y2">
        <f>U2-(AVERAGE(W2:X2))</f>
        <v>15.689612225638278</v>
      </c>
      <c r="Z2">
        <f>Y2-$Y$2</f>
        <v>0</v>
      </c>
      <c r="AA2" s="4">
        <f>2^-(Z2)</f>
        <v>1</v>
      </c>
      <c r="AK2" s="4" t="s">
        <v>38</v>
      </c>
      <c r="AL2">
        <f>U2/AL20</f>
        <v>0.89445266404625068</v>
      </c>
      <c r="AM2">
        <f>V2/AL20</f>
        <v>8.1244256443515767E-3</v>
      </c>
      <c r="AN2">
        <f>W2/AL20</f>
        <v>0.52605804927438404</v>
      </c>
      <c r="AO2">
        <f>X2/AL20</f>
        <v>0.53211272359095507</v>
      </c>
      <c r="AP2">
        <f>AL2-(AVERAGE(AN2:AO2))</f>
        <v>0.36536727761358112</v>
      </c>
      <c r="AQ2">
        <f>AP2-$AP$2</f>
        <v>0</v>
      </c>
      <c r="AR2" s="4">
        <f>2^-(AQ2)</f>
        <v>1</v>
      </c>
    </row>
    <row r="3" spans="2:45" x14ac:dyDescent="0.3">
      <c r="B3" s="4" t="s">
        <v>56</v>
      </c>
      <c r="C3" t="s">
        <v>9</v>
      </c>
      <c r="D3" t="s">
        <v>10</v>
      </c>
      <c r="E3">
        <v>38.0688571271874</v>
      </c>
      <c r="F3">
        <v>38.14403276212775</v>
      </c>
      <c r="G3">
        <v>15.554032762127751</v>
      </c>
      <c r="H3">
        <v>0</v>
      </c>
      <c r="I3">
        <v>1</v>
      </c>
      <c r="K3" s="4" t="s">
        <v>56</v>
      </c>
      <c r="L3" t="s">
        <v>9</v>
      </c>
      <c r="M3" t="s">
        <v>23</v>
      </c>
      <c r="N3">
        <v>38.986185713189897</v>
      </c>
      <c r="O3">
        <v>38.675191689148804</v>
      </c>
      <c r="P3">
        <v>15.828034580258954</v>
      </c>
      <c r="Q3">
        <v>0</v>
      </c>
      <c r="R3">
        <v>1</v>
      </c>
      <c r="T3" s="4" t="s">
        <v>39</v>
      </c>
      <c r="U3">
        <f>AVERAGE(E9:E10,N9:N10)</f>
        <v>36.979244021409151</v>
      </c>
      <c r="V3">
        <f>_xlfn.STDEV.P(N9:N10,E9:E10)</f>
        <v>0.24651142450456709</v>
      </c>
      <c r="W3">
        <v>22.43</v>
      </c>
      <c r="X3">
        <v>22.92</v>
      </c>
      <c r="Y3">
        <f t="shared" ref="Y3:Y14" si="0">U3-(AVERAGE(W3:X3))</f>
        <v>14.304244021409151</v>
      </c>
      <c r="Z3">
        <f t="shared" ref="Z3:Z14" si="1">Y3-$Y$2</f>
        <v>-1.3853682042291275</v>
      </c>
      <c r="AA3" s="4">
        <f t="shared" ref="AA3:AA14" si="2">2^-(Z3)</f>
        <v>2.6123862215920335</v>
      </c>
      <c r="AB3" s="4">
        <f>_xlfn.T.TEST(E3:E4:N3:N4,E9:E10:N9:N10,1,1)</f>
        <v>1.0185992741332405E-2</v>
      </c>
      <c r="AK3" s="4" t="s">
        <v>39</v>
      </c>
      <c r="AL3">
        <f>U3/AM20</f>
        <v>0.79661811972439323</v>
      </c>
      <c r="AM3">
        <f>V3/AM20</f>
        <v>5.3104240683156823E-3</v>
      </c>
      <c r="AN3">
        <f>W3/AM20</f>
        <v>0.48319388073680924</v>
      </c>
      <c r="AO3">
        <f>X3/AM20</f>
        <v>0.49374960974086801</v>
      </c>
      <c r="AP3">
        <f t="shared" ref="AP3:AP14" si="3">AL3-(AVERAGE(AN3:AO3))</f>
        <v>0.3081463744855546</v>
      </c>
      <c r="AQ3">
        <f t="shared" ref="AQ3:AQ14" si="4">AP3-$AP$2</f>
        <v>-5.7220903128026523E-2</v>
      </c>
      <c r="AR3" s="4">
        <f t="shared" ref="AR3:AR14" si="5">2^-(AQ3)</f>
        <v>1.0404595678095589</v>
      </c>
      <c r="AS3" s="12">
        <f>_xlfn.T.TEST(V3:V4:AE3:AE4,V9:V10:AE9:AE10,1,1)</f>
        <v>0.43515171882426862</v>
      </c>
    </row>
    <row r="4" spans="2:45" x14ac:dyDescent="0.3">
      <c r="B4" s="4" t="s">
        <v>56</v>
      </c>
      <c r="C4" t="s">
        <v>9</v>
      </c>
      <c r="D4" t="s">
        <v>10</v>
      </c>
      <c r="E4">
        <v>38.219208397068101</v>
      </c>
      <c r="K4" s="4" t="s">
        <v>56</v>
      </c>
      <c r="L4" t="s">
        <v>9</v>
      </c>
      <c r="M4" t="s">
        <v>23</v>
      </c>
      <c r="N4">
        <v>38.364197665107703</v>
      </c>
      <c r="T4" s="4" t="s">
        <v>40</v>
      </c>
      <c r="U4">
        <f>AVERAGE(E7:E8,N7:N8)</f>
        <v>39.73934244317735</v>
      </c>
      <c r="V4">
        <f>_xlfn.STDEV.P(N7:N8,E7:E8)</f>
        <v>0.19329296349471553</v>
      </c>
      <c r="W4">
        <v>22.520000000000003</v>
      </c>
      <c r="X4">
        <v>22.69</v>
      </c>
      <c r="Y4">
        <f t="shared" si="0"/>
        <v>17.134342443177346</v>
      </c>
      <c r="Z4">
        <f t="shared" si="1"/>
        <v>1.4447302175390675</v>
      </c>
      <c r="AA4" s="4">
        <f t="shared" si="2"/>
        <v>0.36736084799056767</v>
      </c>
      <c r="AB4" s="4">
        <f>_xlfn.T.TEST(E3:E4:N3:N4,E7:E8:N7:N8,1,1)</f>
        <v>1.8622181912935876E-3</v>
      </c>
      <c r="AK4" s="4" t="s">
        <v>40</v>
      </c>
      <c r="AL4">
        <f>U4/AN20</f>
        <v>0.74857074217287389</v>
      </c>
      <c r="AM4">
        <f>V4/AN20</f>
        <v>3.6410631944131509E-3</v>
      </c>
      <c r="AN4">
        <f>W4/AN20</f>
        <v>0.42420966420966427</v>
      </c>
      <c r="AO4">
        <f>X4/AN20</f>
        <v>0.42741195741195742</v>
      </c>
      <c r="AP4">
        <f t="shared" si="3"/>
        <v>0.32275993136206305</v>
      </c>
      <c r="AQ4">
        <f t="shared" si="4"/>
        <v>-4.2607346251518075E-2</v>
      </c>
      <c r="AR4" s="4">
        <f t="shared" si="5"/>
        <v>1.0299735908129233</v>
      </c>
      <c r="AS4" s="12">
        <f>_xlfn.T.TEST(V3:V4:AE3:AE4,V7:V8:AE7:AE8,1,1)</f>
        <v>0.13677180475461853</v>
      </c>
    </row>
    <row r="5" spans="2:45" x14ac:dyDescent="0.3">
      <c r="B5" s="4" t="s">
        <v>56</v>
      </c>
      <c r="C5" t="s">
        <v>9</v>
      </c>
      <c r="D5" t="s">
        <v>11</v>
      </c>
      <c r="E5">
        <v>37.990646288874899</v>
      </c>
      <c r="F5">
        <v>38.101130827622448</v>
      </c>
      <c r="G5">
        <v>15.23613082762245</v>
      </c>
      <c r="H5">
        <v>-0.31790193450530069</v>
      </c>
      <c r="I5">
        <v>1.2465164609083166</v>
      </c>
      <c r="K5" s="4" t="s">
        <v>56</v>
      </c>
      <c r="L5" t="s">
        <v>9</v>
      </c>
      <c r="M5" t="s">
        <v>24</v>
      </c>
      <c r="N5">
        <v>37.521288527487599</v>
      </c>
      <c r="O5">
        <v>37.364838307687094</v>
      </c>
      <c r="P5">
        <v>15.107404580293696</v>
      </c>
      <c r="Q5">
        <v>-0.72062999996525789</v>
      </c>
      <c r="R5">
        <v>1.6479014875077376</v>
      </c>
      <c r="T5" s="4" t="s">
        <v>41</v>
      </c>
      <c r="U5">
        <f>AVERAGE(E15:E16,N15:N16)</f>
        <v>37.214160088758049</v>
      </c>
      <c r="V5">
        <f>_xlfn.STDEV.P(E15:E16,N15:N16)</f>
        <v>0.23517349634191545</v>
      </c>
      <c r="W5">
        <v>22.37</v>
      </c>
      <c r="X5">
        <v>22.59</v>
      </c>
      <c r="Y5">
        <f t="shared" si="0"/>
        <v>14.734160088758049</v>
      </c>
      <c r="Z5">
        <f t="shared" si="1"/>
        <v>-0.95545213688022912</v>
      </c>
      <c r="AA5" s="4">
        <f t="shared" si="2"/>
        <v>1.9391872749059511</v>
      </c>
      <c r="AB5" s="4">
        <f>_xlfn.T.TEST(E3:E4:N3:N4,E15:E16:N15:N16,1,1)</f>
        <v>7.1499067797755932E-3</v>
      </c>
      <c r="AK5" s="4" t="s">
        <v>41</v>
      </c>
      <c r="AL5">
        <f>U5/AO20</f>
        <v>1.2239166092108225</v>
      </c>
      <c r="AM5">
        <f>V5/AO20</f>
        <v>7.7344953515691931E-3</v>
      </c>
      <c r="AN5">
        <f>W5/AO20</f>
        <v>0.73571496663489044</v>
      </c>
      <c r="AO5">
        <f>X5/AO20</f>
        <v>0.74295042897998098</v>
      </c>
      <c r="AP5">
        <f t="shared" si="3"/>
        <v>0.48458391140338675</v>
      </c>
      <c r="AQ5">
        <f t="shared" si="4"/>
        <v>0.11921663378980563</v>
      </c>
      <c r="AR5" s="4">
        <f t="shared" si="5"/>
        <v>0.92068743722727864</v>
      </c>
      <c r="AS5" s="12" t="e">
        <f>_xlfn.T.TEST(V3:V4:AE3:AE4,V15:V16:AE15:AE16,1,1)</f>
        <v>#DIV/0!</v>
      </c>
    </row>
    <row r="6" spans="2:45" x14ac:dyDescent="0.3">
      <c r="B6" s="4" t="s">
        <v>56</v>
      </c>
      <c r="C6" t="s">
        <v>9</v>
      </c>
      <c r="D6" t="s">
        <v>11</v>
      </c>
      <c r="E6">
        <v>38.211615366369998</v>
      </c>
      <c r="K6" s="4" t="s">
        <v>56</v>
      </c>
      <c r="L6" t="s">
        <v>9</v>
      </c>
      <c r="M6" t="s">
        <v>24</v>
      </c>
      <c r="N6">
        <v>37.208388087886597</v>
      </c>
      <c r="T6" s="4" t="s">
        <v>42</v>
      </c>
      <c r="U6">
        <f>AVERAGE(E13:E14,N13:N14)</f>
        <v>36.852510350417447</v>
      </c>
      <c r="V6">
        <f>_xlfn.STDEV.P(E13:E14,N13:N14)</f>
        <v>0.31220063551293797</v>
      </c>
      <c r="W6">
        <v>22.41</v>
      </c>
      <c r="X6">
        <v>22.85</v>
      </c>
      <c r="Y6">
        <f t="shared" si="0"/>
        <v>14.222510350417444</v>
      </c>
      <c r="Z6">
        <f t="shared" si="1"/>
        <v>-1.467101875220834</v>
      </c>
      <c r="AA6" s="4">
        <f t="shared" si="2"/>
        <v>2.764659631283068</v>
      </c>
      <c r="AB6" s="4">
        <f>_xlfn.T.TEST(E3:E4:N3:N4,E13:E14:N13:N14,1,1)</f>
        <v>1.3455242338605627E-2</v>
      </c>
      <c r="AK6" s="4" t="s">
        <v>42</v>
      </c>
      <c r="AL6">
        <f>U6/AP20</f>
        <v>0.4326000704625389</v>
      </c>
      <c r="AM6">
        <f>V6/AP20</f>
        <v>3.6648254253815447E-3</v>
      </c>
      <c r="AN6">
        <f>W6/AP20</f>
        <v>0.26306396733582849</v>
      </c>
      <c r="AO6">
        <f>X6/AP20</f>
        <v>0.26822898945219464</v>
      </c>
      <c r="AP6">
        <f t="shared" si="3"/>
        <v>0.16695359206852733</v>
      </c>
      <c r="AQ6">
        <f t="shared" si="4"/>
        <v>-0.19841368554505379</v>
      </c>
      <c r="AR6" s="4">
        <f t="shared" si="5"/>
        <v>1.1474359985581006</v>
      </c>
      <c r="AS6" s="12">
        <f>_xlfn.T.TEST(V3:V4:AE3:AE4,V13:V14:AE13:AE14,1,1)</f>
        <v>0.46949253015279024</v>
      </c>
    </row>
    <row r="7" spans="2:45" x14ac:dyDescent="0.3">
      <c r="B7" s="4" t="s">
        <v>56</v>
      </c>
      <c r="C7" t="s">
        <v>9</v>
      </c>
      <c r="D7" t="s">
        <v>12</v>
      </c>
      <c r="E7">
        <v>39.610144115253902</v>
      </c>
      <c r="F7">
        <v>39.553266282643051</v>
      </c>
      <c r="G7">
        <v>17.033266282643048</v>
      </c>
      <c r="H7">
        <v>1.4792335205152973</v>
      </c>
      <c r="I7">
        <v>0.35867932165187982</v>
      </c>
      <c r="K7" s="4" t="s">
        <v>56</v>
      </c>
      <c r="L7" t="s">
        <v>9</v>
      </c>
      <c r="M7" t="s">
        <v>25</v>
      </c>
      <c r="N7">
        <v>39.878083874471301</v>
      </c>
      <c r="O7">
        <v>39.925418603711648</v>
      </c>
      <c r="P7">
        <v>17.239872282627498</v>
      </c>
      <c r="Q7">
        <v>1.411837702368544</v>
      </c>
      <c r="R7">
        <v>0.37583264686251033</v>
      </c>
      <c r="T7" s="4" t="s">
        <v>43</v>
      </c>
      <c r="U7">
        <f>AVERAGE(E5:E6,N5:N6)</f>
        <v>37.732984567654775</v>
      </c>
      <c r="V7">
        <f>_xlfn.STDEV.P(E5:E6,N5:N6)</f>
        <v>0.39226702769558519</v>
      </c>
      <c r="W7">
        <v>22.87</v>
      </c>
      <c r="X7">
        <v>22.26</v>
      </c>
      <c r="Y7">
        <f t="shared" si="0"/>
        <v>15.167984567654774</v>
      </c>
      <c r="Z7">
        <f t="shared" si="1"/>
        <v>-0.52162765798350463</v>
      </c>
      <c r="AA7" s="4">
        <f t="shared" si="2"/>
        <v>1.4355739586561043</v>
      </c>
      <c r="AB7" s="4">
        <f>_xlfn.T.TEST(E3:E4:N3:N4,E5:E6:N5:N6,1,1)</f>
        <v>5.3460343709049236E-2</v>
      </c>
      <c r="AK7" s="4" t="s">
        <v>43</v>
      </c>
      <c r="AL7">
        <f>U7/AQ20</f>
        <v>0.88167149853307791</v>
      </c>
      <c r="AM7">
        <f>V7/AQ20</f>
        <v>9.1657382021657213E-3</v>
      </c>
      <c r="AN7">
        <f>W7/AQ20</f>
        <v>0.53438198442262108</v>
      </c>
      <c r="AO7">
        <f>X7/AQ20</f>
        <v>0.52012868269556378</v>
      </c>
      <c r="AP7">
        <f t="shared" si="3"/>
        <v>0.35441616497398554</v>
      </c>
      <c r="AQ7">
        <f t="shared" si="4"/>
        <v>-1.0951112639595584E-2</v>
      </c>
      <c r="AR7" s="4">
        <f t="shared" si="5"/>
        <v>1.0076196154966313</v>
      </c>
      <c r="AS7" s="12">
        <f>_xlfn.T.TEST(V3:V4:AE3:AE4,V5:V6:AE5:AE6,1,1)</f>
        <v>0.24860091038927989</v>
      </c>
    </row>
    <row r="8" spans="2:45" x14ac:dyDescent="0.3">
      <c r="B8" s="4" t="s">
        <v>56</v>
      </c>
      <c r="C8" t="s">
        <v>9</v>
      </c>
      <c r="D8" t="s">
        <v>12</v>
      </c>
      <c r="E8">
        <v>39.4963884500322</v>
      </c>
      <c r="K8" s="4" t="s">
        <v>56</v>
      </c>
      <c r="L8" t="s">
        <v>9</v>
      </c>
      <c r="M8" t="s">
        <v>25</v>
      </c>
      <c r="N8">
        <v>39.972753332952003</v>
      </c>
      <c r="T8" s="4" t="s">
        <v>44</v>
      </c>
      <c r="U8">
        <f>AVERAGE(E11:E12,N11:N12)</f>
        <v>36.781205505772924</v>
      </c>
      <c r="V8">
        <f>_xlfn.STDEV.P(E11:E12,N11:N12)</f>
        <v>0.18469592521226047</v>
      </c>
      <c r="W8">
        <v>21.76</v>
      </c>
      <c r="X8">
        <v>21.5</v>
      </c>
      <c r="Y8">
        <f t="shared" si="0"/>
        <v>15.151205505772921</v>
      </c>
      <c r="Z8">
        <f t="shared" si="1"/>
        <v>-0.53840671986535682</v>
      </c>
      <c r="AA8" s="4">
        <f t="shared" si="2"/>
        <v>1.4523676689353813</v>
      </c>
      <c r="AB8" s="4">
        <f>_xlfn.T.TEST(E3:E4:N3:N4,E11:E12:N11:N12,1,1)</f>
        <v>5.7646086089840169E-3</v>
      </c>
      <c r="AK8" s="4" t="s">
        <v>44</v>
      </c>
      <c r="AL8">
        <f>U8/AR20</f>
        <v>1.5399897936276286</v>
      </c>
      <c r="AM8">
        <f>V8/AR20</f>
        <v>7.7330211405618769E-3</v>
      </c>
      <c r="AN8">
        <f>W8/AR20</f>
        <v>0.91106796116504862</v>
      </c>
      <c r="AO8">
        <f>X8/AR20</f>
        <v>0.90018203883495151</v>
      </c>
      <c r="AP8">
        <f t="shared" si="3"/>
        <v>0.63436479362762843</v>
      </c>
      <c r="AQ8">
        <f t="shared" si="4"/>
        <v>0.26899751601404731</v>
      </c>
      <c r="AR8" s="4">
        <f t="shared" si="5"/>
        <v>0.82989601447703698</v>
      </c>
      <c r="AS8" s="12">
        <f>_xlfn.T.TEST(V3:V4:AE3:AE4,V11:V12:AE11:AE12,1,1)</f>
        <v>0.21645314069850147</v>
      </c>
    </row>
    <row r="9" spans="2:45" x14ac:dyDescent="0.3">
      <c r="B9" s="4" t="s">
        <v>56</v>
      </c>
      <c r="C9" t="s">
        <v>9</v>
      </c>
      <c r="D9" t="s">
        <v>13</v>
      </c>
      <c r="E9">
        <v>36.608464482846699</v>
      </c>
      <c r="F9">
        <v>36.792500203228002</v>
      </c>
      <c r="G9">
        <v>14.367500203228005</v>
      </c>
      <c r="H9">
        <v>-1.1865325588997457</v>
      </c>
      <c r="I9">
        <v>2.2760504858356678</v>
      </c>
      <c r="K9" s="4" t="s">
        <v>56</v>
      </c>
      <c r="L9" t="s">
        <v>9</v>
      </c>
      <c r="M9" t="s">
        <v>26</v>
      </c>
      <c r="N9">
        <v>37.032121820046399</v>
      </c>
      <c r="O9">
        <v>37.165987839590301</v>
      </c>
      <c r="P9">
        <v>14.244746998314852</v>
      </c>
      <c r="Q9">
        <v>-1.5832875819441021</v>
      </c>
      <c r="R9">
        <v>2.9965191252942742</v>
      </c>
      <c r="T9" s="4" t="s">
        <v>45</v>
      </c>
      <c r="U9">
        <f>AVERAGE(E19:E20,N19:N20)</f>
        <v>36.889513827685647</v>
      </c>
      <c r="V9">
        <f>_xlfn.STDEV.P(E19:E20,N19:N20)</f>
        <v>0.16156156420397577</v>
      </c>
      <c r="W9">
        <v>22.25</v>
      </c>
      <c r="X9">
        <v>22.03</v>
      </c>
      <c r="Y9">
        <f t="shared" si="0"/>
        <v>14.749513827685647</v>
      </c>
      <c r="Z9">
        <f t="shared" si="1"/>
        <v>-0.94009839795263161</v>
      </c>
      <c r="AA9" s="4">
        <f t="shared" si="2"/>
        <v>1.9186590949183608</v>
      </c>
      <c r="AB9" s="4">
        <f>_xlfn.T.TEST(E3:E4:N3:N4,E19:E20:N19:N20,1,1)</f>
        <v>5.4779631609061952E-3</v>
      </c>
      <c r="AK9" s="4" t="s">
        <v>45</v>
      </c>
      <c r="AL9">
        <f>U9/AS20</f>
        <v>0.43010754547318514</v>
      </c>
      <c r="AM9">
        <f>V9/AS20</f>
        <v>1.8837019145107009E-3</v>
      </c>
      <c r="AN9">
        <f>W9/AS20</f>
        <v>0.25942041230145318</v>
      </c>
      <c r="AO9">
        <f>X9/AS20</f>
        <v>0.25685535653937142</v>
      </c>
      <c r="AP9">
        <f t="shared" si="3"/>
        <v>0.17196966105277284</v>
      </c>
      <c r="AQ9">
        <f t="shared" si="4"/>
        <v>-0.19339761656080828</v>
      </c>
      <c r="AR9" s="4">
        <f t="shared" si="5"/>
        <v>1.143453435530281</v>
      </c>
      <c r="AS9" s="12" t="e">
        <f>_xlfn.T.TEST(V3:V4:AE3:AE4,V19:V20:AE19:AE20,1,1)</f>
        <v>#DIV/0!</v>
      </c>
    </row>
    <row r="10" spans="2:45" x14ac:dyDescent="0.3">
      <c r="B10" s="4" t="s">
        <v>56</v>
      </c>
      <c r="C10" t="s">
        <v>9</v>
      </c>
      <c r="D10" t="s">
        <v>13</v>
      </c>
      <c r="E10">
        <v>36.976535923609298</v>
      </c>
      <c r="K10" s="4" t="s">
        <v>56</v>
      </c>
      <c r="L10" t="s">
        <v>9</v>
      </c>
      <c r="M10" t="s">
        <v>26</v>
      </c>
      <c r="N10">
        <v>37.299853859134203</v>
      </c>
      <c r="T10" s="4" t="s">
        <v>46</v>
      </c>
      <c r="U10">
        <f>AVERAGE(E17:E18,N17:N18)</f>
        <v>36.830194827495028</v>
      </c>
      <c r="V10">
        <f>_xlfn.STDEV.P(E17:E18,N17:N18)</f>
        <v>0.1520541913047137</v>
      </c>
      <c r="W10">
        <v>23.74</v>
      </c>
      <c r="X10">
        <v>23.56</v>
      </c>
      <c r="Y10">
        <f t="shared" si="0"/>
        <v>13.180194827495029</v>
      </c>
      <c r="Z10">
        <f t="shared" si="1"/>
        <v>-2.509417398143249</v>
      </c>
      <c r="AA10" s="4">
        <f t="shared" si="2"/>
        <v>5.6939009566650745</v>
      </c>
      <c r="AB10">
        <f>_xlfn.T.TEST(E3:E4:N3:N4,E17:E18:N17:N18,1,1)</f>
        <v>0.12083587496759773</v>
      </c>
      <c r="AK10" s="4" t="s">
        <v>46</v>
      </c>
      <c r="AL10">
        <f>U10/AT20</f>
        <v>0.42941592482209473</v>
      </c>
      <c r="AM10">
        <f>V10/AT20</f>
        <v>1.7728521797947354E-3</v>
      </c>
      <c r="AN10">
        <f>W10/AT20</f>
        <v>0.27679283541737065</v>
      </c>
      <c r="AO10">
        <f>X10/AT20</f>
        <v>0.27469415343021286</v>
      </c>
      <c r="AP10">
        <f t="shared" si="3"/>
        <v>0.15367243039830297</v>
      </c>
      <c r="AQ10">
        <f t="shared" si="4"/>
        <v>-0.21169484721527815</v>
      </c>
      <c r="AR10" s="4">
        <f t="shared" si="5"/>
        <v>1.1580478348825085</v>
      </c>
      <c r="AS10" s="12" t="e">
        <f>_xlfn.T.TEST(V3:V4:AE3:AE4,V17:V18:AE17:AE18,1,1)</f>
        <v>#DIV/0!</v>
      </c>
    </row>
    <row r="11" spans="2:45" x14ac:dyDescent="0.3">
      <c r="B11" s="4" t="s">
        <v>56</v>
      </c>
      <c r="C11" t="s">
        <v>9</v>
      </c>
      <c r="D11" t="s">
        <v>14</v>
      </c>
      <c r="E11">
        <v>36.800462075503098</v>
      </c>
      <c r="F11">
        <v>36.916326301927995</v>
      </c>
      <c r="G11">
        <v>15.156326301927997</v>
      </c>
      <c r="H11">
        <v>-0.39770646019975331</v>
      </c>
      <c r="I11">
        <v>1.3174118755627993</v>
      </c>
      <c r="K11" s="4" t="s">
        <v>56</v>
      </c>
      <c r="L11" t="s">
        <v>9</v>
      </c>
      <c r="M11" t="s">
        <v>27</v>
      </c>
      <c r="N11">
        <v>36.510861222353903</v>
      </c>
      <c r="O11">
        <v>36.646084709617853</v>
      </c>
      <c r="P11">
        <v>15.143801699006353</v>
      </c>
      <c r="Q11">
        <v>-0.68423288125260129</v>
      </c>
      <c r="R11">
        <v>1.6068473514606385</v>
      </c>
      <c r="T11" s="4" t="s">
        <v>47</v>
      </c>
      <c r="U11">
        <f>AVERAGE(E23:E24,N23:N24)</f>
        <v>37.0001570721275</v>
      </c>
      <c r="V11">
        <f>_xlfn.STDEV.P(E23:E24,N23:N24)</f>
        <v>0.16766584530776255</v>
      </c>
      <c r="W11">
        <v>22.65</v>
      </c>
      <c r="X11">
        <v>23.12</v>
      </c>
      <c r="Y11">
        <f t="shared" si="0"/>
        <v>14.115157072127502</v>
      </c>
      <c r="Z11">
        <f t="shared" si="1"/>
        <v>-1.574455153510776</v>
      </c>
      <c r="AA11" s="4">
        <f t="shared" si="2"/>
        <v>2.9782299590560704</v>
      </c>
      <c r="AB11" s="4">
        <f>_xlfn.T.TEST(E3:E4:N3:N4,E23:E24:N23:N24,1,1)</f>
        <v>1.4558093912527872E-2</v>
      </c>
      <c r="AK11" s="4" t="s">
        <v>47</v>
      </c>
      <c r="AL11">
        <f>U11/AU20</f>
        <v>1.0850024810781123</v>
      </c>
      <c r="AM11">
        <f>V11/AU20</f>
        <v>4.9166779967002201E-3</v>
      </c>
      <c r="AN11">
        <f>W11/AU20</f>
        <v>0.66419464513387172</v>
      </c>
      <c r="AO11">
        <f>X11/AU20</f>
        <v>0.67797705057373581</v>
      </c>
      <c r="AP11">
        <f t="shared" si="3"/>
        <v>0.41391663322430849</v>
      </c>
      <c r="AQ11">
        <f t="shared" si="4"/>
        <v>4.8549355610727374E-2</v>
      </c>
      <c r="AR11" s="4">
        <f t="shared" si="5"/>
        <v>0.96690807609794105</v>
      </c>
      <c r="AS11" s="12" t="e">
        <f>_xlfn.T.TEST(V3:V4:AE3:AE4,V23:V24:AE23:AE24,1,1)</f>
        <v>#DIV/0!</v>
      </c>
    </row>
    <row r="12" spans="2:45" x14ac:dyDescent="0.3">
      <c r="B12" s="4" t="s">
        <v>56</v>
      </c>
      <c r="C12" t="s">
        <v>9</v>
      </c>
      <c r="D12" t="s">
        <v>14</v>
      </c>
      <c r="E12">
        <v>37.032190528352899</v>
      </c>
      <c r="K12" s="4" t="s">
        <v>56</v>
      </c>
      <c r="L12" t="s">
        <v>9</v>
      </c>
      <c r="M12" t="s">
        <v>27</v>
      </c>
      <c r="N12">
        <v>36.781308196881803</v>
      </c>
      <c r="T12" s="4" t="s">
        <v>48</v>
      </c>
      <c r="U12">
        <f>AVERAGE(E25:E26,N25:N26)</f>
        <v>37.911215965102322</v>
      </c>
      <c r="V12">
        <f>_xlfn.STDEV.P(E25:E26,N25:N26)</f>
        <v>0.22367362803500984</v>
      </c>
      <c r="W12">
        <v>22.4</v>
      </c>
      <c r="X12">
        <v>22.76</v>
      </c>
      <c r="Y12">
        <f t="shared" si="0"/>
        <v>15.331215965102324</v>
      </c>
      <c r="Z12">
        <f t="shared" si="1"/>
        <v>-0.35839626053595453</v>
      </c>
      <c r="AA12" s="4">
        <f t="shared" si="2"/>
        <v>1.2819999987375457</v>
      </c>
      <c r="AB12">
        <f>_xlfn.T.TEST(E3:E4:N3:N4,E25:E26:N25:N26,1,1)</f>
        <v>0.11026661930828713</v>
      </c>
      <c r="AK12" s="4" t="s">
        <v>48</v>
      </c>
      <c r="AL12">
        <f>U12/AV20</f>
        <v>0.74568811333867169</v>
      </c>
      <c r="AM12">
        <f>V12/AV20</f>
        <v>4.3995097874617098E-3</v>
      </c>
      <c r="AN12">
        <f>W12/AV20</f>
        <v>0.44059293044469777</v>
      </c>
      <c r="AO12">
        <f>X12/AV20</f>
        <v>0.44767388825541621</v>
      </c>
      <c r="AP12">
        <f t="shared" si="3"/>
        <v>0.30155470398861473</v>
      </c>
      <c r="AQ12">
        <f t="shared" si="4"/>
        <v>-6.3812573624966396E-2</v>
      </c>
      <c r="AR12" s="4">
        <f t="shared" si="5"/>
        <v>1.0452243020480494</v>
      </c>
      <c r="AS12" s="12" t="e">
        <f>_xlfn.T.TEST(V3:V4:AE3:AE4,V25:V26:AE25:AE26,1,1)</f>
        <v>#DIV/0!</v>
      </c>
    </row>
    <row r="13" spans="2:45" x14ac:dyDescent="0.3">
      <c r="B13" s="4" t="s">
        <v>56</v>
      </c>
      <c r="C13" t="s">
        <v>9</v>
      </c>
      <c r="D13" t="s">
        <v>15</v>
      </c>
      <c r="E13">
        <v>36.731090398249997</v>
      </c>
      <c r="F13">
        <v>36.591486713541649</v>
      </c>
      <c r="G13">
        <v>14.186486713541647</v>
      </c>
      <c r="H13">
        <v>-1.3675460485861031</v>
      </c>
      <c r="I13">
        <v>2.5803129444169124</v>
      </c>
      <c r="K13" s="4" t="s">
        <v>56</v>
      </c>
      <c r="L13" t="s">
        <v>9</v>
      </c>
      <c r="M13" t="s">
        <v>28</v>
      </c>
      <c r="N13">
        <v>36.915588017823097</v>
      </c>
      <c r="O13">
        <v>37.113533987293252</v>
      </c>
      <c r="P13">
        <v>14.267328485135501</v>
      </c>
      <c r="Q13">
        <v>-1.5607060951234537</v>
      </c>
      <c r="R13">
        <v>2.9499818845947767</v>
      </c>
      <c r="T13" s="4" t="s">
        <v>49</v>
      </c>
      <c r="U13">
        <f>AVERAGE(E21:E22,N21:N22)</f>
        <v>37.193449795261976</v>
      </c>
      <c r="V13">
        <f>_xlfn.STDEV.P(E21:E22,N21:N22)</f>
        <v>0.26795829674364935</v>
      </c>
      <c r="W13">
        <v>23.34</v>
      </c>
      <c r="X13">
        <v>23.03</v>
      </c>
      <c r="Y13">
        <f t="shared" si="0"/>
        <v>14.008449795261974</v>
      </c>
      <c r="Z13">
        <f t="shared" si="1"/>
        <v>-1.681162430376304</v>
      </c>
      <c r="AA13" s="4">
        <f t="shared" si="2"/>
        <v>3.2068623519962527</v>
      </c>
      <c r="AB13">
        <f>_xlfn.T.TEST(E3:E4:N3:N4,E21:E22:N21:N22,1,1)</f>
        <v>7.3573281077506547E-2</v>
      </c>
      <c r="AK13" s="4" t="s">
        <v>49</v>
      </c>
      <c r="AL13">
        <f>U13/AW20</f>
        <v>0.53432188962587479</v>
      </c>
      <c r="AM13">
        <f>V13/AW20</f>
        <v>3.8494945815764742E-3</v>
      </c>
      <c r="AN13">
        <f>W13/AW20</f>
        <v>0.33530293566520925</v>
      </c>
      <c r="AO13">
        <f>X13/AW20</f>
        <v>0.33084946908182389</v>
      </c>
      <c r="AP13">
        <f t="shared" si="3"/>
        <v>0.20124568725235825</v>
      </c>
      <c r="AQ13">
        <f t="shared" si="4"/>
        <v>-0.16412159036122287</v>
      </c>
      <c r="AR13" s="4">
        <f t="shared" si="5"/>
        <v>1.1204836445943891</v>
      </c>
      <c r="AS13" s="12" t="e">
        <f>_xlfn.T.TEST(V3:V4:AE3:AE4,V21:V22:AE21:AE22,1,1)</f>
        <v>#DIV/0!</v>
      </c>
    </row>
    <row r="14" spans="2:45" x14ac:dyDescent="0.3">
      <c r="B14" s="4" t="s">
        <v>56</v>
      </c>
      <c r="C14" t="s">
        <v>9</v>
      </c>
      <c r="D14" t="s">
        <v>15</v>
      </c>
      <c r="E14">
        <v>36.451883028833301</v>
      </c>
      <c r="K14" s="4" t="s">
        <v>56</v>
      </c>
      <c r="L14" t="s">
        <v>9</v>
      </c>
      <c r="M14" t="s">
        <v>28</v>
      </c>
      <c r="N14">
        <v>37.311479956763399</v>
      </c>
      <c r="T14" s="4" t="s">
        <v>50</v>
      </c>
      <c r="U14">
        <f>AVERAGE(E27:E28,N27:N28)</f>
        <v>34.663180935893223</v>
      </c>
      <c r="V14">
        <f>_xlfn.STDEV.P(E27:E28,N27:N28)</f>
        <v>0.4712731115958444</v>
      </c>
      <c r="W14">
        <v>22.71</v>
      </c>
      <c r="X14">
        <v>21.88</v>
      </c>
      <c r="Y14">
        <f t="shared" si="0"/>
        <v>12.368180935893221</v>
      </c>
      <c r="Z14">
        <f t="shared" si="1"/>
        <v>-3.3214312897450569</v>
      </c>
      <c r="AA14" s="4">
        <f t="shared" si="2"/>
        <v>9.9965570020110697</v>
      </c>
      <c r="AB14">
        <f>_xlfn.T.TEST(E3:E4:N3:N4,E27:E28:N27:N28,1,1)</f>
        <v>9.8340425290464217E-2</v>
      </c>
      <c r="AK14" s="4" t="s">
        <v>50</v>
      </c>
      <c r="AL14">
        <f>U14/AX20</f>
        <v>0.89144967744190551</v>
      </c>
      <c r="AM14">
        <f>V14/AX20</f>
        <v>1.2119957025759695E-2</v>
      </c>
      <c r="AN14">
        <f>W14/AX20</f>
        <v>0.58404398061871043</v>
      </c>
      <c r="AO14">
        <f>X14/AX20</f>
        <v>0.56269847185985833</v>
      </c>
      <c r="AP14">
        <f t="shared" si="3"/>
        <v>0.31807845120262113</v>
      </c>
      <c r="AQ14">
        <f t="shared" si="4"/>
        <v>-4.7288826410959994E-2</v>
      </c>
      <c r="AR14" s="4">
        <f t="shared" si="5"/>
        <v>1.0333212370757467</v>
      </c>
      <c r="AS14" s="12" t="e">
        <f>_xlfn.T.TEST(V3:V4:AE3:AE4,V27:V28:AE27:AE28,1,1)</f>
        <v>#DIV/0!</v>
      </c>
    </row>
    <row r="15" spans="2:45" x14ac:dyDescent="0.3">
      <c r="B15" s="4" t="s">
        <v>56</v>
      </c>
      <c r="C15" t="s">
        <v>9</v>
      </c>
      <c r="D15" t="s">
        <v>16</v>
      </c>
      <c r="E15">
        <v>36.897807658745997</v>
      </c>
      <c r="F15">
        <v>36.994967175503703</v>
      </c>
      <c r="G15">
        <v>14.624967175503702</v>
      </c>
      <c r="H15">
        <v>-0.92906558662404848</v>
      </c>
      <c r="I15">
        <v>1.9040423750474151</v>
      </c>
      <c r="K15" s="4" t="s">
        <v>56</v>
      </c>
      <c r="L15" t="s">
        <v>9</v>
      </c>
      <c r="M15" t="s">
        <v>29</v>
      </c>
      <c r="N15">
        <v>37.3620640924618</v>
      </c>
      <c r="O15">
        <v>37.433353002012396</v>
      </c>
      <c r="P15">
        <v>14.844176131251295</v>
      </c>
      <c r="Q15">
        <v>-0.98385844900765917</v>
      </c>
      <c r="R15">
        <v>1.9777477751914549</v>
      </c>
    </row>
    <row r="16" spans="2:45" x14ac:dyDescent="0.3">
      <c r="B16" s="4" t="s">
        <v>56</v>
      </c>
      <c r="C16" t="s">
        <v>9</v>
      </c>
      <c r="D16" t="s">
        <v>16</v>
      </c>
      <c r="E16">
        <v>37.092126692261402</v>
      </c>
      <c r="K16" s="4" t="s">
        <v>56</v>
      </c>
      <c r="L16" t="s">
        <v>9</v>
      </c>
      <c r="M16" t="s">
        <v>29</v>
      </c>
      <c r="N16">
        <v>37.504641911562999</v>
      </c>
    </row>
    <row r="17" spans="2:50" x14ac:dyDescent="0.3">
      <c r="B17" s="4" t="s">
        <v>56</v>
      </c>
      <c r="C17" t="s">
        <v>9</v>
      </c>
      <c r="D17" t="s">
        <v>17</v>
      </c>
      <c r="E17">
        <v>36.750765301072903</v>
      </c>
      <c r="F17">
        <v>36.860389654990051</v>
      </c>
      <c r="G17">
        <v>13.125389654990052</v>
      </c>
      <c r="H17">
        <v>-2.4286431071376988</v>
      </c>
      <c r="I17">
        <v>5.3838682548972461</v>
      </c>
      <c r="K17" s="4" t="s">
        <v>56</v>
      </c>
      <c r="L17" t="s">
        <v>9</v>
      </c>
      <c r="M17" t="s">
        <v>30</v>
      </c>
      <c r="N17">
        <v>36.979999999999997</v>
      </c>
      <c r="O17">
        <v>36.799999999999997</v>
      </c>
      <c r="P17">
        <v>13.241453086279698</v>
      </c>
      <c r="Q17">
        <v>-2.5865814939792564</v>
      </c>
      <c r="R17">
        <v>6.0067369830894508</v>
      </c>
    </row>
    <row r="18" spans="2:50" x14ac:dyDescent="0.3">
      <c r="B18" s="4" t="s">
        <v>56</v>
      </c>
      <c r="C18" t="s">
        <v>9</v>
      </c>
      <c r="D18" t="s">
        <v>17</v>
      </c>
      <c r="E18">
        <v>36.970014008907199</v>
      </c>
      <c r="K18" s="4" t="s">
        <v>56</v>
      </c>
      <c r="L18" t="s">
        <v>9</v>
      </c>
      <c r="M18" t="s">
        <v>30</v>
      </c>
      <c r="N18">
        <v>36.619999999999997</v>
      </c>
    </row>
    <row r="19" spans="2:50" ht="26.4" x14ac:dyDescent="0.3">
      <c r="B19" s="4" t="s">
        <v>56</v>
      </c>
      <c r="C19" t="s">
        <v>9</v>
      </c>
      <c r="D19" t="s">
        <v>18</v>
      </c>
      <c r="E19">
        <v>37.017889830322801</v>
      </c>
      <c r="F19">
        <v>36.884027655371298</v>
      </c>
      <c r="G19">
        <v>14.639027655371301</v>
      </c>
      <c r="H19">
        <v>-0.91500510675644975</v>
      </c>
      <c r="I19">
        <v>1.8855757462609335</v>
      </c>
      <c r="K19" s="4" t="s">
        <v>56</v>
      </c>
      <c r="L19" t="s">
        <v>9</v>
      </c>
      <c r="M19" t="s">
        <v>31</v>
      </c>
      <c r="N19">
        <v>37.08</v>
      </c>
      <c r="O19">
        <v>36.894999999999996</v>
      </c>
      <c r="P19">
        <v>14.865457426254544</v>
      </c>
      <c r="Q19">
        <v>-0.96257715400441057</v>
      </c>
      <c r="R19">
        <v>1.9487879990072074</v>
      </c>
      <c r="AK19" t="s">
        <v>62</v>
      </c>
      <c r="AL19" s="8" t="s">
        <v>38</v>
      </c>
      <c r="AM19" s="9" t="s">
        <v>39</v>
      </c>
      <c r="AN19" s="8" t="s">
        <v>40</v>
      </c>
      <c r="AO19" s="9" t="s">
        <v>41</v>
      </c>
      <c r="AP19" s="9" t="s">
        <v>42</v>
      </c>
      <c r="AQ19" s="8" t="s">
        <v>43</v>
      </c>
      <c r="AR19" s="8" t="s">
        <v>44</v>
      </c>
      <c r="AS19" s="8" t="s">
        <v>45</v>
      </c>
      <c r="AT19" s="10" t="s">
        <v>46</v>
      </c>
      <c r="AU19" s="8" t="s">
        <v>47</v>
      </c>
      <c r="AV19" s="8" t="s">
        <v>48</v>
      </c>
      <c r="AW19" s="8" t="s">
        <v>49</v>
      </c>
      <c r="AX19" s="8" t="s">
        <v>63</v>
      </c>
    </row>
    <row r="20" spans="2:50" x14ac:dyDescent="0.3">
      <c r="B20" s="4" t="s">
        <v>56</v>
      </c>
      <c r="C20" t="s">
        <v>9</v>
      </c>
      <c r="D20" t="s">
        <v>18</v>
      </c>
      <c r="E20">
        <v>36.750165480419803</v>
      </c>
      <c r="K20" s="4" t="s">
        <v>56</v>
      </c>
      <c r="L20" t="s">
        <v>9</v>
      </c>
      <c r="M20" t="s">
        <v>31</v>
      </c>
      <c r="N20">
        <v>36.71</v>
      </c>
      <c r="AK20" s="8" t="s">
        <v>64</v>
      </c>
      <c r="AL20" s="11">
        <v>42.94202898550725</v>
      </c>
      <c r="AM20" s="11">
        <v>46.420289855072461</v>
      </c>
      <c r="AN20" s="11">
        <v>53.086956521739133</v>
      </c>
      <c r="AO20" s="11">
        <v>30.405797101449274</v>
      </c>
      <c r="AP20" s="11">
        <v>85.188405797101453</v>
      </c>
      <c r="AQ20" s="11">
        <v>42.797101449275367</v>
      </c>
      <c r="AR20" s="11">
        <v>23.884057971014492</v>
      </c>
      <c r="AS20" s="11">
        <v>85.768115942028984</v>
      </c>
      <c r="AT20" s="11">
        <v>85.768115942028999</v>
      </c>
      <c r="AU20" s="11">
        <v>34.101449275362313</v>
      </c>
      <c r="AV20" s="11">
        <v>50.840579710144929</v>
      </c>
      <c r="AW20">
        <v>69.608695652173907</v>
      </c>
      <c r="AX20">
        <v>38.884057971014492</v>
      </c>
    </row>
    <row r="21" spans="2:50" x14ac:dyDescent="0.3">
      <c r="B21" s="4" t="s">
        <v>56</v>
      </c>
      <c r="C21" t="s">
        <v>9</v>
      </c>
      <c r="D21" t="s">
        <v>19</v>
      </c>
      <c r="E21">
        <v>37.184524403630498</v>
      </c>
      <c r="F21">
        <v>36.971899590523947</v>
      </c>
      <c r="G21">
        <v>13.631899590523943</v>
      </c>
      <c r="H21">
        <v>-1.9221331716038073</v>
      </c>
      <c r="I21">
        <v>3.7898300960754745</v>
      </c>
      <c r="K21" s="4" t="s">
        <v>56</v>
      </c>
      <c r="L21" t="s">
        <v>9</v>
      </c>
      <c r="M21" t="s">
        <v>32</v>
      </c>
      <c r="N21">
        <v>37.4</v>
      </c>
      <c r="O21">
        <v>37.414999999999999</v>
      </c>
      <c r="P21">
        <v>14.384697267437751</v>
      </c>
      <c r="Q21">
        <v>-1.4433373128212033</v>
      </c>
      <c r="R21">
        <v>2.7194922469833518</v>
      </c>
    </row>
    <row r="22" spans="2:50" x14ac:dyDescent="0.3">
      <c r="B22" s="4" t="s">
        <v>56</v>
      </c>
      <c r="C22" t="s">
        <v>9</v>
      </c>
      <c r="D22" t="s">
        <v>19</v>
      </c>
      <c r="E22">
        <v>36.759274777417403</v>
      </c>
      <c r="K22" s="4" t="s">
        <v>56</v>
      </c>
      <c r="L22" t="s">
        <v>9</v>
      </c>
      <c r="M22" t="s">
        <v>32</v>
      </c>
      <c r="N22">
        <v>37.43</v>
      </c>
    </row>
    <row r="23" spans="2:50" x14ac:dyDescent="0.3">
      <c r="B23" s="4" t="s">
        <v>56</v>
      </c>
      <c r="C23" t="s">
        <v>9</v>
      </c>
      <c r="D23" t="s">
        <v>20</v>
      </c>
      <c r="E23">
        <v>37.032880505150899</v>
      </c>
      <c r="F23">
        <v>36.875314144255</v>
      </c>
      <c r="G23">
        <v>14.230314144255001</v>
      </c>
      <c r="H23">
        <v>-1.3237186178727498</v>
      </c>
      <c r="I23">
        <v>2.5031046660933791</v>
      </c>
      <c r="K23" s="4" t="s">
        <v>56</v>
      </c>
      <c r="L23" t="s">
        <v>9</v>
      </c>
      <c r="M23" t="s">
        <v>33</v>
      </c>
      <c r="N23">
        <v>37.14</v>
      </c>
      <c r="O23">
        <v>37.125</v>
      </c>
      <c r="P23">
        <v>14.007871311848952</v>
      </c>
      <c r="Q23">
        <v>-1.8201632684100026</v>
      </c>
      <c r="R23">
        <v>3.5312115863693943</v>
      </c>
    </row>
    <row r="24" spans="2:50" x14ac:dyDescent="0.3">
      <c r="B24" s="4" t="s">
        <v>56</v>
      </c>
      <c r="C24" t="s">
        <v>9</v>
      </c>
      <c r="D24" t="s">
        <v>20</v>
      </c>
      <c r="E24">
        <v>36.717747783359101</v>
      </c>
      <c r="K24" s="4" t="s">
        <v>56</v>
      </c>
      <c r="L24" t="s">
        <v>9</v>
      </c>
      <c r="M24" t="s">
        <v>33</v>
      </c>
      <c r="N24">
        <v>37.11</v>
      </c>
    </row>
    <row r="25" spans="2:50" x14ac:dyDescent="0.3">
      <c r="B25" s="4" t="s">
        <v>56</v>
      </c>
      <c r="C25" t="s">
        <v>9</v>
      </c>
      <c r="D25" t="s">
        <v>21</v>
      </c>
      <c r="E25">
        <v>38.137730735337698</v>
      </c>
      <c r="F25">
        <v>38.052431930204648</v>
      </c>
      <c r="G25">
        <v>15.652431930204649</v>
      </c>
      <c r="H25">
        <v>9.8399168076898746E-2</v>
      </c>
      <c r="I25">
        <v>0.93406887087153878</v>
      </c>
      <c r="K25" s="4" t="s">
        <v>56</v>
      </c>
      <c r="L25" t="s">
        <v>9</v>
      </c>
      <c r="M25" t="s">
        <v>34</v>
      </c>
      <c r="N25">
        <v>37.54</v>
      </c>
      <c r="O25">
        <v>37.769999999999996</v>
      </c>
      <c r="P25">
        <v>15.011068993147298</v>
      </c>
      <c r="Q25">
        <v>-0.81696558711165679</v>
      </c>
      <c r="R25">
        <v>1.7616967256545504</v>
      </c>
    </row>
    <row r="26" spans="2:50" x14ac:dyDescent="0.3">
      <c r="B26" s="4" t="s">
        <v>56</v>
      </c>
      <c r="C26" t="s">
        <v>9</v>
      </c>
      <c r="D26" t="s">
        <v>21</v>
      </c>
      <c r="E26">
        <v>37.967133125071598</v>
      </c>
      <c r="K26" s="4" t="s">
        <v>56</v>
      </c>
      <c r="L26" t="s">
        <v>9</v>
      </c>
      <c r="M26" t="s">
        <v>34</v>
      </c>
      <c r="N26">
        <v>38</v>
      </c>
    </row>
    <row r="27" spans="2:50" x14ac:dyDescent="0.3">
      <c r="B27" s="4" t="s">
        <v>56</v>
      </c>
      <c r="C27" t="s">
        <v>9</v>
      </c>
      <c r="D27" t="s">
        <v>22</v>
      </c>
      <c r="E27">
        <v>35.294226271903597</v>
      </c>
      <c r="F27">
        <v>35.11136187178645</v>
      </c>
      <c r="G27">
        <v>12.401361871786449</v>
      </c>
      <c r="H27">
        <v>-3.1526708903413017</v>
      </c>
      <c r="I27">
        <v>8.893004343840115</v>
      </c>
      <c r="K27" s="4" t="s">
        <v>56</v>
      </c>
      <c r="L27" t="s">
        <v>9</v>
      </c>
      <c r="M27" t="s">
        <v>35</v>
      </c>
      <c r="N27">
        <v>34.31</v>
      </c>
      <c r="O27">
        <v>34.215000000000003</v>
      </c>
      <c r="P27">
        <v>12.337007297271203</v>
      </c>
      <c r="Q27">
        <v>-3.4910272829877513</v>
      </c>
      <c r="R27">
        <v>11.243562228065647</v>
      </c>
    </row>
    <row r="28" spans="2:50" x14ac:dyDescent="0.3">
      <c r="B28" s="4" t="s">
        <v>56</v>
      </c>
      <c r="C28" t="s">
        <v>9</v>
      </c>
      <c r="D28" t="s">
        <v>22</v>
      </c>
      <c r="E28">
        <v>34.928497471669303</v>
      </c>
      <c r="K28" s="4" t="s">
        <v>56</v>
      </c>
      <c r="L28" t="s">
        <v>9</v>
      </c>
      <c r="M28" t="s">
        <v>35</v>
      </c>
      <c r="N28">
        <v>34.119999999999997</v>
      </c>
    </row>
    <row r="29" spans="2:50" x14ac:dyDescent="0.3">
      <c r="T29" s="5" t="s">
        <v>38</v>
      </c>
      <c r="U29">
        <f>AVERAGE(N30:N31,E30:E31)</f>
        <v>36.986607108026924</v>
      </c>
      <c r="V29">
        <f>_xlfn.STDEV.P(N30:N31,E30:E31)</f>
        <v>0.59368312172228699</v>
      </c>
      <c r="W29">
        <v>22.59</v>
      </c>
      <c r="X29">
        <v>22.85</v>
      </c>
      <c r="Y29">
        <f>U29-(AVERAGE(W29:X29))</f>
        <v>14.266607108026925</v>
      </c>
      <c r="Z29">
        <f>Y29-$Y$29</f>
        <v>0</v>
      </c>
      <c r="AA29" s="5">
        <f>2^-(Z29)</f>
        <v>1</v>
      </c>
      <c r="AK29" s="5" t="s">
        <v>38</v>
      </c>
      <c r="AL29">
        <f>U29/AL20</f>
        <v>0.8613148465925945</v>
      </c>
      <c r="AM29">
        <f>V29/AL20</f>
        <v>1.3825222881821734E-2</v>
      </c>
      <c r="AN29">
        <f>AN2</f>
        <v>0.52605804927438404</v>
      </c>
      <c r="AO29">
        <f>AO2</f>
        <v>0.53211272359095507</v>
      </c>
      <c r="AP29">
        <f>AL29-(AVERAGE(AN29:AO29))</f>
        <v>0.33222946015992494</v>
      </c>
      <c r="AQ29">
        <f>AP29-$AP$29</f>
        <v>0</v>
      </c>
      <c r="AR29" s="5">
        <f>2^-(AQ29)</f>
        <v>1</v>
      </c>
    </row>
    <row r="30" spans="2:50" x14ac:dyDescent="0.3">
      <c r="B30" s="5" t="s">
        <v>57</v>
      </c>
      <c r="C30" t="s">
        <v>9</v>
      </c>
      <c r="D30" t="s">
        <v>10</v>
      </c>
      <c r="E30">
        <v>36.202915840115203</v>
      </c>
      <c r="F30">
        <v>36.453819532522147</v>
      </c>
      <c r="G30">
        <v>13.863819532522147</v>
      </c>
      <c r="H30">
        <v>0</v>
      </c>
      <c r="I30">
        <v>1</v>
      </c>
      <c r="K30" s="5" t="s">
        <v>57</v>
      </c>
      <c r="L30" t="s">
        <v>9</v>
      </c>
      <c r="M30" t="s">
        <v>23</v>
      </c>
      <c r="N30">
        <v>37.246921870304597</v>
      </c>
      <c r="O30">
        <v>37.519394683531701</v>
      </c>
      <c r="P30">
        <v>14.672237574641851</v>
      </c>
      <c r="Q30">
        <v>0</v>
      </c>
      <c r="R30">
        <v>1</v>
      </c>
      <c r="T30" s="5" t="s">
        <v>39</v>
      </c>
      <c r="U30">
        <f>AVERAGE(E36:E37,N36:N37)</f>
        <v>36.515127560470695</v>
      </c>
      <c r="V30">
        <f>_xlfn.STDEV.P(N36:N37,E36:E37)</f>
        <v>0.14460392502467609</v>
      </c>
      <c r="W30">
        <v>22.43</v>
      </c>
      <c r="X30">
        <v>22.92</v>
      </c>
      <c r="Y30">
        <f t="shared" ref="Y30:Y41" si="6">U30-(AVERAGE(W30:X30))</f>
        <v>13.840127560470695</v>
      </c>
      <c r="Z30">
        <f t="shared" ref="Z30:Z41" si="7">Y30-$Y$29</f>
        <v>-0.42647954755623019</v>
      </c>
      <c r="AA30" s="5">
        <f t="shared" ref="AA30:AA41" si="8">2^-(Z30)</f>
        <v>1.3439500765071815</v>
      </c>
      <c r="AB30">
        <f>_xlfn.T.TEST(E30:E31:N30:N31,E36:E37:N36:N37,1,1)</f>
        <v>0.15390406207135993</v>
      </c>
      <c r="AK30" s="5" t="s">
        <v>39</v>
      </c>
      <c r="AL30">
        <f>U30/AM20</f>
        <v>0.78661998178972159</v>
      </c>
      <c r="AM30">
        <f>V30/AM20</f>
        <v>3.1151017254769436E-3</v>
      </c>
      <c r="AN30">
        <f t="shared" ref="AN30:AO41" si="9">AN3</f>
        <v>0.48319388073680924</v>
      </c>
      <c r="AO30">
        <f t="shared" si="9"/>
        <v>0.49374960974086801</v>
      </c>
      <c r="AP30">
        <f t="shared" ref="AP30:AP41" si="10">AL30-(AVERAGE(AN30:AO30))</f>
        <v>0.29814823655088296</v>
      </c>
      <c r="AQ30">
        <f t="shared" ref="AQ30:AQ41" si="11">AP30-$AP$29</f>
        <v>-3.4081223609041977E-2</v>
      </c>
      <c r="AR30" s="5">
        <f t="shared" ref="AR30:AR41" si="12">2^-(AQ30)</f>
        <v>1.0239045445451904</v>
      </c>
      <c r="AS30" s="12">
        <f>_xlfn.T.TEST(V30:V31:AE30:AE31,V36:V37:AE36:AE37,1,1)</f>
        <v>0.29787319218784258</v>
      </c>
    </row>
    <row r="31" spans="2:50" x14ac:dyDescent="0.3">
      <c r="B31" s="5" t="s">
        <v>57</v>
      </c>
      <c r="C31" t="s">
        <v>9</v>
      </c>
      <c r="D31" t="s">
        <v>10</v>
      </c>
      <c r="E31">
        <v>36.704723224929097</v>
      </c>
      <c r="K31" s="5" t="s">
        <v>57</v>
      </c>
      <c r="L31" t="s">
        <v>9</v>
      </c>
      <c r="M31" t="s">
        <v>23</v>
      </c>
      <c r="N31">
        <v>37.791867496758798</v>
      </c>
      <c r="T31" s="5" t="s">
        <v>40</v>
      </c>
      <c r="U31">
        <f>AVERAGE(E34:E35,N34:N35)</f>
        <v>39.302303388294924</v>
      </c>
      <c r="V31">
        <f>_xlfn.STDEV.P(N34:N35,E34:E35)</f>
        <v>0.1519162370245036</v>
      </c>
      <c r="W31">
        <v>22.520000000000003</v>
      </c>
      <c r="X31">
        <v>22.69</v>
      </c>
      <c r="Y31">
        <f t="shared" si="6"/>
        <v>16.69730338829492</v>
      </c>
      <c r="Z31">
        <f t="shared" si="7"/>
        <v>2.4306962802679948</v>
      </c>
      <c r="AA31" s="5">
        <f t="shared" si="8"/>
        <v>0.18547590946799383</v>
      </c>
      <c r="AB31" s="5">
        <f>_xlfn.T.TEST(E30:E31:N30:N31,E34:E35:N34:N35,1,1)</f>
        <v>1.1816587717900125E-3</v>
      </c>
      <c r="AK31" s="5" t="s">
        <v>40</v>
      </c>
      <c r="AL31">
        <f>U31/AN20</f>
        <v>0.74033822926354076</v>
      </c>
      <c r="AM31">
        <f>V31/AN20</f>
        <v>2.8616490184795928E-3</v>
      </c>
      <c r="AN31">
        <f t="shared" si="9"/>
        <v>0.42420966420966427</v>
      </c>
      <c r="AO31">
        <f t="shared" si="9"/>
        <v>0.42741195741195742</v>
      </c>
      <c r="AP31">
        <f t="shared" si="10"/>
        <v>0.31452741845272991</v>
      </c>
      <c r="AQ31">
        <f t="shared" si="11"/>
        <v>-1.7702041707195026E-2</v>
      </c>
      <c r="AR31" s="5">
        <f t="shared" si="12"/>
        <v>1.0123457070620987</v>
      </c>
      <c r="AS31" s="12">
        <f>_xlfn.T.TEST(V30:V31:AE30:AE31,V34:V35:AE34:AE35,1,1)</f>
        <v>7.856294661994806E-2</v>
      </c>
    </row>
    <row r="32" spans="2:50" x14ac:dyDescent="0.3">
      <c r="B32" s="5" t="s">
        <v>57</v>
      </c>
      <c r="C32" t="s">
        <v>9</v>
      </c>
      <c r="D32" t="s">
        <v>11</v>
      </c>
      <c r="E32">
        <v>36.443615076232497</v>
      </c>
      <c r="F32">
        <v>36.25945134823575</v>
      </c>
      <c r="G32">
        <v>13.394451348235751</v>
      </c>
      <c r="H32">
        <v>-0.46936818428639526</v>
      </c>
      <c r="I32">
        <v>1.3845030043042628</v>
      </c>
      <c r="K32" s="5" t="s">
        <v>57</v>
      </c>
      <c r="L32" t="s">
        <v>9</v>
      </c>
      <c r="M32" t="s">
        <v>24</v>
      </c>
      <c r="N32">
        <v>36.453113228059202</v>
      </c>
      <c r="O32">
        <v>36.656800598509648</v>
      </c>
      <c r="P32">
        <v>14.39936687111625</v>
      </c>
      <c r="Q32">
        <v>-0.2728707035256015</v>
      </c>
      <c r="R32">
        <v>1.2082095570008951</v>
      </c>
      <c r="T32" s="5" t="s">
        <v>41</v>
      </c>
      <c r="U32">
        <f>AVERAGE(E42:E43,N42:N43)</f>
        <v>35.784965697971174</v>
      </c>
      <c r="V32">
        <f>_xlfn.STDEV.P(E42:E43,N42:N43)</f>
        <v>0.38612646517436694</v>
      </c>
      <c r="W32">
        <v>22.37</v>
      </c>
      <c r="X32">
        <v>22.59</v>
      </c>
      <c r="Y32">
        <f t="shared" si="6"/>
        <v>13.304965697971173</v>
      </c>
      <c r="Z32">
        <f t="shared" si="7"/>
        <v>-0.96164141005575132</v>
      </c>
      <c r="AA32" s="5">
        <f t="shared" si="8"/>
        <v>1.9475244088074264</v>
      </c>
      <c r="AB32" s="5">
        <f>_xlfn.T.TEST(E30:E31:N30:N31,E42:E43:N42:N43,1,1)</f>
        <v>4.2191090735881259E-2</v>
      </c>
      <c r="AK32" s="5" t="s">
        <v>41</v>
      </c>
      <c r="AL32">
        <f>U32/AO20</f>
        <v>1.1769125992183085</v>
      </c>
      <c r="AM32">
        <f>V32/AO20</f>
        <v>1.2699106814600248E-2</v>
      </c>
      <c r="AN32">
        <f t="shared" si="9"/>
        <v>0.73571496663489044</v>
      </c>
      <c r="AO32">
        <f t="shared" si="9"/>
        <v>0.74295042897998098</v>
      </c>
      <c r="AP32">
        <f t="shared" si="10"/>
        <v>0.43757990141087277</v>
      </c>
      <c r="AQ32">
        <f t="shared" si="11"/>
        <v>0.10535044125094783</v>
      </c>
      <c r="AR32" s="5">
        <f t="shared" si="12"/>
        <v>0.92957911357342338</v>
      </c>
      <c r="AS32" s="12" t="e">
        <f>_xlfn.T.TEST(V30:V31:AE30:AE31,V42:V43:AE42:AE43,1,1)</f>
        <v>#DIV/0!</v>
      </c>
    </row>
    <row r="33" spans="2:45" x14ac:dyDescent="0.3">
      <c r="B33" s="5" t="s">
        <v>57</v>
      </c>
      <c r="C33" t="s">
        <v>9</v>
      </c>
      <c r="D33" t="s">
        <v>11</v>
      </c>
      <c r="E33">
        <v>36.075287620239003</v>
      </c>
      <c r="K33" s="5" t="s">
        <v>57</v>
      </c>
      <c r="L33" t="s">
        <v>9</v>
      </c>
      <c r="M33" t="s">
        <v>24</v>
      </c>
      <c r="N33">
        <v>36.860487968960101</v>
      </c>
      <c r="T33" s="5" t="s">
        <v>42</v>
      </c>
      <c r="U33">
        <f>AVERAGE(E40:E41,N40:N41)</f>
        <v>36.259184687516125</v>
      </c>
      <c r="V33">
        <f>_xlfn.STDEV.P(E40:E41,N40:N41)</f>
        <v>0.24806300444999191</v>
      </c>
      <c r="W33">
        <v>22.41</v>
      </c>
      <c r="X33">
        <v>22.85</v>
      </c>
      <c r="Y33">
        <f t="shared" si="6"/>
        <v>13.629184687516123</v>
      </c>
      <c r="Z33">
        <f t="shared" si="7"/>
        <v>-0.63742242051080211</v>
      </c>
      <c r="AA33" s="5">
        <f t="shared" si="8"/>
        <v>1.5555474687468056</v>
      </c>
      <c r="AB33" s="5">
        <f>_xlfn.T.TEST(E30:E31:N30:N31,E40:E41:N40:N41,1,1)</f>
        <v>4.531344764225053E-2</v>
      </c>
      <c r="AK33" s="5" t="s">
        <v>42</v>
      </c>
      <c r="AL33">
        <f>U33/AP20</f>
        <v>0.42563520643732777</v>
      </c>
      <c r="AM33">
        <f>V33/AP20</f>
        <v>2.911933873264621E-3</v>
      </c>
      <c r="AN33">
        <f t="shared" si="9"/>
        <v>0.26306396733582849</v>
      </c>
      <c r="AO33">
        <f t="shared" si="9"/>
        <v>0.26822898945219464</v>
      </c>
      <c r="AP33">
        <f t="shared" si="10"/>
        <v>0.15998872804331621</v>
      </c>
      <c r="AQ33">
        <f t="shared" si="11"/>
        <v>-0.17224073211660873</v>
      </c>
      <c r="AR33" s="5">
        <f t="shared" si="12"/>
        <v>1.1268072350078544</v>
      </c>
      <c r="AS33" s="12">
        <f>_xlfn.T.TEST(V30:V31:AE30:AE31,V40:V41:AE40:AE41,1,1)</f>
        <v>0.24283002508135992</v>
      </c>
    </row>
    <row r="34" spans="2:45" x14ac:dyDescent="0.3">
      <c r="B34" s="5" t="s">
        <v>57</v>
      </c>
      <c r="C34" t="s">
        <v>9</v>
      </c>
      <c r="D34" t="s">
        <v>12</v>
      </c>
      <c r="E34">
        <v>39.044865171129601</v>
      </c>
      <c r="F34">
        <v>39.240242143083748</v>
      </c>
      <c r="G34">
        <v>16.720242143083745</v>
      </c>
      <c r="H34">
        <v>2.856422610561598</v>
      </c>
      <c r="I34">
        <v>0.13808010668735562</v>
      </c>
      <c r="K34" s="5" t="s">
        <v>57</v>
      </c>
      <c r="L34" t="s">
        <v>9</v>
      </c>
      <c r="M34" t="s">
        <v>25</v>
      </c>
      <c r="N34">
        <v>39.347579858885197</v>
      </c>
      <c r="O34">
        <v>39.364364633506099</v>
      </c>
      <c r="P34">
        <v>16.678818312421949</v>
      </c>
      <c r="Q34">
        <v>2.0065807377800979</v>
      </c>
      <c r="R34">
        <v>0.2488622419093276</v>
      </c>
      <c r="T34" s="5" t="s">
        <v>43</v>
      </c>
      <c r="U34">
        <f>AVERAGE(E32:E33,N32:N33)</f>
        <v>36.458125973372702</v>
      </c>
      <c r="V34">
        <f>_xlfn.STDEV.P(E32:E33,N32:N33)</f>
        <v>0.27780212106578145</v>
      </c>
      <c r="W34">
        <v>22.87</v>
      </c>
      <c r="X34">
        <v>22.26</v>
      </c>
      <c r="Y34">
        <f t="shared" si="6"/>
        <v>13.893125973372701</v>
      </c>
      <c r="Z34">
        <f t="shared" si="7"/>
        <v>-0.37348113465422372</v>
      </c>
      <c r="AA34" s="5">
        <f t="shared" si="8"/>
        <v>1.2954749640020973</v>
      </c>
      <c r="AB34" s="5">
        <f>_xlfn.T.TEST(E30:E31:N30:N31,E32:E33:N32:N33,1,1)</f>
        <v>3.439942962597322E-2</v>
      </c>
      <c r="AK34" s="5" t="s">
        <v>43</v>
      </c>
      <c r="AL34">
        <f>U34/AQ20</f>
        <v>0.8518830654123658</v>
      </c>
      <c r="AM34">
        <f>V34/AQ20</f>
        <v>6.4911433638804332E-3</v>
      </c>
      <c r="AN34">
        <f t="shared" si="9"/>
        <v>0.53438198442262108</v>
      </c>
      <c r="AO34">
        <f t="shared" si="9"/>
        <v>0.52012868269556378</v>
      </c>
      <c r="AP34">
        <f t="shared" si="10"/>
        <v>0.32462773185327343</v>
      </c>
      <c r="AQ34">
        <f t="shared" si="11"/>
        <v>-7.6017283066515118E-3</v>
      </c>
      <c r="AR34" s="5">
        <f t="shared" si="12"/>
        <v>1.00528302275146</v>
      </c>
      <c r="AS34" s="12">
        <f>_xlfn.T.TEST(V30:V31:AE30:AE31,V32:V33:AE32:AE33,1,1)</f>
        <v>0.13612574095970917</v>
      </c>
    </row>
    <row r="35" spans="2:45" x14ac:dyDescent="0.3">
      <c r="B35" s="5" t="s">
        <v>57</v>
      </c>
      <c r="C35" t="s">
        <v>9</v>
      </c>
      <c r="D35" t="s">
        <v>12</v>
      </c>
      <c r="E35">
        <v>39.435619115037902</v>
      </c>
      <c r="K35" s="5" t="s">
        <v>57</v>
      </c>
      <c r="L35" t="s">
        <v>9</v>
      </c>
      <c r="M35" t="s">
        <v>25</v>
      </c>
      <c r="N35">
        <v>39.381149408127001</v>
      </c>
      <c r="T35" s="5" t="s">
        <v>44</v>
      </c>
      <c r="U35">
        <f>AVERAGE(E38:E39,N38:N39)</f>
        <v>35.375708653642548</v>
      </c>
      <c r="V35">
        <f>_xlfn.STDEV.P(E38:E39,N38:N39)</f>
        <v>0.20114759788760586</v>
      </c>
      <c r="W35">
        <v>21.76</v>
      </c>
      <c r="X35">
        <v>21.5</v>
      </c>
      <c r="Y35">
        <f t="shared" si="6"/>
        <v>13.745708653642545</v>
      </c>
      <c r="Z35">
        <f t="shared" si="7"/>
        <v>-0.52089845438437976</v>
      </c>
      <c r="AA35" s="5">
        <f t="shared" si="8"/>
        <v>1.4348485377211591</v>
      </c>
      <c r="AB35" s="5">
        <f>_xlfn.T.TEST(E30:E31:N30:N31,E38:E39:N38:N39,1,1)</f>
        <v>1.1626372733136754E-2</v>
      </c>
      <c r="AK35" s="5" t="s">
        <v>44</v>
      </c>
      <c r="AL35">
        <f>U35/AR20</f>
        <v>1.4811431414449854</v>
      </c>
      <c r="AM35">
        <f>V35/AR20</f>
        <v>8.4218351057310705E-3</v>
      </c>
      <c r="AN35">
        <f t="shared" si="9"/>
        <v>0.91106796116504862</v>
      </c>
      <c r="AO35">
        <f t="shared" si="9"/>
        <v>0.90018203883495151</v>
      </c>
      <c r="AP35">
        <f t="shared" si="10"/>
        <v>0.57551814144498525</v>
      </c>
      <c r="AQ35">
        <f t="shared" si="11"/>
        <v>0.24328868128506032</v>
      </c>
      <c r="AR35" s="5">
        <f t="shared" si="12"/>
        <v>0.84481732071934068</v>
      </c>
      <c r="AS35" s="12">
        <f>_xlfn.T.TEST(V30:V31:AE30:AE31,V38:V39:AE38:AE39,1,1)</f>
        <v>0.24455098249382484</v>
      </c>
    </row>
    <row r="36" spans="2:45" x14ac:dyDescent="0.3">
      <c r="B36" s="5" t="s">
        <v>57</v>
      </c>
      <c r="C36" t="s">
        <v>9</v>
      </c>
      <c r="D36" t="s">
        <v>13</v>
      </c>
      <c r="E36">
        <v>36.343809564124001</v>
      </c>
      <c r="F36">
        <v>36.464030365108549</v>
      </c>
      <c r="G36">
        <v>14.039030365108552</v>
      </c>
      <c r="H36">
        <v>0.17521083258640502</v>
      </c>
      <c r="I36">
        <v>0.88563808425518964</v>
      </c>
      <c r="K36" s="5" t="s">
        <v>57</v>
      </c>
      <c r="L36" t="s">
        <v>9</v>
      </c>
      <c r="M36" t="s">
        <v>26</v>
      </c>
      <c r="N36">
        <v>36.715039078154199</v>
      </c>
      <c r="O36">
        <v>36.566224755832849</v>
      </c>
      <c r="P36">
        <v>13.6449839145574</v>
      </c>
      <c r="Q36">
        <v>-1.0272536600844511</v>
      </c>
      <c r="R36">
        <v>2.0381407153209157</v>
      </c>
      <c r="T36" s="5" t="s">
        <v>45</v>
      </c>
      <c r="U36">
        <f>AVERAGE(E46:E47,N46:N47)</f>
        <v>36.025500874665497</v>
      </c>
      <c r="V36">
        <f>_xlfn.STDEV.P(E46:E47,N46:N47)</f>
        <v>0.39579646950114911</v>
      </c>
      <c r="W36">
        <v>22.25</v>
      </c>
      <c r="X36">
        <v>22.03</v>
      </c>
      <c r="Y36">
        <f t="shared" si="6"/>
        <v>13.885500874665496</v>
      </c>
      <c r="Z36">
        <f t="shared" si="7"/>
        <v>-0.38110623336142879</v>
      </c>
      <c r="AA36" s="5">
        <f t="shared" si="8"/>
        <v>1.3023400843127448</v>
      </c>
      <c r="AB36" s="5">
        <f>_xlfn.T.TEST(E30:E31:N30:N31,E46:E47:N46:N47,1,1)</f>
        <v>5.8849626380647387E-3</v>
      </c>
      <c r="AK36" s="5" t="s">
        <v>45</v>
      </c>
      <c r="AL36">
        <f>U36/AS20</f>
        <v>0.42003372091110497</v>
      </c>
      <c r="AM36">
        <f>V36/AS20</f>
        <v>4.6147273395706805E-3</v>
      </c>
      <c r="AN36">
        <f t="shared" si="9"/>
        <v>0.25942041230145318</v>
      </c>
      <c r="AO36">
        <f t="shared" si="9"/>
        <v>0.25685535653937142</v>
      </c>
      <c r="AP36">
        <f t="shared" si="10"/>
        <v>0.16189583649069267</v>
      </c>
      <c r="AQ36">
        <f t="shared" si="11"/>
        <v>-0.17033362366923227</v>
      </c>
      <c r="AR36" s="5">
        <f t="shared" si="12"/>
        <v>1.1253186848918486</v>
      </c>
      <c r="AS36" s="12" t="e">
        <f>_xlfn.T.TEST(V30:V31:AE30:AE31,V46:V47:AE46:AE47,1,1)</f>
        <v>#DIV/0!</v>
      </c>
    </row>
    <row r="37" spans="2:45" x14ac:dyDescent="0.3">
      <c r="B37" s="5" t="s">
        <v>57</v>
      </c>
      <c r="C37" t="s">
        <v>9</v>
      </c>
      <c r="D37" t="s">
        <v>13</v>
      </c>
      <c r="E37">
        <v>36.584251166093097</v>
      </c>
      <c r="K37" s="5" t="s">
        <v>57</v>
      </c>
      <c r="L37" t="s">
        <v>9</v>
      </c>
      <c r="M37" t="s">
        <v>26</v>
      </c>
      <c r="N37">
        <v>36.417410433511499</v>
      </c>
      <c r="T37" s="5" t="s">
        <v>46</v>
      </c>
      <c r="U37">
        <f>AVERAGE(E44:E45,N44:N45)</f>
        <v>36.6517625679734</v>
      </c>
      <c r="V37">
        <f>_xlfn.STDEV.P(E44:E45,N44:N45)</f>
        <v>0.62963266915728011</v>
      </c>
      <c r="W37">
        <v>23.74</v>
      </c>
      <c r="X37">
        <v>23.56</v>
      </c>
      <c r="Y37">
        <f t="shared" si="6"/>
        <v>13.001762567973401</v>
      </c>
      <c r="Z37">
        <f t="shared" si="7"/>
        <v>-1.2648445400535238</v>
      </c>
      <c r="AA37" s="5">
        <f t="shared" si="8"/>
        <v>2.403013144519023</v>
      </c>
      <c r="AB37">
        <f>_xlfn.T.TEST(E30:E31:N30:N31,E44:E45:N44:N45,1,1)</f>
        <v>0.1922678134350162</v>
      </c>
      <c r="AK37" s="5" t="s">
        <v>46</v>
      </c>
      <c r="AL37">
        <f>U37/AT20</f>
        <v>0.42733552166106187</v>
      </c>
      <c r="AM37">
        <f>V37/AT20</f>
        <v>7.3411041182582498E-3</v>
      </c>
      <c r="AN37">
        <f t="shared" si="9"/>
        <v>0.27679283541737065</v>
      </c>
      <c r="AO37">
        <f t="shared" si="9"/>
        <v>0.27469415343021286</v>
      </c>
      <c r="AP37">
        <f t="shared" si="10"/>
        <v>0.15159202723727011</v>
      </c>
      <c r="AQ37">
        <f t="shared" si="11"/>
        <v>-0.18063743292265483</v>
      </c>
      <c r="AR37" s="5">
        <f t="shared" si="12"/>
        <v>1.1333845434541809</v>
      </c>
      <c r="AS37" s="12" t="e">
        <f>_xlfn.T.TEST(V30:V31:AE30:AE31,V44:V45:AE44:AE45,1,1)</f>
        <v>#DIV/0!</v>
      </c>
    </row>
    <row r="38" spans="2:45" x14ac:dyDescent="0.3">
      <c r="B38" s="5" t="s">
        <v>57</v>
      </c>
      <c r="C38" t="s">
        <v>9</v>
      </c>
      <c r="D38" t="s">
        <v>14</v>
      </c>
      <c r="E38">
        <v>35.309800376819602</v>
      </c>
      <c r="F38">
        <v>35.499788970771405</v>
      </c>
      <c r="G38">
        <v>13.739788970771407</v>
      </c>
      <c r="H38">
        <v>-0.12403056175073957</v>
      </c>
      <c r="I38">
        <v>1.0897751975392218</v>
      </c>
      <c r="K38" s="5" t="s">
        <v>57</v>
      </c>
      <c r="L38" t="s">
        <v>9</v>
      </c>
      <c r="M38" t="s">
        <v>27</v>
      </c>
      <c r="N38">
        <v>35.133166544181599</v>
      </c>
      <c r="O38">
        <v>35.251628336513704</v>
      </c>
      <c r="P38">
        <v>13.749345325902205</v>
      </c>
      <c r="Q38">
        <v>-0.9228922487396467</v>
      </c>
      <c r="R38">
        <v>1.8959123240510762</v>
      </c>
      <c r="T38" s="5" t="s">
        <v>47</v>
      </c>
      <c r="U38">
        <f>AVERAGE(E50:E51,N50:N51)</f>
        <v>36.824105595886728</v>
      </c>
      <c r="V38">
        <f>_xlfn.STDEV.P(E50:E51,N50:N51)</f>
        <v>0.48674588846621492</v>
      </c>
      <c r="W38">
        <v>22.65</v>
      </c>
      <c r="X38">
        <v>23.12</v>
      </c>
      <c r="Y38">
        <f t="shared" si="6"/>
        <v>13.93910559588673</v>
      </c>
      <c r="Z38">
        <f t="shared" si="7"/>
        <v>-0.32750151214019496</v>
      </c>
      <c r="AA38" s="5">
        <f t="shared" si="8"/>
        <v>1.254838337780726</v>
      </c>
      <c r="AB38">
        <f>_xlfn.T.TEST(E30:E31:N30:N31,E50:E51:N50:N51,1,1)</f>
        <v>7.5169003911204943E-2</v>
      </c>
      <c r="AK38" s="5" t="s">
        <v>47</v>
      </c>
      <c r="AL38">
        <f>U38/AU20</f>
        <v>1.0798399006018635</v>
      </c>
      <c r="AM38">
        <f>V38/AU20</f>
        <v>1.427346634261319E-2</v>
      </c>
      <c r="AN38">
        <f t="shared" si="9"/>
        <v>0.66419464513387172</v>
      </c>
      <c r="AO38">
        <f t="shared" si="9"/>
        <v>0.67797705057373581</v>
      </c>
      <c r="AP38">
        <f t="shared" si="10"/>
        <v>0.40875405274805976</v>
      </c>
      <c r="AQ38">
        <f t="shared" si="11"/>
        <v>7.6524592588134821E-2</v>
      </c>
      <c r="AR38" s="5">
        <f t="shared" si="12"/>
        <v>0.94833941737951832</v>
      </c>
      <c r="AS38" s="12" t="e">
        <f>_xlfn.T.TEST(V30:V31:AE30:AE31,V50:V51:AE50:AE51,1,1)</f>
        <v>#DIV/0!</v>
      </c>
    </row>
    <row r="39" spans="2:45" x14ac:dyDescent="0.3">
      <c r="B39" s="5" t="s">
        <v>57</v>
      </c>
      <c r="C39" t="s">
        <v>9</v>
      </c>
      <c r="D39" t="s">
        <v>14</v>
      </c>
      <c r="E39">
        <v>35.689777564723201</v>
      </c>
      <c r="K39" s="5" t="s">
        <v>57</v>
      </c>
      <c r="L39" t="s">
        <v>9</v>
      </c>
      <c r="M39" t="s">
        <v>27</v>
      </c>
      <c r="N39">
        <v>35.370090128845803</v>
      </c>
      <c r="T39" s="5" t="s">
        <v>48</v>
      </c>
      <c r="U39">
        <f>AVERAGE(E52:E53,N52:N53)</f>
        <v>37.340217162888777</v>
      </c>
      <c r="V39">
        <f>_xlfn.STDEV.P(E52:E53,N52:N53)</f>
        <v>0.6491318400446574</v>
      </c>
      <c r="W39">
        <v>22.4</v>
      </c>
      <c r="X39">
        <v>22.76</v>
      </c>
      <c r="Y39">
        <f t="shared" si="6"/>
        <v>14.760217162888779</v>
      </c>
      <c r="Z39">
        <f t="shared" si="7"/>
        <v>0.49361005486185405</v>
      </c>
      <c r="AA39" s="5">
        <f t="shared" si="8"/>
        <v>0.71024562517483669</v>
      </c>
      <c r="AB39" s="5">
        <f>_xlfn.T.TEST(E30:E31:N30:N31,E52:E53:N52:N53,1,1)</f>
        <v>2.4753146630346372E-2</v>
      </c>
      <c r="AK39" s="5" t="s">
        <v>48</v>
      </c>
      <c r="AL39">
        <f>U39/AV20</f>
        <v>0.73445695103743602</v>
      </c>
      <c r="AM39">
        <f>V39/AV20</f>
        <v>1.2767986591528323E-2</v>
      </c>
      <c r="AN39">
        <f t="shared" si="9"/>
        <v>0.44059293044469777</v>
      </c>
      <c r="AO39">
        <f t="shared" si="9"/>
        <v>0.44767388825541621</v>
      </c>
      <c r="AP39">
        <f t="shared" si="10"/>
        <v>0.29032354168737906</v>
      </c>
      <c r="AQ39">
        <f t="shared" si="11"/>
        <v>-4.1905918472545878E-2</v>
      </c>
      <c r="AR39" s="5">
        <f t="shared" si="12"/>
        <v>1.0294729468994619</v>
      </c>
      <c r="AS39" s="12" t="e">
        <f>_xlfn.T.TEST(V30:V31:AE30:AE31,V52:V53:AE52:AE53,1,1)</f>
        <v>#DIV/0!</v>
      </c>
    </row>
    <row r="40" spans="2:45" x14ac:dyDescent="0.3">
      <c r="B40" s="5" t="s">
        <v>57</v>
      </c>
      <c r="C40" t="s">
        <v>9</v>
      </c>
      <c r="D40" t="s">
        <v>15</v>
      </c>
      <c r="E40">
        <v>36.0127807155528</v>
      </c>
      <c r="F40">
        <v>36.273734292812449</v>
      </c>
      <c r="G40">
        <v>13.868734292812448</v>
      </c>
      <c r="H40">
        <v>4.9147602903012455E-3</v>
      </c>
      <c r="I40">
        <v>0.99659914381780235</v>
      </c>
      <c r="K40" s="5" t="s">
        <v>57</v>
      </c>
      <c r="L40" t="s">
        <v>9</v>
      </c>
      <c r="M40" t="s">
        <v>28</v>
      </c>
      <c r="N40">
        <v>36.011074904020802</v>
      </c>
      <c r="O40">
        <v>36.244635082219801</v>
      </c>
      <c r="P40">
        <v>13.39842958006205</v>
      </c>
      <c r="Q40">
        <v>-1.2738079945798013</v>
      </c>
      <c r="R40">
        <v>2.4179895248237973</v>
      </c>
      <c r="T40" s="5" t="s">
        <v>49</v>
      </c>
      <c r="U40">
        <f>AVERAGE(E48:E49,N48:N49)</f>
        <v>37.208889330895303</v>
      </c>
      <c r="V40">
        <f>_xlfn.STDEV.P(E48:E49,N48:N49)</f>
        <v>0.29137169446647304</v>
      </c>
      <c r="W40">
        <v>23.34</v>
      </c>
      <c r="X40">
        <v>23.03</v>
      </c>
      <c r="Y40">
        <f t="shared" si="6"/>
        <v>14.023889330895301</v>
      </c>
      <c r="Z40">
        <f t="shared" si="7"/>
        <v>-0.24271777713162379</v>
      </c>
      <c r="AA40" s="5">
        <f t="shared" si="8"/>
        <v>1.1832195353566011</v>
      </c>
      <c r="AB40">
        <f>_xlfn.T.TEST(E30:E31:N30:N31,E48:E49:N48:N49,1,1)</f>
        <v>0.15516810354503816</v>
      </c>
      <c r="AK40" s="5" t="s">
        <v>49</v>
      </c>
      <c r="AL40">
        <f>U40/AW20</f>
        <v>0.53454369432266835</v>
      </c>
      <c r="AM40">
        <f>V40/AW20</f>
        <v>4.1858519504864959E-3</v>
      </c>
      <c r="AN40">
        <f t="shared" si="9"/>
        <v>0.33530293566520925</v>
      </c>
      <c r="AO40">
        <f t="shared" si="9"/>
        <v>0.33084946908182389</v>
      </c>
      <c r="AP40">
        <f t="shared" si="10"/>
        <v>0.20146749194915181</v>
      </c>
      <c r="AQ40">
        <f t="shared" si="11"/>
        <v>-0.13076196821077313</v>
      </c>
      <c r="AR40" s="5">
        <f t="shared" si="12"/>
        <v>1.0948718118257033</v>
      </c>
      <c r="AS40" s="12" t="e">
        <f>_xlfn.T.TEST(V30:V31:AE30:AE31,V48:V49:AE48:AE49,1,1)</f>
        <v>#DIV/0!</v>
      </c>
    </row>
    <row r="41" spans="2:45" x14ac:dyDescent="0.3">
      <c r="B41" s="5" t="s">
        <v>57</v>
      </c>
      <c r="C41" t="s">
        <v>9</v>
      </c>
      <c r="D41" t="s">
        <v>15</v>
      </c>
      <c r="E41">
        <v>36.534687870072098</v>
      </c>
      <c r="K41" s="5" t="s">
        <v>57</v>
      </c>
      <c r="L41" t="s">
        <v>9</v>
      </c>
      <c r="M41" t="s">
        <v>28</v>
      </c>
      <c r="N41">
        <v>36.478195260418801</v>
      </c>
      <c r="T41" s="5" t="s">
        <v>50</v>
      </c>
      <c r="U41">
        <f>AVERAGE(E54:E55,N54:N55)</f>
        <v>35.220737882737879</v>
      </c>
      <c r="V41">
        <f>_xlfn.STDEV.P(E54:E55,N54:N55)</f>
        <v>0.22136274891003332</v>
      </c>
      <c r="W41">
        <v>22.71</v>
      </c>
      <c r="X41">
        <v>21.88</v>
      </c>
      <c r="Y41">
        <f t="shared" si="6"/>
        <v>12.925737882737877</v>
      </c>
      <c r="Z41">
        <f t="shared" si="7"/>
        <v>-1.3408692252890475</v>
      </c>
      <c r="AA41" s="5">
        <f t="shared" si="8"/>
        <v>2.533038886887045</v>
      </c>
      <c r="AB41" s="5">
        <f>_xlfn.T.TEST(E30:E31:N30:N31,E54:E55:N54:N55,1,1)</f>
        <v>1.3539792668573429E-2</v>
      </c>
      <c r="AK41" s="5" t="s">
        <v>50</v>
      </c>
      <c r="AL41">
        <f>U41/AX20</f>
        <v>0.90578863731230475</v>
      </c>
      <c r="AM41">
        <f>V41/AX20</f>
        <v>5.6928921635453966E-3</v>
      </c>
      <c r="AN41">
        <f t="shared" si="9"/>
        <v>0.58404398061871043</v>
      </c>
      <c r="AO41">
        <f t="shared" si="9"/>
        <v>0.56269847185985833</v>
      </c>
      <c r="AP41">
        <f t="shared" si="10"/>
        <v>0.33241741107302036</v>
      </c>
      <c r="AQ41">
        <f t="shared" si="11"/>
        <v>1.8795091309542489E-4</v>
      </c>
      <c r="AR41" s="5">
        <f t="shared" si="12"/>
        <v>0.9998697308402682</v>
      </c>
      <c r="AS41" s="12" t="e">
        <f>_xlfn.T.TEST(V30:V31:AE30:AE31,V54:V55:AE54:AE55,1,1)</f>
        <v>#DIV/0!</v>
      </c>
    </row>
    <row r="42" spans="2:45" x14ac:dyDescent="0.3">
      <c r="B42" s="5" t="s">
        <v>57</v>
      </c>
      <c r="C42" t="s">
        <v>9</v>
      </c>
      <c r="D42" t="s">
        <v>16</v>
      </c>
      <c r="E42">
        <v>36.217749168254102</v>
      </c>
      <c r="F42">
        <v>36.147624417846146</v>
      </c>
      <c r="G42">
        <v>13.777624417846145</v>
      </c>
      <c r="H42">
        <v>-8.6195114676002049E-2</v>
      </c>
      <c r="I42">
        <v>1.0615667689154544</v>
      </c>
      <c r="K42" s="5" t="s">
        <v>57</v>
      </c>
      <c r="L42" t="s">
        <v>9</v>
      </c>
      <c r="M42" t="s">
        <v>29</v>
      </c>
      <c r="N42">
        <v>35.248447496348398</v>
      </c>
      <c r="O42">
        <v>35.422306978096202</v>
      </c>
      <c r="P42">
        <v>12.833130107335101</v>
      </c>
      <c r="Q42">
        <v>-1.83910746730675</v>
      </c>
      <c r="R42">
        <v>3.5778861163047044</v>
      </c>
    </row>
    <row r="43" spans="2:45" x14ac:dyDescent="0.3">
      <c r="B43" s="5" t="s">
        <v>57</v>
      </c>
      <c r="C43" t="s">
        <v>9</v>
      </c>
      <c r="D43" t="s">
        <v>16</v>
      </c>
      <c r="E43">
        <v>36.077499667438197</v>
      </c>
      <c r="K43" s="5" t="s">
        <v>57</v>
      </c>
      <c r="L43" t="s">
        <v>9</v>
      </c>
      <c r="M43" t="s">
        <v>29</v>
      </c>
      <c r="N43">
        <v>35.596166459844</v>
      </c>
    </row>
    <row r="44" spans="2:45" x14ac:dyDescent="0.3">
      <c r="B44" s="5" t="s">
        <v>57</v>
      </c>
      <c r="C44" t="s">
        <v>9</v>
      </c>
      <c r="D44" t="s">
        <v>17</v>
      </c>
      <c r="E44">
        <v>35.956456650672003</v>
      </c>
      <c r="F44">
        <v>36.033525135946803</v>
      </c>
      <c r="G44">
        <v>12.298525135946804</v>
      </c>
      <c r="H44">
        <v>-1.565294396575343</v>
      </c>
      <c r="I44">
        <v>2.9593788481967036</v>
      </c>
      <c r="K44" s="5" t="s">
        <v>57</v>
      </c>
      <c r="L44" t="s">
        <v>9</v>
      </c>
      <c r="M44" t="s">
        <v>30</v>
      </c>
      <c r="N44">
        <v>37.42</v>
      </c>
      <c r="O44">
        <v>37.269999999999996</v>
      </c>
      <c r="P44">
        <v>13.711453086279697</v>
      </c>
      <c r="Q44">
        <v>-0.96078448836215458</v>
      </c>
      <c r="R44">
        <v>1.9463679756513881</v>
      </c>
    </row>
    <row r="45" spans="2:45" x14ac:dyDescent="0.3">
      <c r="B45" s="5" t="s">
        <v>57</v>
      </c>
      <c r="C45" t="s">
        <v>9</v>
      </c>
      <c r="D45" t="s">
        <v>17</v>
      </c>
      <c r="E45">
        <v>36.110593621221597</v>
      </c>
      <c r="K45" s="5" t="s">
        <v>57</v>
      </c>
      <c r="L45" t="s">
        <v>9</v>
      </c>
      <c r="M45" t="s">
        <v>30</v>
      </c>
      <c r="N45">
        <v>37.119999999999997</v>
      </c>
    </row>
    <row r="46" spans="2:45" x14ac:dyDescent="0.3">
      <c r="B46" s="5" t="s">
        <v>57</v>
      </c>
      <c r="C46" t="s">
        <v>9</v>
      </c>
      <c r="D46" t="s">
        <v>18</v>
      </c>
      <c r="E46">
        <v>35.818066110541103</v>
      </c>
      <c r="F46">
        <v>35.651001749331002</v>
      </c>
      <c r="G46">
        <v>13.406001749331004</v>
      </c>
      <c r="H46">
        <v>-0.45781778319114252</v>
      </c>
      <c r="I46">
        <v>1.3734627499159524</v>
      </c>
      <c r="K46" s="5" t="s">
        <v>57</v>
      </c>
      <c r="L46" t="s">
        <v>9</v>
      </c>
      <c r="M46" t="s">
        <v>31</v>
      </c>
      <c r="N46">
        <v>36.33</v>
      </c>
      <c r="O46">
        <v>36.4</v>
      </c>
      <c r="P46">
        <v>14.370457426254546</v>
      </c>
      <c r="Q46">
        <v>-0.30178014838730505</v>
      </c>
      <c r="R46">
        <v>1.2326644659972119</v>
      </c>
    </row>
    <row r="47" spans="2:45" x14ac:dyDescent="0.3">
      <c r="B47" s="5" t="s">
        <v>57</v>
      </c>
      <c r="C47" t="s">
        <v>9</v>
      </c>
      <c r="D47" t="s">
        <v>18</v>
      </c>
      <c r="E47">
        <v>35.4839373881209</v>
      </c>
      <c r="K47" s="5" t="s">
        <v>57</v>
      </c>
      <c r="L47" t="s">
        <v>9</v>
      </c>
      <c r="M47" t="s">
        <v>31</v>
      </c>
      <c r="N47">
        <v>36.47</v>
      </c>
    </row>
    <row r="48" spans="2:45" x14ac:dyDescent="0.3">
      <c r="B48" s="5" t="s">
        <v>57</v>
      </c>
      <c r="C48" t="s">
        <v>9</v>
      </c>
      <c r="D48" t="s">
        <v>19</v>
      </c>
      <c r="E48">
        <v>37.6615989606684</v>
      </c>
      <c r="F48">
        <v>37.452778661790603</v>
      </c>
      <c r="G48">
        <v>14.1127786617906</v>
      </c>
      <c r="H48">
        <v>0.24895912926845298</v>
      </c>
      <c r="I48">
        <v>0.84150332125910943</v>
      </c>
      <c r="K48" s="5" t="s">
        <v>57</v>
      </c>
      <c r="L48" t="s">
        <v>9</v>
      </c>
      <c r="M48" t="s">
        <v>32</v>
      </c>
      <c r="N48">
        <v>36.880000000000003</v>
      </c>
      <c r="O48">
        <v>36.965000000000003</v>
      </c>
      <c r="P48">
        <v>13.934697267437755</v>
      </c>
      <c r="Q48">
        <v>-0.73754030720409602</v>
      </c>
      <c r="R48">
        <v>1.6673307334633563</v>
      </c>
    </row>
    <row r="49" spans="2:45" x14ac:dyDescent="0.3">
      <c r="B49" s="5" t="s">
        <v>57</v>
      </c>
      <c r="C49" t="s">
        <v>9</v>
      </c>
      <c r="D49" t="s">
        <v>19</v>
      </c>
      <c r="E49">
        <v>37.243958362912799</v>
      </c>
      <c r="K49" s="5" t="s">
        <v>57</v>
      </c>
      <c r="L49" t="s">
        <v>9</v>
      </c>
      <c r="M49" t="s">
        <v>32</v>
      </c>
      <c r="N49">
        <v>37.049999999999997</v>
      </c>
    </row>
    <row r="50" spans="2:45" x14ac:dyDescent="0.3">
      <c r="B50" s="5" t="s">
        <v>57</v>
      </c>
      <c r="C50" t="s">
        <v>9</v>
      </c>
      <c r="D50" t="s">
        <v>20</v>
      </c>
      <c r="E50">
        <v>36.345719585765401</v>
      </c>
      <c r="F50">
        <v>36.338211191773453</v>
      </c>
      <c r="G50">
        <v>13.693211191773454</v>
      </c>
      <c r="H50">
        <v>-0.17060834074869291</v>
      </c>
      <c r="I50">
        <v>1.1255329877689013</v>
      </c>
      <c r="K50" s="5" t="s">
        <v>57</v>
      </c>
      <c r="L50" t="s">
        <v>9</v>
      </c>
      <c r="M50" t="s">
        <v>33</v>
      </c>
      <c r="N50">
        <v>37.270000000000003</v>
      </c>
      <c r="O50">
        <v>37.31</v>
      </c>
      <c r="P50">
        <v>14.192871311848954</v>
      </c>
      <c r="Q50">
        <v>-0.4793662627928974</v>
      </c>
      <c r="R50">
        <v>1.3941311274408426</v>
      </c>
    </row>
    <row r="51" spans="2:45" x14ac:dyDescent="0.3">
      <c r="B51" s="5" t="s">
        <v>57</v>
      </c>
      <c r="C51" t="s">
        <v>9</v>
      </c>
      <c r="D51" t="s">
        <v>20</v>
      </c>
      <c r="E51">
        <v>36.330702797781498</v>
      </c>
      <c r="K51" s="5" t="s">
        <v>57</v>
      </c>
      <c r="L51" t="s">
        <v>9</v>
      </c>
      <c r="M51" t="s">
        <v>33</v>
      </c>
      <c r="N51">
        <v>37.35</v>
      </c>
    </row>
    <row r="52" spans="2:45" x14ac:dyDescent="0.3">
      <c r="B52" s="5" t="s">
        <v>57</v>
      </c>
      <c r="C52" t="s">
        <v>9</v>
      </c>
      <c r="D52" t="s">
        <v>21</v>
      </c>
      <c r="E52">
        <v>36.800455644818598</v>
      </c>
      <c r="F52">
        <v>36.695434325777548</v>
      </c>
      <c r="G52">
        <v>14.295434325777549</v>
      </c>
      <c r="H52">
        <v>0.43161479325540242</v>
      </c>
      <c r="I52">
        <v>0.74143144435461172</v>
      </c>
      <c r="K52" s="5" t="s">
        <v>57</v>
      </c>
      <c r="L52" t="s">
        <v>9</v>
      </c>
      <c r="M52" t="s">
        <v>34</v>
      </c>
      <c r="N52">
        <v>37.97</v>
      </c>
      <c r="O52">
        <v>37.984999999999999</v>
      </c>
      <c r="P52">
        <v>15.226068993147301</v>
      </c>
      <c r="Q52">
        <v>0.55383141850544959</v>
      </c>
      <c r="R52">
        <v>0.68120861311389769</v>
      </c>
    </row>
    <row r="53" spans="2:45" x14ac:dyDescent="0.3">
      <c r="B53" s="5" t="s">
        <v>57</v>
      </c>
      <c r="C53" t="s">
        <v>9</v>
      </c>
      <c r="D53" t="s">
        <v>21</v>
      </c>
      <c r="E53">
        <v>36.590413006736497</v>
      </c>
      <c r="K53" s="5" t="s">
        <v>57</v>
      </c>
      <c r="L53" t="s">
        <v>9</v>
      </c>
      <c r="M53" t="s">
        <v>34</v>
      </c>
      <c r="N53">
        <v>38</v>
      </c>
    </row>
    <row r="54" spans="2:45" x14ac:dyDescent="0.3">
      <c r="B54" s="5" t="s">
        <v>57</v>
      </c>
      <c r="C54" t="s">
        <v>9</v>
      </c>
      <c r="D54" t="s">
        <v>22</v>
      </c>
      <c r="E54">
        <v>35.462880722090603</v>
      </c>
      <c r="F54">
        <v>35.401475765475752</v>
      </c>
      <c r="G54">
        <v>12.691475765475751</v>
      </c>
      <c r="H54">
        <v>-1.1723437670463959</v>
      </c>
      <c r="I54">
        <v>2.2537754252377136</v>
      </c>
      <c r="K54" s="5" t="s">
        <v>57</v>
      </c>
      <c r="L54" t="s">
        <v>9</v>
      </c>
      <c r="M54" t="s">
        <v>35</v>
      </c>
      <c r="N54">
        <v>34.869999999999997</v>
      </c>
      <c r="O54">
        <v>35.04</v>
      </c>
      <c r="P54">
        <v>13.162007297271199</v>
      </c>
      <c r="Q54">
        <v>-1.5102302773706526</v>
      </c>
      <c r="R54">
        <v>2.848555030182975</v>
      </c>
    </row>
    <row r="55" spans="2:45" x14ac:dyDescent="0.3">
      <c r="B55" s="5" t="s">
        <v>57</v>
      </c>
      <c r="C55" t="s">
        <v>9</v>
      </c>
      <c r="D55" t="s">
        <v>22</v>
      </c>
      <c r="E55">
        <v>35.340070808860901</v>
      </c>
      <c r="K55" s="5" t="s">
        <v>57</v>
      </c>
      <c r="L55" t="s">
        <v>9</v>
      </c>
      <c r="M55" t="s">
        <v>35</v>
      </c>
      <c r="N55">
        <v>35.21</v>
      </c>
    </row>
    <row r="56" spans="2:45" x14ac:dyDescent="0.3">
      <c r="T56" s="6" t="s">
        <v>38</v>
      </c>
      <c r="U56">
        <f>AVERAGE(N57:N58,E57:E58)</f>
        <v>34.777089423433402</v>
      </c>
      <c r="V56">
        <f>_xlfn.STDEV.P(N57:N58,E57:E58)</f>
        <v>0.14042183839735564</v>
      </c>
      <c r="W56">
        <v>22.59</v>
      </c>
      <c r="X56">
        <v>22.85</v>
      </c>
      <c r="Y56">
        <f>U56-(AVERAGE(W56:X56))</f>
        <v>12.057089423433403</v>
      </c>
      <c r="Z56">
        <f>Y56-$Y$56</f>
        <v>0</v>
      </c>
      <c r="AA56" s="6">
        <f>2^-(Z56)</f>
        <v>1</v>
      </c>
      <c r="AK56" s="6" t="s">
        <v>38</v>
      </c>
      <c r="AL56">
        <f>U56/AL20</f>
        <v>0.80986134668137177</v>
      </c>
      <c r="AM56">
        <f>V56/AL20</f>
        <v>3.2700326862698408E-3</v>
      </c>
      <c r="AN56">
        <f>AN29</f>
        <v>0.52605804927438404</v>
      </c>
      <c r="AO56">
        <f>AO29</f>
        <v>0.53211272359095507</v>
      </c>
      <c r="AP56">
        <f>AL56-(AVERAGE(AN56:AO56))</f>
        <v>0.28077596024870222</v>
      </c>
      <c r="AQ56">
        <f>AP56-$AP$56</f>
        <v>0</v>
      </c>
      <c r="AR56" s="6">
        <f>2^-(AQ56)</f>
        <v>1</v>
      </c>
    </row>
    <row r="57" spans="2:45" x14ac:dyDescent="0.3">
      <c r="B57" s="6" t="s">
        <v>58</v>
      </c>
      <c r="C57" t="s">
        <v>9</v>
      </c>
      <c r="D57" t="s">
        <v>10</v>
      </c>
      <c r="E57">
        <v>34.824265373583202</v>
      </c>
      <c r="F57">
        <v>34.873383880546797</v>
      </c>
      <c r="G57">
        <v>12.283383880546797</v>
      </c>
      <c r="H57">
        <v>0</v>
      </c>
      <c r="I57">
        <v>1</v>
      </c>
      <c r="K57" s="6" t="s">
        <v>58</v>
      </c>
      <c r="L57" t="s">
        <v>9</v>
      </c>
      <c r="M57" t="s">
        <v>23</v>
      </c>
      <c r="N57">
        <v>34.8167313953224</v>
      </c>
      <c r="O57">
        <v>34.680794966320001</v>
      </c>
      <c r="P57">
        <v>11.833637857430151</v>
      </c>
      <c r="Q57">
        <v>0</v>
      </c>
      <c r="R57">
        <v>1</v>
      </c>
      <c r="T57" s="6" t="s">
        <v>39</v>
      </c>
      <c r="U57">
        <f>AVERAGE(E63:E64,N63:N64)</f>
        <v>34.3789233291564</v>
      </c>
      <c r="V57">
        <f>_xlfn.STDEV.P(N63:N64,E63:E64)</f>
        <v>9.6214809520258335E-2</v>
      </c>
      <c r="W57">
        <v>22.43</v>
      </c>
      <c r="X57">
        <v>22.92</v>
      </c>
      <c r="Y57">
        <f t="shared" ref="Y57:Y68" si="13">U57-(AVERAGE(W57:X57))</f>
        <v>11.7039233291564</v>
      </c>
      <c r="Z57">
        <f t="shared" ref="Z57:Z68" si="14">Y57-$Y$56</f>
        <v>-0.35316609427700385</v>
      </c>
      <c r="AA57" s="6">
        <f t="shared" ref="AA57:AA68" si="15">2^-(Z57)</f>
        <v>1.2773608104445113</v>
      </c>
      <c r="AB57" s="6">
        <f>_xlfn.T.TEST(E57:E58:N57:N58,E63:E64:N63:N64,1,1)</f>
        <v>3.4014466617818414E-3</v>
      </c>
      <c r="AK57" s="6" t="s">
        <v>39</v>
      </c>
      <c r="AL57">
        <f>U57/AM20</f>
        <v>0.74060122064058442</v>
      </c>
      <c r="AM57">
        <f>V57/AM20</f>
        <v>2.0726886846387216E-3</v>
      </c>
      <c r="AN57">
        <f t="shared" ref="AN57:AO68" si="16">AN30</f>
        <v>0.48319388073680924</v>
      </c>
      <c r="AO57">
        <f t="shared" si="16"/>
        <v>0.49374960974086801</v>
      </c>
      <c r="AP57">
        <f t="shared" ref="AP57:AP68" si="17">AL57-(AVERAGE(AN57:AO57))</f>
        <v>0.2521294754017458</v>
      </c>
      <c r="AQ57">
        <f t="shared" ref="AQ57:AQ68" si="18">AP57-$AP$56</f>
        <v>-2.8646484846956421E-2</v>
      </c>
      <c r="AR57" s="6">
        <f t="shared" ref="AR57:AR68" si="19">2^-(AQ57)</f>
        <v>1.0200546764320049</v>
      </c>
      <c r="AS57" s="12">
        <f>_xlfn.T.TEST(V57:V58:AE57:AE58,V63:V64:AE63:AE64,1,1)</f>
        <v>0.44366102288154452</v>
      </c>
    </row>
    <row r="58" spans="2:45" x14ac:dyDescent="0.3">
      <c r="B58" s="6" t="s">
        <v>58</v>
      </c>
      <c r="C58" t="s">
        <v>9</v>
      </c>
      <c r="D58" t="s">
        <v>10</v>
      </c>
      <c r="E58">
        <v>34.922502387510399</v>
      </c>
      <c r="K58" s="6" t="s">
        <v>58</v>
      </c>
      <c r="L58" t="s">
        <v>9</v>
      </c>
      <c r="M58" t="s">
        <v>23</v>
      </c>
      <c r="N58">
        <v>34.544858537317602</v>
      </c>
      <c r="T58" s="6" t="s">
        <v>40</v>
      </c>
      <c r="U58">
        <f>AVERAGE(E61:E62,N61:N62)</f>
        <v>36.352901810848252</v>
      </c>
      <c r="V58">
        <f>_xlfn.STDEV.P(N61:N62,E61:E62)</f>
        <v>0.18446585381393041</v>
      </c>
      <c r="W58">
        <v>22.520000000000003</v>
      </c>
      <c r="X58">
        <v>22.69</v>
      </c>
      <c r="Y58">
        <f t="shared" si="13"/>
        <v>13.747901810848248</v>
      </c>
      <c r="Z58">
        <f t="shared" si="14"/>
        <v>1.6908123874148444</v>
      </c>
      <c r="AA58" s="6">
        <f t="shared" si="15"/>
        <v>0.30975245300683424</v>
      </c>
      <c r="AB58" s="6">
        <f>_xlfn.T.TEST(E57:E58:N57:N58,E61:E62:N61:N62,1,1)</f>
        <v>1.5701528886135989E-3</v>
      </c>
      <c r="AK58" s="6" t="s">
        <v>40</v>
      </c>
      <c r="AL58">
        <f>U58/AN20</f>
        <v>0.6847802961912447</v>
      </c>
      <c r="AM58">
        <f>V58/AN20</f>
        <v>3.4747867630797701E-3</v>
      </c>
      <c r="AN58">
        <f t="shared" si="16"/>
        <v>0.42420966420966427</v>
      </c>
      <c r="AO58">
        <f t="shared" si="16"/>
        <v>0.42741195741195742</v>
      </c>
      <c r="AP58">
        <f t="shared" si="17"/>
        <v>0.25896948538043385</v>
      </c>
      <c r="AQ58">
        <f t="shared" si="18"/>
        <v>-2.1806474868268366E-2</v>
      </c>
      <c r="AR58" s="6">
        <f t="shared" si="19"/>
        <v>1.0152299073745252</v>
      </c>
      <c r="AS58" s="12">
        <f>_xlfn.T.TEST(V57:V58:AE57:AE58,V61:V62:AE61:AE62,1,1)</f>
        <v>0.20905884698264693</v>
      </c>
    </row>
    <row r="59" spans="2:45" x14ac:dyDescent="0.3">
      <c r="B59" s="6" t="s">
        <v>58</v>
      </c>
      <c r="C59" t="s">
        <v>9</v>
      </c>
      <c r="D59" t="s">
        <v>11</v>
      </c>
      <c r="E59">
        <v>35.562231242926103</v>
      </c>
      <c r="F59">
        <v>35.76608995560305</v>
      </c>
      <c r="G59">
        <v>12.901089955603052</v>
      </c>
      <c r="H59">
        <v>0.61770607505625463</v>
      </c>
      <c r="I59">
        <v>0.65170633540448675</v>
      </c>
      <c r="K59" s="6" t="s">
        <v>58</v>
      </c>
      <c r="L59" t="s">
        <v>9</v>
      </c>
      <c r="M59" t="s">
        <v>24</v>
      </c>
      <c r="N59">
        <v>35.338732318480098</v>
      </c>
      <c r="O59">
        <v>35.278145019300794</v>
      </c>
      <c r="P59">
        <v>13.020711291907396</v>
      </c>
      <c r="Q59">
        <v>1.1870734344772451</v>
      </c>
      <c r="R59">
        <v>0.4391928782370656</v>
      </c>
      <c r="T59" s="6" t="s">
        <v>41</v>
      </c>
      <c r="U59">
        <f>AVERAGE(E69:E70,N69:N70)</f>
        <v>34.004793973926525</v>
      </c>
      <c r="V59">
        <f>_xlfn.STDEV.P(E69:E70,N69:N70)</f>
        <v>0.18054815959644252</v>
      </c>
      <c r="W59">
        <v>22.37</v>
      </c>
      <c r="X59">
        <v>22.59</v>
      </c>
      <c r="Y59">
        <f t="shared" si="13"/>
        <v>11.524793973926524</v>
      </c>
      <c r="Z59">
        <f t="shared" si="14"/>
        <v>-0.53229544950687924</v>
      </c>
      <c r="AA59" s="6">
        <f t="shared" si="15"/>
        <v>1.4462284373322838</v>
      </c>
      <c r="AB59" s="6">
        <f>_xlfn.T.TEST(E57:E58:N57:N58,E69:E70:N69:N70,1,1)</f>
        <v>9.9913180843024928E-3</v>
      </c>
      <c r="AK59" s="6" t="s">
        <v>41</v>
      </c>
      <c r="AL59">
        <f>U59/AO20</f>
        <v>1.1183654834132175</v>
      </c>
      <c r="AM59">
        <f>V59/AO20</f>
        <v>5.9379518647066417E-3</v>
      </c>
      <c r="AN59">
        <f t="shared" si="16"/>
        <v>0.73571496663489044</v>
      </c>
      <c r="AO59">
        <f t="shared" si="16"/>
        <v>0.74295042897998098</v>
      </c>
      <c r="AP59">
        <f t="shared" si="17"/>
        <v>0.3790327856057818</v>
      </c>
      <c r="AQ59">
        <f t="shared" si="18"/>
        <v>9.825682535707958E-2</v>
      </c>
      <c r="AR59" s="6">
        <f t="shared" si="19"/>
        <v>0.93416103481411505</v>
      </c>
      <c r="AS59" s="12" t="e">
        <f>_xlfn.T.TEST(V57:V58:AE57:AE58,V69:V70:AE69:AE70,1,1)</f>
        <v>#DIV/0!</v>
      </c>
    </row>
    <row r="60" spans="2:45" x14ac:dyDescent="0.3">
      <c r="B60" s="6" t="s">
        <v>58</v>
      </c>
      <c r="C60" t="s">
        <v>9</v>
      </c>
      <c r="D60" t="s">
        <v>11</v>
      </c>
      <c r="E60">
        <v>35.969948668279997</v>
      </c>
      <c r="K60" s="6" t="s">
        <v>58</v>
      </c>
      <c r="L60" t="s">
        <v>9</v>
      </c>
      <c r="M60" t="s">
        <v>24</v>
      </c>
      <c r="N60">
        <v>35.217557720121498</v>
      </c>
      <c r="T60" s="6" t="s">
        <v>42</v>
      </c>
      <c r="U60">
        <f>AVERAGE(E67:E68,N67:N68)</f>
        <v>34.670419454340824</v>
      </c>
      <c r="V60">
        <f>_xlfn.STDEV.P(E67:E68,N67:N68)</f>
        <v>0.17844401497825099</v>
      </c>
      <c r="W60">
        <v>22.41</v>
      </c>
      <c r="X60">
        <v>22.85</v>
      </c>
      <c r="Y60">
        <f t="shared" si="13"/>
        <v>12.040419454340821</v>
      </c>
      <c r="Z60">
        <f t="shared" si="14"/>
        <v>-1.6669969092582448E-2</v>
      </c>
      <c r="AA60" s="6">
        <f t="shared" si="15"/>
        <v>1.0116217559694651</v>
      </c>
      <c r="AB60">
        <f>_xlfn.T.TEST(E57:E58:N57:N58,E67:E68:N67:N68,1,1)</f>
        <v>0.1026343508210697</v>
      </c>
      <c r="AK60" s="6" t="s">
        <v>42</v>
      </c>
      <c r="AL60">
        <f>U60/AP20</f>
        <v>0.40698518923945504</v>
      </c>
      <c r="AM60">
        <f>V60/AP20</f>
        <v>2.094698372490527E-3</v>
      </c>
      <c r="AN60">
        <f t="shared" si="16"/>
        <v>0.26306396733582849</v>
      </c>
      <c r="AO60">
        <f t="shared" si="16"/>
        <v>0.26822898945219464</v>
      </c>
      <c r="AP60">
        <f t="shared" si="17"/>
        <v>0.14133871084544347</v>
      </c>
      <c r="AQ60">
        <f t="shared" si="18"/>
        <v>-0.13943724940325875</v>
      </c>
      <c r="AR60" s="6">
        <f t="shared" si="19"/>
        <v>1.1014753806801829</v>
      </c>
      <c r="AS60" s="12">
        <f>_xlfn.T.TEST(V57:V58:AE57:AE58,V67:V68:AE67:AE68,1,1)</f>
        <v>0.28795321020679354</v>
      </c>
    </row>
    <row r="61" spans="2:45" x14ac:dyDescent="0.3">
      <c r="B61" s="6" t="s">
        <v>58</v>
      </c>
      <c r="C61" t="s">
        <v>9</v>
      </c>
      <c r="D61" t="s">
        <v>12</v>
      </c>
      <c r="E61">
        <v>36.4086168440178</v>
      </c>
      <c r="F61">
        <v>36.283048721931699</v>
      </c>
      <c r="G61">
        <v>13.763048721931696</v>
      </c>
      <c r="H61">
        <v>1.4796648413848992</v>
      </c>
      <c r="I61">
        <v>0.35857210373768111</v>
      </c>
      <c r="K61" s="6" t="s">
        <v>58</v>
      </c>
      <c r="L61" t="s">
        <v>9</v>
      </c>
      <c r="M61" t="s">
        <v>25</v>
      </c>
      <c r="N61">
        <v>36.216529195498801</v>
      </c>
      <c r="O61">
        <v>36.422754899764797</v>
      </c>
      <c r="P61">
        <v>13.737208578680647</v>
      </c>
      <c r="Q61">
        <v>1.903570721250496</v>
      </c>
      <c r="R61">
        <v>0.26728101633477191</v>
      </c>
      <c r="T61" s="6" t="s">
        <v>43</v>
      </c>
      <c r="U61">
        <f>AVERAGE(E59:E60,N59:N60)</f>
        <v>35.522117487451922</v>
      </c>
      <c r="V61">
        <f>_xlfn.STDEV.P(E59:E60,N59:N60)</f>
        <v>0.2865958181722551</v>
      </c>
      <c r="W61">
        <v>22.87</v>
      </c>
      <c r="X61">
        <v>22.26</v>
      </c>
      <c r="Y61">
        <f t="shared" si="13"/>
        <v>12.957117487451921</v>
      </c>
      <c r="Z61">
        <f t="shared" si="14"/>
        <v>0.90002806401851743</v>
      </c>
      <c r="AA61" s="6">
        <f t="shared" si="15"/>
        <v>0.53587630703540856</v>
      </c>
      <c r="AB61" s="6">
        <f>_xlfn.T.TEST(E57:E58:N57:N58,E59:E60:N59:N60,1,1)</f>
        <v>2.4733794499459351E-3</v>
      </c>
      <c r="AK61" s="6" t="s">
        <v>43</v>
      </c>
      <c r="AL61">
        <f>U61/AQ20</f>
        <v>0.83001222710266931</v>
      </c>
      <c r="AM61">
        <f>V61/AQ20</f>
        <v>6.6966174920032508E-3</v>
      </c>
      <c r="AN61">
        <f t="shared" si="16"/>
        <v>0.53438198442262108</v>
      </c>
      <c r="AO61">
        <f t="shared" si="16"/>
        <v>0.52012868269556378</v>
      </c>
      <c r="AP61">
        <f t="shared" si="17"/>
        <v>0.30275689354357693</v>
      </c>
      <c r="AQ61">
        <f t="shared" si="18"/>
        <v>2.1980933294874716E-2</v>
      </c>
      <c r="AR61" s="6">
        <f t="shared" si="19"/>
        <v>0.98487945900887275</v>
      </c>
      <c r="AS61" s="12">
        <f>_xlfn.T.TEST(V57:V58:AE57:AE58,V59:V60:AE59:AE60,1,1)</f>
        <v>0.12374900117313781</v>
      </c>
    </row>
    <row r="62" spans="2:45" x14ac:dyDescent="0.3">
      <c r="B62" s="6" t="s">
        <v>58</v>
      </c>
      <c r="C62" t="s">
        <v>9</v>
      </c>
      <c r="D62" t="s">
        <v>12</v>
      </c>
      <c r="E62">
        <v>36.157480599845599</v>
      </c>
      <c r="K62" s="6" t="s">
        <v>58</v>
      </c>
      <c r="L62" t="s">
        <v>9</v>
      </c>
      <c r="M62" t="s">
        <v>25</v>
      </c>
      <c r="N62">
        <v>36.628980604030801</v>
      </c>
      <c r="T62" s="6" t="s">
        <v>44</v>
      </c>
      <c r="U62">
        <f>AVERAGE(E65:E66,N65:N66)</f>
        <v>33.380776634961549</v>
      </c>
      <c r="V62">
        <f>_xlfn.STDEV.P(E65:E66,N65:N66)</f>
        <v>0.17177973320215073</v>
      </c>
      <c r="W62">
        <v>21.76</v>
      </c>
      <c r="X62">
        <v>21.5</v>
      </c>
      <c r="Y62">
        <f t="shared" si="13"/>
        <v>11.750776634961547</v>
      </c>
      <c r="Z62">
        <f t="shared" si="14"/>
        <v>-0.30631278847185683</v>
      </c>
      <c r="AA62" s="6">
        <f t="shared" si="15"/>
        <v>1.2365433248990225</v>
      </c>
      <c r="AB62" s="6">
        <f>_xlfn.T.TEST(E57:E58:N57:N58,E65:E66:N65:N66,1,1)</f>
        <v>2.9612292920078542E-3</v>
      </c>
      <c r="AK62" s="6" t="s">
        <v>44</v>
      </c>
      <c r="AL62">
        <f>U62/AR20</f>
        <v>1.3976174683327347</v>
      </c>
      <c r="AM62">
        <f>V62/AR20</f>
        <v>7.1922339750900488E-3</v>
      </c>
      <c r="AN62">
        <f t="shared" si="16"/>
        <v>0.91106796116504862</v>
      </c>
      <c r="AO62">
        <f t="shared" si="16"/>
        <v>0.90018203883495151</v>
      </c>
      <c r="AP62">
        <f t="shared" si="17"/>
        <v>0.49199246833273458</v>
      </c>
      <c r="AQ62">
        <f t="shared" si="18"/>
        <v>0.21121650808403236</v>
      </c>
      <c r="AR62" s="6">
        <f t="shared" si="19"/>
        <v>0.8638085442243969</v>
      </c>
      <c r="AS62" s="12">
        <f>_xlfn.T.TEST(V57:V58:AE57:AE58,V65:V66:AE65:AE66,1,1)</f>
        <v>0.46646840015907975</v>
      </c>
    </row>
    <row r="63" spans="2:45" x14ac:dyDescent="0.3">
      <c r="B63" s="6" t="s">
        <v>58</v>
      </c>
      <c r="C63" t="s">
        <v>9</v>
      </c>
      <c r="D63" t="s">
        <v>13</v>
      </c>
      <c r="E63">
        <v>34.3908023463391</v>
      </c>
      <c r="F63">
        <v>34.460977485919003</v>
      </c>
      <c r="G63">
        <v>12.035977485919005</v>
      </c>
      <c r="H63">
        <v>-0.24740639462779157</v>
      </c>
      <c r="I63">
        <v>1.1870711381646804</v>
      </c>
      <c r="K63" s="6" t="s">
        <v>58</v>
      </c>
      <c r="L63" t="s">
        <v>9</v>
      </c>
      <c r="M63" t="s">
        <v>26</v>
      </c>
      <c r="N63">
        <v>34.308016353335098</v>
      </c>
      <c r="O63">
        <v>34.296869172393798</v>
      </c>
      <c r="P63">
        <v>11.375628331118349</v>
      </c>
      <c r="Q63">
        <v>-0.45800952631180181</v>
      </c>
      <c r="R63">
        <v>1.3736453037666614</v>
      </c>
      <c r="T63" s="6" t="s">
        <v>45</v>
      </c>
      <c r="U63">
        <f>AVERAGE(E73:E74,N73:N74)</f>
        <v>34.531854634259872</v>
      </c>
      <c r="V63">
        <f>_xlfn.STDEV.P(E73:E74,N73:N74)</f>
        <v>0.24755057055095461</v>
      </c>
      <c r="W63">
        <v>22.25</v>
      </c>
      <c r="X63">
        <v>22.03</v>
      </c>
      <c r="Y63">
        <f t="shared" si="13"/>
        <v>12.391854634259872</v>
      </c>
      <c r="Z63">
        <f t="shared" si="14"/>
        <v>0.33476521082646826</v>
      </c>
      <c r="AA63" s="6">
        <f t="shared" si="15"/>
        <v>0.79291316753786756</v>
      </c>
      <c r="AB63">
        <f>_xlfn.T.TEST(E57:E58:N57:N58,E73:E74:N73:N74,1,1)</f>
        <v>8.123498096287711E-2</v>
      </c>
      <c r="AK63" s="6" t="s">
        <v>45</v>
      </c>
      <c r="AL63">
        <f>U63/AS20</f>
        <v>0.40261878502263115</v>
      </c>
      <c r="AM63">
        <f>V63/AS20</f>
        <v>2.8862773518107247E-3</v>
      </c>
      <c r="AN63">
        <f t="shared" si="16"/>
        <v>0.25942041230145318</v>
      </c>
      <c r="AO63">
        <f t="shared" si="16"/>
        <v>0.25685535653937142</v>
      </c>
      <c r="AP63">
        <f t="shared" si="17"/>
        <v>0.14448090060221885</v>
      </c>
      <c r="AQ63">
        <f t="shared" si="18"/>
        <v>-0.13629505964648336</v>
      </c>
      <c r="AR63" s="6">
        <f t="shared" si="19"/>
        <v>1.0990789779631807</v>
      </c>
      <c r="AS63" s="12" t="e">
        <f>_xlfn.T.TEST(V57:V58:AE57:AE58,V73:V74:AE73:AE74,1,1)</f>
        <v>#DIV/0!</v>
      </c>
    </row>
    <row r="64" spans="2:45" x14ac:dyDescent="0.3">
      <c r="B64" s="6" t="s">
        <v>58</v>
      </c>
      <c r="C64" t="s">
        <v>9</v>
      </c>
      <c r="D64" t="s">
        <v>13</v>
      </c>
      <c r="E64">
        <v>34.531152625498898</v>
      </c>
      <c r="K64" s="6" t="s">
        <v>58</v>
      </c>
      <c r="L64" t="s">
        <v>9</v>
      </c>
      <c r="M64" t="s">
        <v>26</v>
      </c>
      <c r="N64">
        <v>34.285721991452498</v>
      </c>
      <c r="T64" s="6" t="s">
        <v>46</v>
      </c>
      <c r="U64">
        <f>AVERAGE(E71:E72,N71:N72)</f>
        <v>35.070267697893975</v>
      </c>
      <c r="V64">
        <f>_xlfn.STDEV.P(E71:E72,N71:N72)</f>
        <v>0.34246936569612518</v>
      </c>
      <c r="W64">
        <v>23.74</v>
      </c>
      <c r="X64">
        <v>23.56</v>
      </c>
      <c r="Y64">
        <f t="shared" si="13"/>
        <v>11.420267697893976</v>
      </c>
      <c r="Z64">
        <f t="shared" si="14"/>
        <v>-0.63682172553942706</v>
      </c>
      <c r="AA64" s="6">
        <f t="shared" si="15"/>
        <v>1.5548999202263858</v>
      </c>
      <c r="AB64">
        <f>_xlfn.T.TEST(E57:E58:N57:N58,E71:E72:N71:N72,1,1)</f>
        <v>0.49648499182488359</v>
      </c>
      <c r="AK64" s="6" t="s">
        <v>46</v>
      </c>
      <c r="AL64">
        <f>U64/AT20</f>
        <v>0.40889632834651635</v>
      </c>
      <c r="AM64">
        <f>V64/AT20</f>
        <v>3.9929682718879067E-3</v>
      </c>
      <c r="AN64">
        <f t="shared" si="16"/>
        <v>0.27679283541737065</v>
      </c>
      <c r="AO64">
        <f t="shared" si="16"/>
        <v>0.27469415343021286</v>
      </c>
      <c r="AP64">
        <f t="shared" si="17"/>
        <v>0.13315283392272459</v>
      </c>
      <c r="AQ64">
        <f t="shared" si="18"/>
        <v>-0.14762312632597763</v>
      </c>
      <c r="AR64" s="6">
        <f t="shared" si="19"/>
        <v>1.1077429355693751</v>
      </c>
      <c r="AS64" s="12" t="e">
        <f>_xlfn.T.TEST(V57:V58:AE57:AE58,V71:V72:AE71:AE72,1,1)</f>
        <v>#DIV/0!</v>
      </c>
    </row>
    <row r="65" spans="2:45" x14ac:dyDescent="0.3">
      <c r="B65" s="6" t="s">
        <v>58</v>
      </c>
      <c r="C65" t="s">
        <v>9</v>
      </c>
      <c r="D65" t="s">
        <v>14</v>
      </c>
      <c r="E65">
        <v>33.367762536859097</v>
      </c>
      <c r="F65">
        <v>33.511746299897396</v>
      </c>
      <c r="G65">
        <v>11.751746299897398</v>
      </c>
      <c r="H65">
        <v>-0.5316375806493987</v>
      </c>
      <c r="I65">
        <v>1.4455691075848127</v>
      </c>
      <c r="K65" s="6" t="s">
        <v>58</v>
      </c>
      <c r="L65" t="s">
        <v>9</v>
      </c>
      <c r="M65" t="s">
        <v>27</v>
      </c>
      <c r="N65">
        <v>33.312887261658801</v>
      </c>
      <c r="O65">
        <v>33.249806970025702</v>
      </c>
      <c r="P65">
        <v>11.747523959414202</v>
      </c>
      <c r="Q65">
        <v>-8.611389801594882E-2</v>
      </c>
      <c r="R65">
        <v>1.0615070095912715</v>
      </c>
      <c r="T65" s="6" t="s">
        <v>47</v>
      </c>
      <c r="U65">
        <f>AVERAGE(E77:E78,N77:N78)</f>
        <v>34.749727046478796</v>
      </c>
      <c r="V65">
        <f>_xlfn.STDEV.P(E77:E78,N77:N78)</f>
        <v>0.63331191175028234</v>
      </c>
      <c r="W65">
        <v>22.65</v>
      </c>
      <c r="X65">
        <v>23.12</v>
      </c>
      <c r="Y65">
        <f t="shared" si="13"/>
        <v>11.864727046478798</v>
      </c>
      <c r="Z65">
        <f t="shared" si="14"/>
        <v>-0.19236237695460545</v>
      </c>
      <c r="AA65" s="6">
        <f t="shared" si="15"/>
        <v>1.1426332180628385</v>
      </c>
      <c r="AB65">
        <f>_xlfn.T.TEST(E57:E58:N57:N58,E77:E78:N77:N78,1,1)</f>
        <v>0.22675127547330454</v>
      </c>
      <c r="AK65" s="6" t="s">
        <v>47</v>
      </c>
      <c r="AL65">
        <f>U65/AU20</f>
        <v>1.0190102703812314</v>
      </c>
      <c r="AM65">
        <f>V65/AU20</f>
        <v>1.8571407526888861E-2</v>
      </c>
      <c r="AN65">
        <f t="shared" si="16"/>
        <v>0.66419464513387172</v>
      </c>
      <c r="AO65">
        <f t="shared" si="16"/>
        <v>0.67797705057373581</v>
      </c>
      <c r="AP65">
        <f t="shared" si="17"/>
        <v>0.34792442252742761</v>
      </c>
      <c r="AQ65">
        <f t="shared" si="18"/>
        <v>6.7148462278725396E-2</v>
      </c>
      <c r="AR65" s="6">
        <f t="shared" si="19"/>
        <v>0.95452278276363967</v>
      </c>
      <c r="AS65" s="12" t="e">
        <f>_xlfn.T.TEST(V57:V58:AE57:AE58,V77:V78:AE77:AE78,1,1)</f>
        <v>#DIV/0!</v>
      </c>
    </row>
    <row r="66" spans="2:45" x14ac:dyDescent="0.3">
      <c r="B66" s="6" t="s">
        <v>58</v>
      </c>
      <c r="C66" t="s">
        <v>9</v>
      </c>
      <c r="D66" t="s">
        <v>14</v>
      </c>
      <c r="E66">
        <v>33.655730062935703</v>
      </c>
      <c r="K66" s="6" t="s">
        <v>58</v>
      </c>
      <c r="L66" t="s">
        <v>9</v>
      </c>
      <c r="M66" t="s">
        <v>27</v>
      </c>
      <c r="N66">
        <v>33.186726678392603</v>
      </c>
      <c r="T66" s="6" t="s">
        <v>48</v>
      </c>
      <c r="U66">
        <f>AVERAGE(E79:E80,N79:N80)</f>
        <v>35.027439312546953</v>
      </c>
      <c r="V66">
        <f>_xlfn.STDEV.P(E79:E80,N79:N80)</f>
        <v>0.47711940493573535</v>
      </c>
      <c r="W66">
        <v>22.4</v>
      </c>
      <c r="X66">
        <v>22.76</v>
      </c>
      <c r="Y66">
        <f t="shared" si="13"/>
        <v>12.447439312546955</v>
      </c>
      <c r="Z66">
        <f t="shared" si="14"/>
        <v>0.39034988911355128</v>
      </c>
      <c r="AA66" s="6">
        <f t="shared" si="15"/>
        <v>0.76294454917923293</v>
      </c>
      <c r="AB66">
        <f>_xlfn.T.TEST(E57:E58:N57:N58,E79:E80:N79:N80,1,1)</f>
        <v>0.35445333571050774</v>
      </c>
      <c r="AK66" s="6" t="s">
        <v>48</v>
      </c>
      <c r="AL66">
        <f>U66/AV20</f>
        <v>0.68896616663789612</v>
      </c>
      <c r="AM66">
        <f>V66/AV20</f>
        <v>9.3846177139583053E-3</v>
      </c>
      <c r="AN66">
        <f t="shared" si="16"/>
        <v>0.44059293044469777</v>
      </c>
      <c r="AO66">
        <f t="shared" si="16"/>
        <v>0.44767388825541621</v>
      </c>
      <c r="AP66">
        <f t="shared" si="17"/>
        <v>0.24483275728783915</v>
      </c>
      <c r="AQ66">
        <f t="shared" si="18"/>
        <v>-3.5943202960863063E-2</v>
      </c>
      <c r="AR66" s="6">
        <f t="shared" si="19"/>
        <v>1.025226875237071</v>
      </c>
      <c r="AS66" s="12" t="e">
        <f>_xlfn.T.TEST(V57:V58:AE57:AE58,V79:V80:AE79:AE80,1,1)</f>
        <v>#DIV/0!</v>
      </c>
    </row>
    <row r="67" spans="2:45" x14ac:dyDescent="0.3">
      <c r="B67" s="6" t="s">
        <v>58</v>
      </c>
      <c r="C67" t="s">
        <v>9</v>
      </c>
      <c r="D67" t="s">
        <v>15</v>
      </c>
      <c r="E67">
        <v>34.676665966731697</v>
      </c>
      <c r="F67">
        <v>34.785015746487097</v>
      </c>
      <c r="G67">
        <v>12.380015746487096</v>
      </c>
      <c r="H67">
        <v>9.6631865940299377E-2</v>
      </c>
      <c r="I67">
        <v>0.93521380682940158</v>
      </c>
      <c r="K67" s="6" t="s">
        <v>58</v>
      </c>
      <c r="L67" t="s">
        <v>9</v>
      </c>
      <c r="M67" t="s">
        <v>28</v>
      </c>
      <c r="N67">
        <v>34.7160737092848</v>
      </c>
      <c r="O67">
        <v>34.55582316219455</v>
      </c>
      <c r="P67">
        <v>11.709617660036798</v>
      </c>
      <c r="Q67">
        <v>-0.12402019739335302</v>
      </c>
      <c r="R67">
        <v>1.0897673685949703</v>
      </c>
      <c r="T67" s="6" t="s">
        <v>49</v>
      </c>
      <c r="U67">
        <f>AVERAGE(E75:E76,N75:N76)</f>
        <v>35.407887239306845</v>
      </c>
      <c r="V67">
        <f>_xlfn.STDEV.P(E75:E76,N75:N76)</f>
        <v>0.24788692867030473</v>
      </c>
      <c r="W67">
        <v>23.34</v>
      </c>
      <c r="X67">
        <v>23.03</v>
      </c>
      <c r="Y67">
        <f t="shared" si="13"/>
        <v>12.222887239306843</v>
      </c>
      <c r="Z67">
        <f t="shared" si="14"/>
        <v>0.16579781587343945</v>
      </c>
      <c r="AA67" s="6">
        <f t="shared" si="15"/>
        <v>0.89143541589539421</v>
      </c>
      <c r="AB67" s="6">
        <f>_xlfn.T.TEST(E57:E58:N57:N58,E75:E76:N75:N76,1,1)</f>
        <v>3.7449385662287692E-2</v>
      </c>
      <c r="AK67" s="6" t="s">
        <v>49</v>
      </c>
      <c r="AL67">
        <f>U67/AW20</f>
        <v>0.5086704600275187</v>
      </c>
      <c r="AM67">
        <f>V67/AW20</f>
        <v>3.5611488815846404E-3</v>
      </c>
      <c r="AN67">
        <f t="shared" si="16"/>
        <v>0.33530293566520925</v>
      </c>
      <c r="AO67">
        <f t="shared" si="16"/>
        <v>0.33084946908182389</v>
      </c>
      <c r="AP67">
        <f t="shared" si="17"/>
        <v>0.17559425765400216</v>
      </c>
      <c r="AQ67">
        <f t="shared" si="18"/>
        <v>-0.10518170259470006</v>
      </c>
      <c r="AR67" s="6">
        <f t="shared" si="19"/>
        <v>1.0756298538939071</v>
      </c>
      <c r="AS67" s="12" t="e">
        <f>_xlfn.T.TEST(V57:V58:AE57:AE58,V75:V76:AE75:AE76,1,1)</f>
        <v>#DIV/0!</v>
      </c>
    </row>
    <row r="68" spans="2:45" x14ac:dyDescent="0.3">
      <c r="B68" s="6" t="s">
        <v>58</v>
      </c>
      <c r="C68" t="s">
        <v>9</v>
      </c>
      <c r="D68" t="s">
        <v>15</v>
      </c>
      <c r="E68">
        <v>34.893365526242498</v>
      </c>
      <c r="K68" s="6" t="s">
        <v>58</v>
      </c>
      <c r="L68" t="s">
        <v>9</v>
      </c>
      <c r="M68" t="s">
        <v>28</v>
      </c>
      <c r="N68">
        <v>34.3955726151043</v>
      </c>
      <c r="T68" s="6" t="s">
        <v>50</v>
      </c>
      <c r="U68">
        <f>AVERAGE(E81:E82,N81:N82)</f>
        <v>33.596573429833228</v>
      </c>
      <c r="V68">
        <f>_xlfn.STDEV.P(E81:E82,N81:N82)</f>
        <v>7.7951426692562664E-2</v>
      </c>
      <c r="W68">
        <v>22.71</v>
      </c>
      <c r="X68">
        <v>21.88</v>
      </c>
      <c r="Y68">
        <f t="shared" si="13"/>
        <v>11.301573429833226</v>
      </c>
      <c r="Z68">
        <f t="shared" si="14"/>
        <v>-0.75551599360017718</v>
      </c>
      <c r="AA68" s="6">
        <f t="shared" si="15"/>
        <v>1.6882352977010093</v>
      </c>
      <c r="AB68" s="6">
        <f>_xlfn.T.TEST(E57:E58:N57:N58,E81:E82:N81:N82,1,1)</f>
        <v>2.3169545315320145E-2</v>
      </c>
      <c r="AK68" s="6" t="s">
        <v>50</v>
      </c>
      <c r="AL68">
        <f>U68/AX20</f>
        <v>0.86401921977580798</v>
      </c>
      <c r="AM68">
        <f>V68/AX20</f>
        <v>2.0047142906398896E-3</v>
      </c>
      <c r="AN68">
        <f t="shared" si="16"/>
        <v>0.58404398061871043</v>
      </c>
      <c r="AO68">
        <f t="shared" si="16"/>
        <v>0.56269847185985833</v>
      </c>
      <c r="AP68">
        <f t="shared" si="17"/>
        <v>0.2906479935365236</v>
      </c>
      <c r="AQ68">
        <f t="shared" si="18"/>
        <v>9.8720332878213801E-3</v>
      </c>
      <c r="AR68" s="6">
        <f t="shared" si="19"/>
        <v>0.9931805864155181</v>
      </c>
      <c r="AS68" s="12" t="e">
        <f>_xlfn.T.TEST(V57:V58:AE57:AE58,V81:V82:AE81:AE82,1,1)</f>
        <v>#DIV/0!</v>
      </c>
    </row>
    <row r="69" spans="2:45" x14ac:dyDescent="0.3">
      <c r="B69" s="6" t="s">
        <v>58</v>
      </c>
      <c r="C69" t="s">
        <v>9</v>
      </c>
      <c r="D69" t="s">
        <v>16</v>
      </c>
      <c r="E69">
        <v>34.074820412099399</v>
      </c>
      <c r="F69">
        <v>33.885270252923505</v>
      </c>
      <c r="G69">
        <v>11.515270252923504</v>
      </c>
      <c r="H69">
        <v>-0.76811362762329338</v>
      </c>
      <c r="I69">
        <v>1.7030415429032089</v>
      </c>
      <c r="K69" s="6" t="s">
        <v>58</v>
      </c>
      <c r="L69" t="s">
        <v>9</v>
      </c>
      <c r="M69" t="s">
        <v>29</v>
      </c>
      <c r="N69">
        <v>34.150664862877903</v>
      </c>
      <c r="O69">
        <v>34.124317694929552</v>
      </c>
      <c r="P69">
        <v>11.535140824168451</v>
      </c>
      <c r="Q69">
        <v>-0.2984970332617003</v>
      </c>
      <c r="R69">
        <v>1.2298625030663288</v>
      </c>
    </row>
    <row r="70" spans="2:45" x14ac:dyDescent="0.3">
      <c r="B70" s="6" t="s">
        <v>58</v>
      </c>
      <c r="C70" t="s">
        <v>9</v>
      </c>
      <c r="D70" t="s">
        <v>16</v>
      </c>
      <c r="E70">
        <v>33.695720093747603</v>
      </c>
      <c r="K70" s="6" t="s">
        <v>58</v>
      </c>
      <c r="L70" t="s">
        <v>9</v>
      </c>
      <c r="M70" t="s">
        <v>29</v>
      </c>
      <c r="N70">
        <v>34.0979705269812</v>
      </c>
    </row>
    <row r="71" spans="2:45" x14ac:dyDescent="0.3">
      <c r="B71" s="6" t="s">
        <v>59</v>
      </c>
      <c r="C71" t="s">
        <v>9</v>
      </c>
      <c r="D71" t="s">
        <v>17</v>
      </c>
      <c r="E71">
        <v>35.004241294624499</v>
      </c>
      <c r="F71">
        <v>34.790535395787948</v>
      </c>
      <c r="G71">
        <v>11.055535395787949</v>
      </c>
      <c r="H71">
        <v>-1.227848484758848</v>
      </c>
      <c r="I71">
        <v>2.3421743688354932</v>
      </c>
      <c r="K71" s="6" t="s">
        <v>60</v>
      </c>
      <c r="L71" t="s">
        <v>9</v>
      </c>
      <c r="M71" t="s">
        <v>30</v>
      </c>
      <c r="N71">
        <v>35.53</v>
      </c>
      <c r="O71">
        <v>35.35</v>
      </c>
      <c r="P71">
        <v>11.791453086279702</v>
      </c>
      <c r="Q71">
        <v>-4.2184771150449052E-2</v>
      </c>
      <c r="R71">
        <v>1.0296719487849229</v>
      </c>
    </row>
    <row r="72" spans="2:45" x14ac:dyDescent="0.3">
      <c r="B72" s="6" t="s">
        <v>59</v>
      </c>
      <c r="C72" t="s">
        <v>9</v>
      </c>
      <c r="D72" t="s">
        <v>17</v>
      </c>
      <c r="E72">
        <v>34.576829496951397</v>
      </c>
      <c r="K72" s="6" t="s">
        <v>60</v>
      </c>
      <c r="L72" t="s">
        <v>9</v>
      </c>
      <c r="M72" t="s">
        <v>30</v>
      </c>
      <c r="N72">
        <v>35.17</v>
      </c>
    </row>
    <row r="73" spans="2:45" x14ac:dyDescent="0.3">
      <c r="B73" s="6" t="s">
        <v>59</v>
      </c>
      <c r="C73" t="s">
        <v>9</v>
      </c>
      <c r="D73" t="s">
        <v>18</v>
      </c>
      <c r="E73">
        <v>34.613610345561398</v>
      </c>
      <c r="F73">
        <v>34.503709268519749</v>
      </c>
      <c r="G73">
        <v>12.258709268519752</v>
      </c>
      <c r="H73">
        <v>-2.4674612027045129E-2</v>
      </c>
      <c r="I73">
        <v>1.0172502338233771</v>
      </c>
      <c r="K73" s="6" t="s">
        <v>60</v>
      </c>
      <c r="L73" t="s">
        <v>9</v>
      </c>
      <c r="M73" t="s">
        <v>31</v>
      </c>
      <c r="N73">
        <v>34.229999999999997</v>
      </c>
      <c r="O73">
        <v>34.56</v>
      </c>
      <c r="P73">
        <v>12.53045742625455</v>
      </c>
      <c r="Q73">
        <v>0.69681956882439877</v>
      </c>
      <c r="R73">
        <v>0.61693073674522536</v>
      </c>
    </row>
    <row r="74" spans="2:45" x14ac:dyDescent="0.3">
      <c r="B74" s="6" t="s">
        <v>59</v>
      </c>
      <c r="C74" t="s">
        <v>9</v>
      </c>
      <c r="D74" t="s">
        <v>18</v>
      </c>
      <c r="E74">
        <v>34.393808191478101</v>
      </c>
      <c r="K74" s="6" t="s">
        <v>60</v>
      </c>
      <c r="L74" t="s">
        <v>9</v>
      </c>
      <c r="M74" t="s">
        <v>31</v>
      </c>
      <c r="N74">
        <v>34.89</v>
      </c>
    </row>
    <row r="75" spans="2:45" x14ac:dyDescent="0.3">
      <c r="B75" s="6" t="s">
        <v>59</v>
      </c>
      <c r="C75" t="s">
        <v>9</v>
      </c>
      <c r="D75" t="s">
        <v>19</v>
      </c>
      <c r="E75">
        <v>35.6027184587088</v>
      </c>
      <c r="F75">
        <v>35.405774478613701</v>
      </c>
      <c r="G75">
        <v>12.065774478613697</v>
      </c>
      <c r="H75">
        <v>-0.21760940193309963</v>
      </c>
      <c r="I75">
        <v>1.1628051787863112</v>
      </c>
      <c r="K75" s="6" t="s">
        <v>60</v>
      </c>
      <c r="L75" t="s">
        <v>9</v>
      </c>
      <c r="M75" t="s">
        <v>32</v>
      </c>
      <c r="N75">
        <v>35.119999999999997</v>
      </c>
      <c r="O75">
        <v>35.409999999999997</v>
      </c>
      <c r="P75">
        <v>12.379697267437749</v>
      </c>
      <c r="Q75">
        <v>0.54605941000759728</v>
      </c>
      <c r="R75">
        <v>0.68488828578514682</v>
      </c>
    </row>
    <row r="76" spans="2:45" x14ac:dyDescent="0.3">
      <c r="B76" s="6" t="s">
        <v>59</v>
      </c>
      <c r="C76" t="s">
        <v>9</v>
      </c>
      <c r="D76" t="s">
        <v>19</v>
      </c>
      <c r="E76">
        <v>35.208830498518601</v>
      </c>
      <c r="K76" s="6" t="s">
        <v>60</v>
      </c>
      <c r="L76" t="s">
        <v>9</v>
      </c>
      <c r="M76" t="s">
        <v>32</v>
      </c>
      <c r="N76">
        <v>35.700000000000003</v>
      </c>
    </row>
    <row r="77" spans="2:45" x14ac:dyDescent="0.3">
      <c r="B77" s="6" t="s">
        <v>59</v>
      </c>
      <c r="C77" t="s">
        <v>9</v>
      </c>
      <c r="D77" t="s">
        <v>20</v>
      </c>
      <c r="E77">
        <v>34.000957499517199</v>
      </c>
      <c r="F77">
        <v>34.134454092957597</v>
      </c>
      <c r="G77">
        <v>11.489454092957597</v>
      </c>
      <c r="H77">
        <v>-0.79392978758919952</v>
      </c>
      <c r="I77">
        <v>1.733790745654993</v>
      </c>
      <c r="K77" s="6" t="s">
        <v>60</v>
      </c>
      <c r="L77" t="s">
        <v>9</v>
      </c>
      <c r="M77" t="s">
        <v>33</v>
      </c>
      <c r="N77">
        <v>35.53</v>
      </c>
      <c r="O77">
        <v>35.365000000000002</v>
      </c>
      <c r="P77">
        <v>12.247871311848954</v>
      </c>
      <c r="Q77">
        <v>0.41423345441880244</v>
      </c>
      <c r="R77">
        <v>0.7504181075701678</v>
      </c>
    </row>
    <row r="78" spans="2:45" x14ac:dyDescent="0.3">
      <c r="B78" s="6" t="s">
        <v>59</v>
      </c>
      <c r="C78" t="s">
        <v>9</v>
      </c>
      <c r="D78" t="s">
        <v>20</v>
      </c>
      <c r="E78">
        <v>34.267950686398002</v>
      </c>
      <c r="K78" s="6" t="s">
        <v>60</v>
      </c>
      <c r="L78" t="s">
        <v>9</v>
      </c>
      <c r="M78" t="s">
        <v>33</v>
      </c>
      <c r="N78">
        <v>35.200000000000003</v>
      </c>
    </row>
    <row r="79" spans="2:45" x14ac:dyDescent="0.3">
      <c r="B79" s="6" t="s">
        <v>59</v>
      </c>
      <c r="C79" t="s">
        <v>9</v>
      </c>
      <c r="D79" t="s">
        <v>21</v>
      </c>
      <c r="E79">
        <v>34.729682529074502</v>
      </c>
      <c r="F79">
        <v>34.569878625093899</v>
      </c>
      <c r="G79">
        <v>12.169878625093901</v>
      </c>
      <c r="H79">
        <v>-0.11350525545289614</v>
      </c>
      <c r="I79">
        <v>1.0818535800040194</v>
      </c>
      <c r="K79" s="6" t="s">
        <v>60</v>
      </c>
      <c r="L79" t="s">
        <v>9</v>
      </c>
      <c r="M79" t="s">
        <v>34</v>
      </c>
      <c r="N79">
        <v>35.380000000000003</v>
      </c>
      <c r="O79">
        <v>35.484999999999999</v>
      </c>
      <c r="P79">
        <v>12.726068993147301</v>
      </c>
      <c r="Q79">
        <v>0.89243113571714971</v>
      </c>
      <c r="R79">
        <v>0.53870556142173331</v>
      </c>
    </row>
    <row r="80" spans="2:45" x14ac:dyDescent="0.3">
      <c r="B80" s="6" t="s">
        <v>59</v>
      </c>
      <c r="C80" t="s">
        <v>9</v>
      </c>
      <c r="D80" t="s">
        <v>21</v>
      </c>
      <c r="E80">
        <v>34.410074721113297</v>
      </c>
      <c r="K80" s="6" t="s">
        <v>60</v>
      </c>
      <c r="L80" t="s">
        <v>9</v>
      </c>
      <c r="M80" t="s">
        <v>34</v>
      </c>
      <c r="N80">
        <v>35.590000000000003</v>
      </c>
    </row>
    <row r="81" spans="2:45" x14ac:dyDescent="0.3">
      <c r="B81" s="6" t="s">
        <v>59</v>
      </c>
      <c r="C81" t="s">
        <v>9</v>
      </c>
      <c r="D81" t="s">
        <v>22</v>
      </c>
      <c r="E81">
        <v>33.685145798308803</v>
      </c>
      <c r="F81">
        <v>33.578146859666447</v>
      </c>
      <c r="G81">
        <v>10.868146859666446</v>
      </c>
      <c r="H81">
        <v>-1.4152370208803511</v>
      </c>
      <c r="I81">
        <v>2.6670354863976855</v>
      </c>
      <c r="K81" s="6" t="s">
        <v>60</v>
      </c>
      <c r="L81" t="s">
        <v>9</v>
      </c>
      <c r="M81" t="s">
        <v>35</v>
      </c>
      <c r="N81">
        <v>33.619999999999997</v>
      </c>
      <c r="O81">
        <v>33.614999999999995</v>
      </c>
      <c r="P81">
        <v>11.737007297271195</v>
      </c>
      <c r="Q81">
        <v>-9.6630560158956769E-2</v>
      </c>
      <c r="R81">
        <v>1.0692732374129394</v>
      </c>
    </row>
    <row r="82" spans="2:45" x14ac:dyDescent="0.3">
      <c r="B82" s="6" t="s">
        <v>59</v>
      </c>
      <c r="C82" t="s">
        <v>9</v>
      </c>
      <c r="D82" t="s">
        <v>22</v>
      </c>
      <c r="E82">
        <v>33.471147921024098</v>
      </c>
      <c r="K82" s="6" t="s">
        <v>60</v>
      </c>
      <c r="L82" t="s">
        <v>9</v>
      </c>
      <c r="M82" t="s">
        <v>35</v>
      </c>
      <c r="N82">
        <v>33.61</v>
      </c>
    </row>
    <row r="83" spans="2:45" x14ac:dyDescent="0.3">
      <c r="T83" s="7" t="s">
        <v>38</v>
      </c>
      <c r="U83">
        <f>AVERAGE(N84:N85,E84:E85)</f>
        <v>39.611890633736849</v>
      </c>
      <c r="V83">
        <f>_xlfn.STDEV.P(N84:N85,E84:E85)</f>
        <v>0.12377601784134068</v>
      </c>
      <c r="W83">
        <v>22.59</v>
      </c>
      <c r="X83">
        <v>22.85</v>
      </c>
      <c r="Y83">
        <f>U83-(AVERAGE(W83:X83))</f>
        <v>16.89189063373685</v>
      </c>
      <c r="Z83">
        <f>Y83-$Y$83</f>
        <v>0</v>
      </c>
      <c r="AA83" s="7">
        <f>2^-(Z83)</f>
        <v>1</v>
      </c>
      <c r="AK83" s="7" t="s">
        <v>38</v>
      </c>
      <c r="AL83">
        <f>U83/AL20</f>
        <v>0.92245037250349049</v>
      </c>
      <c r="AM83">
        <f>V83/AL20</f>
        <v>2.8823979855054022E-3</v>
      </c>
      <c r="AN83">
        <f>AN56</f>
        <v>0.52605804927438404</v>
      </c>
      <c r="AO83">
        <f>AO56</f>
        <v>0.53211272359095507</v>
      </c>
      <c r="AP83">
        <f>AL83-(AVERAGE(AN83:AO83))</f>
        <v>0.39336498607082093</v>
      </c>
      <c r="AQ83">
        <f>AP83-$AP$83</f>
        <v>0</v>
      </c>
      <c r="AR83" s="7">
        <f>2^-(AQ83)</f>
        <v>1</v>
      </c>
      <c r="AS83" s="12"/>
    </row>
    <row r="84" spans="2:45" x14ac:dyDescent="0.3">
      <c r="B84" s="7" t="s">
        <v>61</v>
      </c>
      <c r="C84" t="s">
        <v>9</v>
      </c>
      <c r="D84" t="s">
        <v>10</v>
      </c>
      <c r="E84">
        <v>39.749602711158303</v>
      </c>
      <c r="F84">
        <v>39.5843836477219</v>
      </c>
      <c r="G84">
        <v>16.9943836477219</v>
      </c>
      <c r="H84">
        <v>0</v>
      </c>
      <c r="I84">
        <v>1</v>
      </c>
      <c r="K84" s="7" t="s">
        <v>61</v>
      </c>
      <c r="L84" t="s">
        <v>9</v>
      </c>
      <c r="M84" t="s">
        <v>23</v>
      </c>
      <c r="N84">
        <v>39.682180767173001</v>
      </c>
      <c r="O84">
        <v>39.639397619751804</v>
      </c>
      <c r="P84">
        <v>16.792240510861955</v>
      </c>
      <c r="Q84">
        <v>0</v>
      </c>
      <c r="R84">
        <v>1</v>
      </c>
      <c r="T84" s="7" t="s">
        <v>39</v>
      </c>
      <c r="U84">
        <f>AVERAGE(E90:E91,N90:N91)</f>
        <v>38.502003482189473</v>
      </c>
      <c r="V84">
        <f>_xlfn.STDEV.P(N90:N91,E90:E91)</f>
        <v>5.860489633071659E-2</v>
      </c>
      <c r="W84">
        <v>22.43</v>
      </c>
      <c r="X84">
        <v>22.92</v>
      </c>
      <c r="Y84">
        <f t="shared" ref="Y84:Y95" si="20">U84-(AVERAGE(W84:X84))</f>
        <v>15.827003482189472</v>
      </c>
      <c r="Z84">
        <f t="shared" ref="Z84:Z95" si="21">Y84-$Y$83</f>
        <v>-1.0648871515473779</v>
      </c>
      <c r="AA84" s="7">
        <f t="shared" ref="AA84:AA95" si="22">2^-(Z84)</f>
        <v>2.0920062352297264</v>
      </c>
      <c r="AB84" s="7">
        <f>_xlfn.T.TEST(E84:E85:N84:N85,E90:E91:N90:N91,1,1)</f>
        <v>7.5513380527740866E-3</v>
      </c>
      <c r="AK84" s="7" t="s">
        <v>39</v>
      </c>
      <c r="AL84">
        <f>U84/AM20</f>
        <v>0.82942186708431898</v>
      </c>
      <c r="AM84">
        <f>V84/AM20</f>
        <v>1.262484497914282E-3</v>
      </c>
      <c r="AN84">
        <f t="shared" ref="AN84:AO84" si="23">AN57</f>
        <v>0.48319388073680924</v>
      </c>
      <c r="AO84">
        <f t="shared" si="23"/>
        <v>0.49374960974086801</v>
      </c>
      <c r="AP84">
        <f t="shared" ref="AP84:AP95" si="24">AL84-(AVERAGE(AN84:AO84))</f>
        <v>0.34095012184548035</v>
      </c>
      <c r="AQ84">
        <f t="shared" ref="AQ84:AQ95" si="25">AP84-$AP$83</f>
        <v>-5.2414864225340585E-2</v>
      </c>
      <c r="AR84" s="7">
        <f t="shared" ref="AR84:AR95" si="26">2^-(AQ84)</f>
        <v>1.036999259696165</v>
      </c>
      <c r="AS84" s="12">
        <f>_xlfn.T.TEST(V84:V85:AE84:AE85,V90:V91:AE90:AE91,1,1)</f>
        <v>0.37165970540167048</v>
      </c>
    </row>
    <row r="85" spans="2:45" x14ac:dyDescent="0.3">
      <c r="B85" s="7" t="s">
        <v>61</v>
      </c>
      <c r="C85" t="s">
        <v>9</v>
      </c>
      <c r="D85" t="s">
        <v>10</v>
      </c>
      <c r="E85">
        <v>39.419164584285497</v>
      </c>
      <c r="K85" s="7" t="s">
        <v>61</v>
      </c>
      <c r="L85" t="s">
        <v>9</v>
      </c>
      <c r="M85" t="s">
        <v>23</v>
      </c>
      <c r="N85">
        <v>39.5966144723306</v>
      </c>
      <c r="T85" s="7" t="s">
        <v>40</v>
      </c>
      <c r="U85">
        <f>AVERAGE(E88:E89,N88:N89)</f>
        <v>39.318997501544075</v>
      </c>
      <c r="V85">
        <f>_xlfn.STDEV.P(N88:N89,E88:E89)</f>
        <v>0.18234912041604678</v>
      </c>
      <c r="W85">
        <v>22.520000000000003</v>
      </c>
      <c r="X85">
        <v>22.69</v>
      </c>
      <c r="Y85">
        <f t="shared" si="20"/>
        <v>16.713997501544071</v>
      </c>
      <c r="Z85">
        <f t="shared" si="21"/>
        <v>-0.17789313219277858</v>
      </c>
      <c r="AA85" s="7">
        <f t="shared" si="22"/>
        <v>1.1312306636958895</v>
      </c>
      <c r="AB85" s="7">
        <f>_xlfn.T.TEST(E84:E85:N84:N85,E88:E89:N88:N89,1,1)</f>
        <v>4.3669063035992488E-2</v>
      </c>
      <c r="AK85" s="7" t="s">
        <v>40</v>
      </c>
      <c r="AL85">
        <f>U85/AN20</f>
        <v>0.74065269658928234</v>
      </c>
      <c r="AM85">
        <f>V85/AN20</f>
        <v>3.4349138161908891E-3</v>
      </c>
      <c r="AN85">
        <f t="shared" ref="AN85:AO85" si="27">AN58</f>
        <v>0.42420966420966427</v>
      </c>
      <c r="AO85">
        <f t="shared" si="27"/>
        <v>0.42741195741195742</v>
      </c>
      <c r="AP85">
        <f t="shared" si="24"/>
        <v>0.3148418857784715</v>
      </c>
      <c r="AQ85">
        <f t="shared" si="25"/>
        <v>-7.8523100292349435E-2</v>
      </c>
      <c r="AR85" s="7">
        <f t="shared" si="26"/>
        <v>1.0559365154971263</v>
      </c>
      <c r="AS85" s="12">
        <f>_xlfn.T.TEST(V84:V85:AE84:AE85,V88:V89:AE88:AE89,1,1)</f>
        <v>0.24534503425903254</v>
      </c>
    </row>
    <row r="86" spans="2:45" x14ac:dyDescent="0.3">
      <c r="B86" s="7" t="s">
        <v>61</v>
      </c>
      <c r="C86" t="s">
        <v>9</v>
      </c>
      <c r="D86" t="s">
        <v>11</v>
      </c>
      <c r="E86">
        <v>39.102798290306197</v>
      </c>
      <c r="F86">
        <v>39.013048889220848</v>
      </c>
      <c r="G86">
        <v>16.148048889220849</v>
      </c>
      <c r="H86">
        <v>-0.846334758501051</v>
      </c>
      <c r="I86">
        <v>1.79792739034275</v>
      </c>
      <c r="K86" s="7" t="s">
        <v>61</v>
      </c>
      <c r="L86" t="s">
        <v>9</v>
      </c>
      <c r="M86" t="s">
        <v>24</v>
      </c>
      <c r="N86">
        <v>38.352851546531703</v>
      </c>
      <c r="O86">
        <v>38.373654489081851</v>
      </c>
      <c r="P86">
        <v>16.116220761688453</v>
      </c>
      <c r="Q86">
        <v>-0.67601974917350205</v>
      </c>
      <c r="R86">
        <v>1.5977257041498603</v>
      </c>
      <c r="T86" s="7" t="s">
        <v>41</v>
      </c>
      <c r="U86">
        <f>AVERAGE(E96:E97,N96:N97)</f>
        <v>38.543442188218606</v>
      </c>
      <c r="V86">
        <f>_xlfn.STDEV.P(E96:E97,N96:N97)</f>
        <v>0.77905695445637968</v>
      </c>
      <c r="W86">
        <v>22.37</v>
      </c>
      <c r="X86">
        <v>22.59</v>
      </c>
      <c r="Y86">
        <f t="shared" si="20"/>
        <v>16.063442188218605</v>
      </c>
      <c r="Z86">
        <f t="shared" si="21"/>
        <v>-0.82844844551824437</v>
      </c>
      <c r="AA86" s="7">
        <f t="shared" si="22"/>
        <v>1.7757745683006345</v>
      </c>
      <c r="AB86" s="7">
        <f>_xlfn.T.TEST(E84:E85:N84:N85,E96:E97:N96:N97,1,1)</f>
        <v>4.4202768744129241E-2</v>
      </c>
      <c r="AK86" s="7" t="s">
        <v>41</v>
      </c>
      <c r="AL86">
        <f>U86/AO20</f>
        <v>1.2676346572865034</v>
      </c>
      <c r="AM86">
        <f>V86/AO20</f>
        <v>2.5621987539318495E-2</v>
      </c>
      <c r="AN86">
        <f t="shared" ref="AN86:AO86" si="28">AN59</f>
        <v>0.73571496663489044</v>
      </c>
      <c r="AO86">
        <f t="shared" si="28"/>
        <v>0.74295042897998098</v>
      </c>
      <c r="AP86">
        <f t="shared" si="24"/>
        <v>0.52830195947906766</v>
      </c>
      <c r="AQ86">
        <f t="shared" si="25"/>
        <v>0.13493697340824673</v>
      </c>
      <c r="AR86" s="7">
        <f t="shared" si="26"/>
        <v>0.91070961862481303</v>
      </c>
      <c r="AS86" s="12" t="e">
        <f>_xlfn.T.TEST(V84:V85:AE84:AE85,V96:V97:AE96:AE97,1,1)</f>
        <v>#DIV/0!</v>
      </c>
    </row>
    <row r="87" spans="2:45" x14ac:dyDescent="0.3">
      <c r="B87" s="7" t="s">
        <v>61</v>
      </c>
      <c r="C87" t="s">
        <v>9</v>
      </c>
      <c r="D87" t="s">
        <v>11</v>
      </c>
      <c r="E87">
        <v>38.923299488135498</v>
      </c>
      <c r="K87" s="7" t="s">
        <v>61</v>
      </c>
      <c r="L87" t="s">
        <v>9</v>
      </c>
      <c r="M87" t="s">
        <v>24</v>
      </c>
      <c r="N87">
        <v>38.394457431631999</v>
      </c>
      <c r="T87" s="7" t="s">
        <v>42</v>
      </c>
      <c r="U87">
        <f>AVERAGE(E94:E95,N94:N95)</f>
        <v>38.265203233041994</v>
      </c>
      <c r="V87">
        <f>_xlfn.STDEV.P(E94:E95,N94:N95)</f>
        <v>0.51979777384574666</v>
      </c>
      <c r="W87">
        <v>22.41</v>
      </c>
      <c r="X87">
        <v>22.85</v>
      </c>
      <c r="Y87">
        <f t="shared" si="20"/>
        <v>15.635203233041992</v>
      </c>
      <c r="Z87">
        <f t="shared" si="21"/>
        <v>-1.2566874006948581</v>
      </c>
      <c r="AA87" s="7">
        <f t="shared" si="22"/>
        <v>2.3894646108131075</v>
      </c>
      <c r="AB87" s="7">
        <f>_xlfn.T.TEST(E84:E85:N84:N85,E94:E95:N94:N95,1,1)</f>
        <v>8.5969993474005711E-3</v>
      </c>
      <c r="AK87" s="7" t="s">
        <v>42</v>
      </c>
      <c r="AL87">
        <f>U87/AP20</f>
        <v>0.44918322951342249</v>
      </c>
      <c r="AM87">
        <f>V87/AP20</f>
        <v>6.1017431771617078E-3</v>
      </c>
      <c r="AN87">
        <f t="shared" ref="AN87:AO87" si="29">AN60</f>
        <v>0.26306396733582849</v>
      </c>
      <c r="AO87">
        <f t="shared" si="29"/>
        <v>0.26822898945219464</v>
      </c>
      <c r="AP87">
        <f t="shared" si="24"/>
        <v>0.18353675111941092</v>
      </c>
      <c r="AQ87">
        <f t="shared" si="25"/>
        <v>-0.20982823495141001</v>
      </c>
      <c r="AR87" s="7">
        <f t="shared" si="26"/>
        <v>1.15655047859005</v>
      </c>
      <c r="AS87" s="12">
        <f>_xlfn.T.TEST(V84:V85:AE84:AE85,V94:V95:AE94:AE95,1,1)</f>
        <v>0.34286372609677029</v>
      </c>
    </row>
    <row r="88" spans="2:45" x14ac:dyDescent="0.3">
      <c r="B88" s="7" t="s">
        <v>61</v>
      </c>
      <c r="C88" t="s">
        <v>9</v>
      </c>
      <c r="D88" t="s">
        <v>12</v>
      </c>
      <c r="E88">
        <v>39.489423135610203</v>
      </c>
      <c r="F88">
        <v>39.493957183420605</v>
      </c>
      <c r="G88">
        <v>16.973957183420602</v>
      </c>
      <c r="H88">
        <v>-2.0426464301298353E-2</v>
      </c>
      <c r="I88">
        <v>1.0142592530802881</v>
      </c>
      <c r="K88" s="7" t="s">
        <v>61</v>
      </c>
      <c r="L88" t="s">
        <v>9</v>
      </c>
      <c r="M88" t="s">
        <v>25</v>
      </c>
      <c r="N88">
        <v>39.216564127162101</v>
      </c>
      <c r="O88">
        <v>39.144037819667545</v>
      </c>
      <c r="P88">
        <v>16.458491498583395</v>
      </c>
      <c r="Q88">
        <v>-0.33374901227855958</v>
      </c>
      <c r="R88">
        <v>1.2602841190777059</v>
      </c>
      <c r="T88" s="7" t="s">
        <v>43</v>
      </c>
      <c r="U88">
        <f>AVERAGE(E86:E87,N86:N87)</f>
        <v>38.693351689151349</v>
      </c>
      <c r="V88">
        <f>_xlfn.STDEV.P(E86:E87,N86:N87)</f>
        <v>0.32626700482770049</v>
      </c>
      <c r="W88">
        <v>22.87</v>
      </c>
      <c r="X88">
        <v>22.26</v>
      </c>
      <c r="Y88">
        <f t="shared" si="20"/>
        <v>16.128351689151348</v>
      </c>
      <c r="Z88">
        <f t="shared" si="21"/>
        <v>-0.76353894458550187</v>
      </c>
      <c r="AA88" s="7">
        <f t="shared" si="22"/>
        <v>1.6976498725021039</v>
      </c>
      <c r="AB88" s="7">
        <f>_xlfn.T.TEST(E84:E85:N84:N85,E86:E87:N86:N87,1,1)</f>
        <v>1.3448745032149025E-2</v>
      </c>
      <c r="AK88" s="7" t="s">
        <v>43</v>
      </c>
      <c r="AL88">
        <f>U88/AQ20</f>
        <v>0.90411150238789129</v>
      </c>
      <c r="AM88">
        <f>V88/AQ20</f>
        <v>7.6235771531023809E-3</v>
      </c>
      <c r="AN88">
        <f t="shared" ref="AN88:AO88" si="30">AN61</f>
        <v>0.53438198442262108</v>
      </c>
      <c r="AO88">
        <f t="shared" si="30"/>
        <v>0.52012868269556378</v>
      </c>
      <c r="AP88">
        <f t="shared" si="24"/>
        <v>0.37685616882879891</v>
      </c>
      <c r="AQ88">
        <f t="shared" si="25"/>
        <v>-1.6508817242022022E-2</v>
      </c>
      <c r="AR88" s="7">
        <f t="shared" si="26"/>
        <v>1.0115087621567251</v>
      </c>
      <c r="AS88" s="12">
        <f>_xlfn.T.TEST(V84:V85:AE84:AE85,V86:V87:AE86:AE87,1,1)</f>
        <v>0.49604605564212145</v>
      </c>
    </row>
    <row r="89" spans="2:45" x14ac:dyDescent="0.3">
      <c r="B89" s="7" t="s">
        <v>61</v>
      </c>
      <c r="C89" t="s">
        <v>9</v>
      </c>
      <c r="D89" t="s">
        <v>12</v>
      </c>
      <c r="E89">
        <v>39.498491231231</v>
      </c>
      <c r="K89" s="7" t="s">
        <v>61</v>
      </c>
      <c r="L89" t="s">
        <v>9</v>
      </c>
      <c r="M89" t="s">
        <v>25</v>
      </c>
      <c r="N89">
        <v>39.071511512172997</v>
      </c>
      <c r="T89" s="7" t="s">
        <v>44</v>
      </c>
      <c r="U89">
        <f>AVERAGE(E92:E93,N92:N93)</f>
        <v>38.462070592942673</v>
      </c>
      <c r="V89">
        <f>_xlfn.STDEV.P(E92:E93,N92:N93)</f>
        <v>0.46427553038856606</v>
      </c>
      <c r="W89">
        <v>21.76</v>
      </c>
      <c r="X89">
        <v>21.5</v>
      </c>
      <c r="Y89">
        <f t="shared" si="20"/>
        <v>16.832070592942671</v>
      </c>
      <c r="Z89">
        <f t="shared" si="21"/>
        <v>-5.9820040794178908E-2</v>
      </c>
      <c r="AA89" s="7">
        <f t="shared" si="22"/>
        <v>1.0423357336315864</v>
      </c>
      <c r="AB89" s="7">
        <f>_xlfn.T.TEST(E84:E85:N84:N85,E92:E93:N92:N93,1,1)</f>
        <v>2.1342065683298581E-2</v>
      </c>
      <c r="AK89" s="7" t="s">
        <v>44</v>
      </c>
      <c r="AL89">
        <f>U89/AR20</f>
        <v>1.6103658197287891</v>
      </c>
      <c r="AM89">
        <f>V89/AR20</f>
        <v>1.9438720629132922E-2</v>
      </c>
      <c r="AN89">
        <f t="shared" ref="AN89:AO89" si="31">AN62</f>
        <v>0.91106796116504862</v>
      </c>
      <c r="AO89">
        <f t="shared" si="31"/>
        <v>0.90018203883495151</v>
      </c>
      <c r="AP89">
        <f t="shared" si="24"/>
        <v>0.70474081972878899</v>
      </c>
      <c r="AQ89">
        <f t="shared" si="25"/>
        <v>0.31137583365796806</v>
      </c>
      <c r="AR89" s="7">
        <f t="shared" si="26"/>
        <v>0.80587286778395595</v>
      </c>
      <c r="AS89" s="12">
        <f>_xlfn.T.TEST(V84:V85:AE84:AE85,V92:V93:AE92:AE93,1,1)</f>
        <v>0.14439623870641483</v>
      </c>
    </row>
    <row r="90" spans="2:45" x14ac:dyDescent="0.3">
      <c r="B90" s="7" t="s">
        <v>61</v>
      </c>
      <c r="C90" t="s">
        <v>9</v>
      </c>
      <c r="D90" t="s">
        <v>13</v>
      </c>
      <c r="E90">
        <v>38.488431315651098</v>
      </c>
      <c r="F90">
        <v>38.450540073449744</v>
      </c>
      <c r="G90">
        <v>16.025540073449747</v>
      </c>
      <c r="H90">
        <v>-0.96884357427215306</v>
      </c>
      <c r="I90">
        <v>1.9572710701141471</v>
      </c>
      <c r="K90" s="7" t="s">
        <v>61</v>
      </c>
      <c r="L90" t="s">
        <v>9</v>
      </c>
      <c r="M90" t="s">
        <v>26</v>
      </c>
      <c r="N90">
        <v>38.565144075268002</v>
      </c>
      <c r="O90">
        <v>38.553466890929201</v>
      </c>
      <c r="P90">
        <v>15.632226049653752</v>
      </c>
      <c r="Q90">
        <v>-1.1600144612082026</v>
      </c>
      <c r="R90">
        <v>2.2345966750609767</v>
      </c>
      <c r="T90" s="7" t="s">
        <v>45</v>
      </c>
      <c r="U90">
        <f>AVERAGE(E100:E101,N100:N101)</f>
        <v>38.488432294129503</v>
      </c>
      <c r="V90">
        <f>_xlfn.STDEV.P(E100:E101,N100:N101)</f>
        <v>0.46438612320323691</v>
      </c>
      <c r="W90">
        <v>22.25</v>
      </c>
      <c r="X90">
        <v>22.03</v>
      </c>
      <c r="Y90">
        <f t="shared" si="20"/>
        <v>16.348432294129502</v>
      </c>
      <c r="Z90">
        <f t="shared" si="21"/>
        <v>-0.5434583396073478</v>
      </c>
      <c r="AA90" s="7">
        <f t="shared" si="22"/>
        <v>1.4574620713998407</v>
      </c>
      <c r="AB90" s="7">
        <f>_xlfn.T.TEST(E84:E85:N84:N85,E100:E101:N100:N101,1,1)</f>
        <v>8.2918587892048864E-3</v>
      </c>
      <c r="AK90" s="7" t="s">
        <v>45</v>
      </c>
      <c r="AL90">
        <f>U90/AS20</f>
        <v>0.44874988649796144</v>
      </c>
      <c r="AM90">
        <f>V90/AS20</f>
        <v>5.4144377325149283E-3</v>
      </c>
      <c r="AN90">
        <f t="shared" ref="AN90:AO90" si="32">AN63</f>
        <v>0.25942041230145318</v>
      </c>
      <c r="AO90">
        <f t="shared" si="32"/>
        <v>0.25685535653937142</v>
      </c>
      <c r="AP90">
        <f t="shared" si="24"/>
        <v>0.19061200207754914</v>
      </c>
      <c r="AQ90">
        <f t="shared" si="25"/>
        <v>-0.2027529839932718</v>
      </c>
      <c r="AR90" s="7">
        <f t="shared" si="26"/>
        <v>1.1508924204424054</v>
      </c>
      <c r="AS90" s="12" t="e">
        <f>_xlfn.T.TEST(V84:V85:AE84:AE85,V100:V101:AE100:AE101,1,1)</f>
        <v>#DIV/0!</v>
      </c>
    </row>
    <row r="91" spans="2:45" x14ac:dyDescent="0.3">
      <c r="B91" s="7" t="s">
        <v>61</v>
      </c>
      <c r="C91" t="s">
        <v>9</v>
      </c>
      <c r="D91" t="s">
        <v>13</v>
      </c>
      <c r="E91">
        <v>38.412648831248397</v>
      </c>
      <c r="K91" s="7" t="s">
        <v>61</v>
      </c>
      <c r="L91" t="s">
        <v>9</v>
      </c>
      <c r="M91" t="s">
        <v>26</v>
      </c>
      <c r="N91">
        <v>38.5417897065904</v>
      </c>
      <c r="T91" s="7" t="s">
        <v>46</v>
      </c>
      <c r="U91">
        <f>AVERAGE(E98:E99,N98:N99)</f>
        <v>39.218650460153199</v>
      </c>
      <c r="V91">
        <f>_xlfn.STDEV.P(E98:E99,N98:N99)</f>
        <v>0.152405179281206</v>
      </c>
      <c r="W91">
        <v>23.74</v>
      </c>
      <c r="X91">
        <v>23.56</v>
      </c>
      <c r="Y91">
        <f t="shared" si="20"/>
        <v>15.568650460153201</v>
      </c>
      <c r="Z91">
        <f t="shared" si="21"/>
        <v>-1.323240173583649</v>
      </c>
      <c r="AA91" s="7">
        <f t="shared" si="22"/>
        <v>2.502274693341175</v>
      </c>
      <c r="AB91">
        <f>_xlfn.T.TEST(E84:E85:N84:N85,E98:E99:N98:N99,1,1)</f>
        <v>0.17819378051905724</v>
      </c>
      <c r="AK91" s="7" t="s">
        <v>46</v>
      </c>
      <c r="AL91">
        <f>U91/AT20</f>
        <v>0.45726375156312443</v>
      </c>
      <c r="AM91">
        <f>V91/AT20</f>
        <v>1.7769444694834763E-3</v>
      </c>
      <c r="AN91">
        <f t="shared" ref="AN91:AO91" si="33">AN64</f>
        <v>0.27679283541737065</v>
      </c>
      <c r="AO91">
        <f t="shared" si="33"/>
        <v>0.27469415343021286</v>
      </c>
      <c r="AP91">
        <f t="shared" si="24"/>
        <v>0.18152025713933267</v>
      </c>
      <c r="AQ91">
        <f t="shared" si="25"/>
        <v>-0.21184472893148826</v>
      </c>
      <c r="AR91" s="7">
        <f t="shared" si="26"/>
        <v>1.1581681508248594</v>
      </c>
      <c r="AS91" s="12" t="e">
        <f>_xlfn.T.TEST(V84:V85:AE84:AE85,V98:V99:AE98:AE99,1,1)</f>
        <v>#DIV/0!</v>
      </c>
    </row>
    <row r="92" spans="2:45" x14ac:dyDescent="0.3">
      <c r="B92" s="7" t="s">
        <v>61</v>
      </c>
      <c r="C92" t="s">
        <v>9</v>
      </c>
      <c r="D92" t="s">
        <v>14</v>
      </c>
      <c r="E92">
        <v>38.824560956972</v>
      </c>
      <c r="F92">
        <v>38.905097804032948</v>
      </c>
      <c r="G92">
        <v>17.14509780403295</v>
      </c>
      <c r="H92">
        <v>0.15071415631105012</v>
      </c>
      <c r="I92">
        <v>0.90080444012551852</v>
      </c>
      <c r="K92" s="7" t="s">
        <v>61</v>
      </c>
      <c r="L92" t="s">
        <v>9</v>
      </c>
      <c r="M92" t="s">
        <v>27</v>
      </c>
      <c r="N92">
        <v>37.839959231331498</v>
      </c>
      <c r="O92">
        <v>38.019043381852399</v>
      </c>
      <c r="P92">
        <v>16.516760371240899</v>
      </c>
      <c r="Q92">
        <v>-0.275480139621056</v>
      </c>
      <c r="R92">
        <v>1.2103968512532992</v>
      </c>
      <c r="T92" s="7" t="s">
        <v>47</v>
      </c>
      <c r="U92">
        <f>AVERAGE(E104:E105,N104:N105)</f>
        <v>39.405887909874998</v>
      </c>
      <c r="V92">
        <f>_xlfn.STDEV.P(E104:E105,N104:N105)</f>
        <v>0.29885940440409769</v>
      </c>
      <c r="W92">
        <v>22.65</v>
      </c>
      <c r="X92">
        <v>23.12</v>
      </c>
      <c r="Y92">
        <f t="shared" si="20"/>
        <v>16.520887909875</v>
      </c>
      <c r="Z92">
        <f t="shared" si="21"/>
        <v>-0.3710027238618494</v>
      </c>
      <c r="AA92" s="7">
        <f t="shared" si="22"/>
        <v>1.2932513735918338</v>
      </c>
      <c r="AB92">
        <f>_xlfn.T.TEST(E84:E85:N84:N85,E104:E105:N104:N105,1,1)</f>
        <v>6.8251900166797455E-2</v>
      </c>
      <c r="AK92" s="7" t="s">
        <v>47</v>
      </c>
      <c r="AL92">
        <f>U92/AU20</f>
        <v>1.1555487742377286</v>
      </c>
      <c r="AM92">
        <f>V92/AU20</f>
        <v>8.7638329383267089E-3</v>
      </c>
      <c r="AN92">
        <f t="shared" ref="AN92:AO92" si="34">AN65</f>
        <v>0.66419464513387172</v>
      </c>
      <c r="AO92">
        <f t="shared" si="34"/>
        <v>0.67797705057373581</v>
      </c>
      <c r="AP92">
        <f t="shared" si="24"/>
        <v>0.48446292638392485</v>
      </c>
      <c r="AQ92">
        <f t="shared" si="25"/>
        <v>9.109794031310392E-2</v>
      </c>
      <c r="AR92" s="7">
        <f t="shared" si="26"/>
        <v>0.93880801224384047</v>
      </c>
      <c r="AS92" s="12" t="e">
        <f>_xlfn.T.TEST(V84:V85:AE84:AE85,V104:V105:AE104:AE105,1,1)</f>
        <v>#DIV/0!</v>
      </c>
    </row>
    <row r="93" spans="2:45" x14ac:dyDescent="0.3">
      <c r="B93" s="7" t="s">
        <v>61</v>
      </c>
      <c r="C93" t="s">
        <v>9</v>
      </c>
      <c r="D93" t="s">
        <v>14</v>
      </c>
      <c r="E93">
        <v>38.985634651093903</v>
      </c>
      <c r="K93" s="7" t="s">
        <v>61</v>
      </c>
      <c r="L93" t="s">
        <v>9</v>
      </c>
      <c r="M93" t="s">
        <v>27</v>
      </c>
      <c r="N93">
        <v>38.198127532373299</v>
      </c>
      <c r="T93" s="7" t="s">
        <v>48</v>
      </c>
      <c r="U93">
        <f>AVERAGE(E106:E107,N106:N107)</f>
        <v>39.348775883935978</v>
      </c>
      <c r="V93">
        <f>_xlfn.STDEV.P(E106:E107,N106:N107)</f>
        <v>0.33558495814079509</v>
      </c>
      <c r="W93">
        <v>22.4</v>
      </c>
      <c r="X93">
        <v>22.76</v>
      </c>
      <c r="Y93">
        <f t="shared" si="20"/>
        <v>16.76877588393598</v>
      </c>
      <c r="Z93">
        <f t="shared" si="21"/>
        <v>-0.12311474980086956</v>
      </c>
      <c r="AA93" s="7">
        <f t="shared" si="22"/>
        <v>1.0890836359710292</v>
      </c>
      <c r="AB93" s="7">
        <f>_xlfn.T.TEST(E84:E85:N84:N85,E106:E107:N106:N107,1,1)</f>
        <v>3.5733324816867591E-2</v>
      </c>
      <c r="AK93" s="7" t="s">
        <v>48</v>
      </c>
      <c r="AL93">
        <f>U93/AV20</f>
        <v>0.7739639498265628</v>
      </c>
      <c r="AM93">
        <f>V93/AV20</f>
        <v>6.6007303625184892E-3</v>
      </c>
      <c r="AN93">
        <f t="shared" ref="AN93:AO93" si="35">AN66</f>
        <v>0.44059293044469777</v>
      </c>
      <c r="AO93">
        <f t="shared" si="35"/>
        <v>0.44767388825541621</v>
      </c>
      <c r="AP93">
        <f t="shared" si="24"/>
        <v>0.32983054047650584</v>
      </c>
      <c r="AQ93">
        <f t="shared" si="25"/>
        <v>-6.3534445594315092E-2</v>
      </c>
      <c r="AR93" s="7">
        <f t="shared" si="26"/>
        <v>1.0450228193032007</v>
      </c>
      <c r="AS93" s="12" t="e">
        <f>_xlfn.T.TEST(V84:V85:AE84:AE85,V106:V107:AE106:AE107,1,1)</f>
        <v>#DIV/0!</v>
      </c>
    </row>
    <row r="94" spans="2:45" x14ac:dyDescent="0.3">
      <c r="B94" s="7" t="s">
        <v>61</v>
      </c>
      <c r="C94" t="s">
        <v>9</v>
      </c>
      <c r="D94" t="s">
        <v>15</v>
      </c>
      <c r="E94">
        <v>38.741618378027397</v>
      </c>
      <c r="F94">
        <v>38.780540873145497</v>
      </c>
      <c r="G94">
        <v>16.375540873145496</v>
      </c>
      <c r="H94">
        <v>-0.6188427745764038</v>
      </c>
      <c r="I94">
        <v>1.5356429056672924</v>
      </c>
      <c r="K94" s="7" t="s">
        <v>61</v>
      </c>
      <c r="L94" t="s">
        <v>9</v>
      </c>
      <c r="M94" t="s">
        <v>28</v>
      </c>
      <c r="N94">
        <v>37.662009323105998</v>
      </c>
      <c r="O94">
        <v>37.749865592938498</v>
      </c>
      <c r="P94">
        <v>14.903660090780747</v>
      </c>
      <c r="Q94">
        <v>-1.8885804200812082</v>
      </c>
      <c r="R94">
        <v>3.7027070728427551</v>
      </c>
      <c r="T94" s="7" t="s">
        <v>49</v>
      </c>
      <c r="U94">
        <f>AVERAGE(E102:E103,N102:N103)</f>
        <v>38.660429494529723</v>
      </c>
      <c r="V94">
        <f>_xlfn.STDEV.P(E102:E103,N102:N103)</f>
        <v>0.42542083055005464</v>
      </c>
      <c r="W94">
        <v>23.34</v>
      </c>
      <c r="X94">
        <v>23.03</v>
      </c>
      <c r="Y94">
        <f t="shared" si="20"/>
        <v>15.47542949452972</v>
      </c>
      <c r="Z94">
        <f t="shared" si="21"/>
        <v>-1.4164611392071293</v>
      </c>
      <c r="AA94" s="7">
        <f t="shared" si="22"/>
        <v>2.6692994107782417</v>
      </c>
      <c r="AB94" s="7">
        <f>_xlfn.T.TEST(E84:E85:N84:N85,E102:E103:N102:N103,1,1)</f>
        <v>4.1625129074785612E-2</v>
      </c>
      <c r="AK94" s="7" t="s">
        <v>49</v>
      </c>
      <c r="AL94">
        <f>U94/AW20</f>
        <v>0.55539655113940267</v>
      </c>
      <c r="AM94">
        <f>V94/AW20</f>
        <v>6.1116046862281434E-3</v>
      </c>
      <c r="AN94">
        <f t="shared" ref="AN94:AO94" si="36">AN67</f>
        <v>0.33530293566520925</v>
      </c>
      <c r="AO94">
        <f t="shared" si="36"/>
        <v>0.33084946908182389</v>
      </c>
      <c r="AP94">
        <f t="shared" si="24"/>
        <v>0.22232034876588613</v>
      </c>
      <c r="AQ94">
        <f t="shared" si="25"/>
        <v>-0.1710446373049348</v>
      </c>
      <c r="AR94" s="7">
        <f t="shared" si="26"/>
        <v>1.1258734203715117</v>
      </c>
      <c r="AS94" s="12" t="e">
        <f>_xlfn.T.TEST(V84:V85:AE84:AE85,V102:V103:AE102:AE103,1,1)</f>
        <v>#DIV/0!</v>
      </c>
    </row>
    <row r="95" spans="2:45" x14ac:dyDescent="0.3">
      <c r="B95" s="7" t="s">
        <v>61</v>
      </c>
      <c r="C95" t="s">
        <v>9</v>
      </c>
      <c r="D95" t="s">
        <v>15</v>
      </c>
      <c r="E95">
        <v>38.819463368263598</v>
      </c>
      <c r="K95" s="7" t="s">
        <v>61</v>
      </c>
      <c r="L95" t="s">
        <v>9</v>
      </c>
      <c r="M95" t="s">
        <v>28</v>
      </c>
      <c r="N95">
        <v>37.837721862770998</v>
      </c>
      <c r="T95" s="7" t="s">
        <v>50</v>
      </c>
      <c r="U95">
        <f>AVERAGE(E108:E109,N108:N109)</f>
        <v>38.772670078047376</v>
      </c>
      <c r="V95">
        <f>_xlfn.STDEV.P(E108:E109,N108:N109)</f>
        <v>0.47706240192627458</v>
      </c>
      <c r="W95">
        <v>22.71</v>
      </c>
      <c r="X95">
        <v>21.88</v>
      </c>
      <c r="Y95">
        <f t="shared" si="20"/>
        <v>16.477670078047375</v>
      </c>
      <c r="Z95">
        <f t="shared" si="21"/>
        <v>-0.41422055568947513</v>
      </c>
      <c r="AA95" s="7">
        <f t="shared" si="22"/>
        <v>1.3325785308673379</v>
      </c>
      <c r="AB95" s="7">
        <f>_xlfn.T.TEST(E84:E85:N84:N85,E108:E109:N108:N109,1,1)</f>
        <v>1.8284354587682225E-2</v>
      </c>
      <c r="AK95" s="7" t="s">
        <v>50</v>
      </c>
      <c r="AL95">
        <f>U95/AX20</f>
        <v>0.99713538404221724</v>
      </c>
      <c r="AM95">
        <f>V95/AX20</f>
        <v>1.2268842986549738E-2</v>
      </c>
      <c r="AN95">
        <f t="shared" ref="AN95:AO95" si="37">AN68</f>
        <v>0.58404398061871043</v>
      </c>
      <c r="AO95">
        <f t="shared" si="37"/>
        <v>0.56269847185985833</v>
      </c>
      <c r="AP95">
        <f t="shared" si="24"/>
        <v>0.42376415780293286</v>
      </c>
      <c r="AQ95">
        <f t="shared" si="25"/>
        <v>3.0399171732111929E-2</v>
      </c>
      <c r="AR95" s="7">
        <f t="shared" si="26"/>
        <v>0.97914934440232826</v>
      </c>
      <c r="AS95" s="12" t="e">
        <f>_xlfn.T.TEST(V84:V85:AE84:AE85,V108:V109:AE108:AE109,1,1)</f>
        <v>#DIV/0!</v>
      </c>
    </row>
    <row r="96" spans="2:45" x14ac:dyDescent="0.3">
      <c r="B96" s="7" t="s">
        <v>61</v>
      </c>
      <c r="C96" t="s">
        <v>9</v>
      </c>
      <c r="D96" t="s">
        <v>16</v>
      </c>
      <c r="E96">
        <v>39.224579240456798</v>
      </c>
      <c r="F96">
        <v>39.318163805131299</v>
      </c>
      <c r="G96">
        <v>16.948163805131298</v>
      </c>
      <c r="H96">
        <v>-4.6219842590602411E-2</v>
      </c>
      <c r="I96">
        <v>1.0325558677370221</v>
      </c>
      <c r="K96" s="7" t="s">
        <v>61</v>
      </c>
      <c r="L96" t="s">
        <v>9</v>
      </c>
      <c r="M96" t="s">
        <v>29</v>
      </c>
      <c r="N96">
        <v>37.700060259591403</v>
      </c>
      <c r="O96">
        <v>37.768720571305906</v>
      </c>
      <c r="P96">
        <v>15.179543700544805</v>
      </c>
      <c r="Q96">
        <v>-1.61269681031715</v>
      </c>
      <c r="R96">
        <v>3.058229785720763</v>
      </c>
    </row>
    <row r="97" spans="2:18" x14ac:dyDescent="0.3">
      <c r="B97" s="7" t="s">
        <v>61</v>
      </c>
      <c r="C97" t="s">
        <v>9</v>
      </c>
      <c r="D97" t="s">
        <v>16</v>
      </c>
      <c r="E97">
        <v>39.4117483698058</v>
      </c>
      <c r="K97" s="7" t="s">
        <v>61</v>
      </c>
      <c r="L97" t="s">
        <v>9</v>
      </c>
      <c r="M97" t="s">
        <v>29</v>
      </c>
      <c r="N97">
        <v>37.837380883020401</v>
      </c>
    </row>
    <row r="98" spans="2:18" x14ac:dyDescent="0.3">
      <c r="B98" s="7" t="s">
        <v>61</v>
      </c>
      <c r="C98" t="s">
        <v>9</v>
      </c>
      <c r="D98" t="s">
        <v>17</v>
      </c>
      <c r="E98">
        <v>39.1807562993339</v>
      </c>
      <c r="F98">
        <v>39.102300920306405</v>
      </c>
      <c r="G98">
        <v>15.367300920306405</v>
      </c>
      <c r="H98">
        <v>-1.6270827274154946</v>
      </c>
      <c r="I98">
        <v>3.0888776505599886</v>
      </c>
      <c r="K98" s="7" t="s">
        <v>61</v>
      </c>
      <c r="L98" t="s">
        <v>9</v>
      </c>
      <c r="M98" t="s">
        <v>30</v>
      </c>
      <c r="N98">
        <v>39.22</v>
      </c>
      <c r="O98">
        <v>39.335000000000001</v>
      </c>
      <c r="P98">
        <v>15.776453086279702</v>
      </c>
      <c r="Q98">
        <v>-1.0157874245822534</v>
      </c>
      <c r="R98">
        <v>2.0220062051214169</v>
      </c>
    </row>
    <row r="99" spans="2:18" x14ac:dyDescent="0.3">
      <c r="B99" s="7" t="s">
        <v>61</v>
      </c>
      <c r="C99" t="s">
        <v>9</v>
      </c>
      <c r="D99" t="s">
        <v>17</v>
      </c>
      <c r="E99">
        <v>39.023845541278902</v>
      </c>
      <c r="K99" s="7" t="s">
        <v>61</v>
      </c>
      <c r="L99" t="s">
        <v>9</v>
      </c>
      <c r="M99" t="s">
        <v>30</v>
      </c>
      <c r="N99">
        <v>39.450000000000003</v>
      </c>
    </row>
    <row r="100" spans="2:18" x14ac:dyDescent="0.3">
      <c r="B100" s="7" t="s">
        <v>61</v>
      </c>
      <c r="C100" t="s">
        <v>9</v>
      </c>
      <c r="D100" t="s">
        <v>18</v>
      </c>
      <c r="E100">
        <v>39.040541980753602</v>
      </c>
      <c r="F100">
        <v>38.901864588259002</v>
      </c>
      <c r="G100">
        <v>16.656864588259005</v>
      </c>
      <c r="H100">
        <v>-0.3375190594628954</v>
      </c>
      <c r="I100">
        <v>1.2635817973490899</v>
      </c>
      <c r="K100" s="7" t="s">
        <v>61</v>
      </c>
      <c r="L100" t="s">
        <v>9</v>
      </c>
      <c r="M100" t="s">
        <v>31</v>
      </c>
      <c r="N100">
        <v>38.340000000000003</v>
      </c>
      <c r="O100">
        <v>38.075000000000003</v>
      </c>
      <c r="P100">
        <v>16.045457426254551</v>
      </c>
      <c r="Q100">
        <v>-0.74678308460740439</v>
      </c>
      <c r="R100">
        <v>1.6780469536818188</v>
      </c>
    </row>
    <row r="101" spans="2:18" x14ac:dyDescent="0.3">
      <c r="B101" s="7" t="s">
        <v>61</v>
      </c>
      <c r="C101" t="s">
        <v>9</v>
      </c>
      <c r="D101" t="s">
        <v>18</v>
      </c>
      <c r="E101">
        <v>38.763187195764402</v>
      </c>
      <c r="K101" s="7" t="s">
        <v>61</v>
      </c>
      <c r="L101" t="s">
        <v>9</v>
      </c>
      <c r="M101" t="s">
        <v>31</v>
      </c>
      <c r="N101">
        <v>37.81</v>
      </c>
    </row>
    <row r="102" spans="2:18" x14ac:dyDescent="0.3">
      <c r="B102" s="7" t="s">
        <v>61</v>
      </c>
      <c r="C102" t="s">
        <v>9</v>
      </c>
      <c r="D102" t="s">
        <v>19</v>
      </c>
      <c r="E102">
        <v>38.884002533273602</v>
      </c>
      <c r="F102">
        <v>39.060858989059454</v>
      </c>
      <c r="G102">
        <v>15.720858989059451</v>
      </c>
      <c r="H102">
        <v>-1.2735246586624491</v>
      </c>
      <c r="I102">
        <v>2.4175146940451233</v>
      </c>
      <c r="K102" s="7" t="s">
        <v>61</v>
      </c>
      <c r="L102" t="s">
        <v>9</v>
      </c>
      <c r="M102" t="s">
        <v>32</v>
      </c>
      <c r="N102">
        <v>38.36</v>
      </c>
      <c r="O102">
        <v>38.26</v>
      </c>
      <c r="P102">
        <v>15.22969726743775</v>
      </c>
      <c r="Q102">
        <v>-1.562543243424205</v>
      </c>
      <c r="R102">
        <v>2.9537408261496827</v>
      </c>
    </row>
    <row r="103" spans="2:18" x14ac:dyDescent="0.3">
      <c r="B103" s="7" t="s">
        <v>61</v>
      </c>
      <c r="C103" t="s">
        <v>9</v>
      </c>
      <c r="D103" t="s">
        <v>19</v>
      </c>
      <c r="E103">
        <v>39.2377154448453</v>
      </c>
      <c r="K103" s="7" t="s">
        <v>61</v>
      </c>
      <c r="L103" t="s">
        <v>9</v>
      </c>
      <c r="M103" t="s">
        <v>32</v>
      </c>
      <c r="N103">
        <v>38.159999999999997</v>
      </c>
    </row>
    <row r="104" spans="2:18" x14ac:dyDescent="0.3">
      <c r="B104" s="7" t="s">
        <v>61</v>
      </c>
      <c r="C104" t="s">
        <v>9</v>
      </c>
      <c r="D104" t="s">
        <v>20</v>
      </c>
      <c r="E104">
        <v>38.971119747777301</v>
      </c>
      <c r="F104">
        <v>39.141775819750002</v>
      </c>
      <c r="G104">
        <v>16.496775819750003</v>
      </c>
      <c r="H104">
        <v>-0.49760782797189762</v>
      </c>
      <c r="I104">
        <v>1.4118705592974663</v>
      </c>
      <c r="K104" s="7" t="s">
        <v>61</v>
      </c>
      <c r="L104" t="s">
        <v>9</v>
      </c>
      <c r="M104" t="s">
        <v>33</v>
      </c>
      <c r="N104">
        <v>39.770000000000003</v>
      </c>
      <c r="O104">
        <v>39.67</v>
      </c>
      <c r="P104">
        <v>16.552871311848953</v>
      </c>
      <c r="Q104">
        <v>-0.23936919901300158</v>
      </c>
      <c r="R104">
        <v>1.1804763995209275</v>
      </c>
    </row>
    <row r="105" spans="2:18" x14ac:dyDescent="0.3">
      <c r="B105" s="7" t="s">
        <v>61</v>
      </c>
      <c r="C105" t="s">
        <v>9</v>
      </c>
      <c r="D105" t="s">
        <v>20</v>
      </c>
      <c r="E105">
        <v>39.312431891722703</v>
      </c>
      <c r="K105" s="7" t="s">
        <v>61</v>
      </c>
      <c r="L105" t="s">
        <v>9</v>
      </c>
      <c r="M105" t="s">
        <v>33</v>
      </c>
      <c r="N105">
        <v>39.57</v>
      </c>
    </row>
    <row r="106" spans="2:18" x14ac:dyDescent="0.3">
      <c r="B106" s="7" t="s">
        <v>61</v>
      </c>
      <c r="C106" t="s">
        <v>9</v>
      </c>
      <c r="D106" t="s">
        <v>21</v>
      </c>
      <c r="E106">
        <v>39.1586486415124</v>
      </c>
      <c r="F106">
        <v>39.157551767871951</v>
      </c>
      <c r="G106">
        <v>16.757551767871952</v>
      </c>
      <c r="H106">
        <v>-0.23683187984994802</v>
      </c>
      <c r="I106">
        <v>1.1784020782497784</v>
      </c>
      <c r="K106" s="7" t="s">
        <v>61</v>
      </c>
      <c r="L106" t="s">
        <v>9</v>
      </c>
      <c r="M106" t="s">
        <v>34</v>
      </c>
      <c r="N106">
        <v>39.93</v>
      </c>
      <c r="O106">
        <v>39.54</v>
      </c>
      <c r="P106">
        <v>16.781068993147301</v>
      </c>
      <c r="Q106">
        <v>-1.11715177146543E-2</v>
      </c>
      <c r="R106">
        <v>1.0077735644850359</v>
      </c>
    </row>
    <row r="107" spans="2:18" x14ac:dyDescent="0.3">
      <c r="B107" s="7" t="s">
        <v>61</v>
      </c>
      <c r="C107" t="s">
        <v>9</v>
      </c>
      <c r="D107" t="s">
        <v>21</v>
      </c>
      <c r="E107">
        <v>39.156454894231501</v>
      </c>
      <c r="K107" s="7" t="s">
        <v>61</v>
      </c>
      <c r="L107" t="s">
        <v>9</v>
      </c>
      <c r="M107" t="s">
        <v>34</v>
      </c>
      <c r="N107">
        <v>39.15</v>
      </c>
    </row>
    <row r="108" spans="2:18" x14ac:dyDescent="0.3">
      <c r="B108" s="7" t="s">
        <v>61</v>
      </c>
      <c r="C108" t="s">
        <v>9</v>
      </c>
      <c r="D108" t="s">
        <v>22</v>
      </c>
      <c r="E108">
        <v>39.201259941704301</v>
      </c>
      <c r="F108">
        <v>39.245340156094755</v>
      </c>
      <c r="G108">
        <v>16.535340156094755</v>
      </c>
      <c r="H108">
        <v>-0.45904349162714553</v>
      </c>
      <c r="I108">
        <v>1.3746301346831749</v>
      </c>
      <c r="K108" s="7" t="s">
        <v>61</v>
      </c>
      <c r="L108" t="s">
        <v>9</v>
      </c>
      <c r="M108" t="s">
        <v>35</v>
      </c>
      <c r="N108">
        <v>38.22</v>
      </c>
      <c r="O108">
        <v>38.299999999999997</v>
      </c>
      <c r="P108">
        <v>16.422007297271197</v>
      </c>
      <c r="Q108">
        <v>-0.37023321359075823</v>
      </c>
      <c r="R108">
        <v>1.2925617580943154</v>
      </c>
    </row>
    <row r="109" spans="2:18" x14ac:dyDescent="0.3">
      <c r="B109" s="7" t="s">
        <v>61</v>
      </c>
      <c r="C109" t="s">
        <v>9</v>
      </c>
      <c r="D109" t="s">
        <v>22</v>
      </c>
      <c r="E109">
        <v>39.289420370485203</v>
      </c>
      <c r="K109" s="7" t="s">
        <v>61</v>
      </c>
      <c r="L109" t="s">
        <v>9</v>
      </c>
      <c r="M109" t="s">
        <v>35</v>
      </c>
      <c r="N109">
        <v>38.380000000000003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Cytokines</vt:lpstr>
      <vt:lpstr>ApoE and more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</dc:creator>
  <cp:lastModifiedBy>O</cp:lastModifiedBy>
  <dcterms:created xsi:type="dcterms:W3CDTF">2022-05-15T20:03:13Z</dcterms:created>
  <dcterms:modified xsi:type="dcterms:W3CDTF">2022-05-16T17:54:16Z</dcterms:modified>
</cp:coreProperties>
</file>