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ianji/Documents/dv_lab/Manuscripts/noise/all_original_data/meta_data/"/>
    </mc:Choice>
  </mc:AlternateContent>
  <bookViews>
    <workbookView xWindow="1040" yWindow="460" windowWidth="24560" windowHeight="14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6" i="1" l="1"/>
  <c r="P77" i="1"/>
  <c r="P78" i="1"/>
  <c r="P79" i="1"/>
  <c r="P75" i="1"/>
  <c r="P80" i="1"/>
  <c r="P81" i="1"/>
  <c r="P82" i="1"/>
  <c r="P83" i="1"/>
  <c r="P84" i="1"/>
  <c r="P85" i="1"/>
  <c r="P86" i="1"/>
  <c r="P87" i="1"/>
  <c r="P88" i="1"/>
  <c r="P89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O85" i="1"/>
  <c r="O86" i="1"/>
  <c r="O87" i="1"/>
  <c r="O88" i="1"/>
  <c r="O89" i="1"/>
  <c r="O90" i="1"/>
  <c r="O91" i="1"/>
  <c r="O92" i="1"/>
  <c r="O93" i="1"/>
  <c r="O94" i="1"/>
  <c r="O95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M97" i="1"/>
  <c r="M96" i="1"/>
  <c r="L92" i="1"/>
  <c r="M92" i="1"/>
  <c r="L91" i="1"/>
  <c r="M91" i="1"/>
  <c r="L90" i="1"/>
  <c r="M90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3" i="1"/>
  <c r="M93" i="1"/>
  <c r="L94" i="1"/>
  <c r="M9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2" i="1"/>
  <c r="M2" i="1"/>
  <c r="L95" i="1"/>
</calcChain>
</file>

<file path=xl/sharedStrings.xml><?xml version="1.0" encoding="utf-8"?>
<sst xmlns="http://schemas.openxmlformats.org/spreadsheetml/2006/main" count="487" uniqueCount="246">
  <si>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</si>
  <si>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</si>
  <si>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</si>
  <si>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</si>
  <si>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</si>
  <si>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</si>
  <si>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</si>
  <si>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</si>
  <si>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</si>
  <si>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</si>
  <si>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</si>
  <si>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</si>
  <si>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</si>
  <si>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</si>
  <si>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</si>
  <si>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</si>
  <si>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</si>
  <si>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</si>
  <si>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</si>
  <si>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</si>
  <si>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</si>
  <si>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</si>
  <si>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</si>
  <si>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</si>
  <si>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</si>
  <si>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</si>
  <si>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</si>
  <si>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</si>
  <si>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</si>
  <si>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</si>
  <si>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</si>
  <si>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</si>
  <si>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</si>
  <si>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</si>
  <si>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</si>
  <si>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</si>
  <si>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</si>
  <si>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</si>
  <si>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</si>
  <si>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</si>
  <si>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</si>
  <si>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</si>
  <si>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</si>
  <si>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</si>
  <si>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</si>
  <si>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</si>
  <si>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</si>
  <si>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</si>
  <si>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</si>
  <si>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</si>
  <si>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</si>
  <si>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</si>
  <si>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</si>
  <si>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</si>
  <si>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</si>
  <si>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</si>
  <si>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</si>
  <si>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</si>
  <si>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</si>
  <si>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</si>
  <si>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</si>
  <si>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</si>
  <si>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</si>
  <si>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</si>
  <si>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</si>
  <si>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</si>
  <si>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</si>
  <si>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</si>
  <si>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</si>
  <si>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</si>
  <si>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</si>
  <si>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</si>
  <si>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</si>
  <si>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</si>
  <si>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</si>
  <si>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</si>
  <si>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</si>
  <si>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</si>
  <si>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</si>
  <si>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</si>
  <si>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</si>
  <si>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</si>
  <si>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</si>
  <si>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</si>
  <si>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</si>
  <si>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</si>
  <si>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</si>
  <si>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</si>
  <si>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</si>
  <si>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</si>
  <si>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</si>
  <si>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</si>
  <si>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</si>
  <si>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</si>
  <si>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</si>
  <si>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</si>
  <si>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source</t>
  </si>
  <si>
    <t>Spatial 2</t>
  </si>
  <si>
    <t>NYC WAHI</t>
  </si>
  <si>
    <t>10:00PM</t>
  </si>
  <si>
    <t>5J</t>
  </si>
  <si>
    <t>Spatial 1</t>
  </si>
  <si>
    <t>5H</t>
  </si>
  <si>
    <t>7:30PM</t>
  </si>
  <si>
    <t>3F</t>
  </si>
  <si>
    <t>3A</t>
  </si>
  <si>
    <t>4:00PM</t>
  </si>
  <si>
    <t>3P</t>
  </si>
  <si>
    <t>4G</t>
  </si>
  <si>
    <t>7:00PM</t>
  </si>
  <si>
    <t>4U</t>
  </si>
  <si>
    <t>3Q</t>
  </si>
  <si>
    <t>9:00AM</t>
  </si>
  <si>
    <t>4P</t>
  </si>
  <si>
    <t>4L</t>
  </si>
  <si>
    <t>12:45PM</t>
  </si>
  <si>
    <t>3X</t>
  </si>
  <si>
    <t>4V</t>
  </si>
  <si>
    <t>5:00PM</t>
  </si>
  <si>
    <t>4S</t>
  </si>
  <si>
    <t>4E</t>
  </si>
  <si>
    <t>8:30PM</t>
  </si>
  <si>
    <t>3V</t>
  </si>
  <si>
    <t>4R</t>
  </si>
  <si>
    <t>3Z</t>
  </si>
  <si>
    <t>3U</t>
  </si>
  <si>
    <t>3:00PM</t>
  </si>
  <si>
    <t>3Y</t>
  </si>
  <si>
    <t>3G</t>
  </si>
  <si>
    <t>3:30PM</t>
  </si>
  <si>
    <t>4Z</t>
  </si>
  <si>
    <t>4Q</t>
  </si>
  <si>
    <t>10:00AM</t>
  </si>
  <si>
    <t>4H</t>
  </si>
  <si>
    <t>3T</t>
  </si>
  <si>
    <t>11:00PM</t>
  </si>
  <si>
    <t>3K</t>
  </si>
  <si>
    <t>1R</t>
  </si>
  <si>
    <t>4:30PM</t>
  </si>
  <si>
    <t>1S</t>
  </si>
  <si>
    <t>1P</t>
  </si>
  <si>
    <t>2B</t>
  </si>
  <si>
    <t>2A</t>
  </si>
  <si>
    <t>11:56PM</t>
  </si>
  <si>
    <t>2P</t>
  </si>
  <si>
    <t>1J</t>
  </si>
  <si>
    <t>10:30PM</t>
  </si>
  <si>
    <t>2D</t>
  </si>
  <si>
    <t>1E</t>
  </si>
  <si>
    <t>12:00PM</t>
  </si>
  <si>
    <t>2M</t>
  </si>
  <si>
    <t>1U</t>
  </si>
  <si>
    <t>1X</t>
  </si>
  <si>
    <t>1C</t>
  </si>
  <si>
    <t>1W</t>
  </si>
  <si>
    <t>1H</t>
  </si>
  <si>
    <t>1L</t>
  </si>
  <si>
    <t>1B</t>
  </si>
  <si>
    <t>2Q</t>
  </si>
  <si>
    <t>1Y</t>
  </si>
  <si>
    <t>date</t>
  </si>
  <si>
    <t>day#</t>
  </si>
  <si>
    <t>time</t>
  </si>
  <si>
    <t>location</t>
  </si>
  <si>
    <t>2Q-tr</t>
  </si>
  <si>
    <t>1L-tr</t>
  </si>
  <si>
    <t>1W-tr</t>
  </si>
  <si>
    <t>1X-tr</t>
  </si>
  <si>
    <t>2M-tr</t>
  </si>
  <si>
    <t>2D-tr</t>
  </si>
  <si>
    <t>2P-tr</t>
  </si>
  <si>
    <t>2B-tr</t>
  </si>
  <si>
    <t>1S-tr</t>
  </si>
  <si>
    <t>3K-tr</t>
  </si>
  <si>
    <t>4H-tr</t>
  </si>
  <si>
    <t>4Z-tr</t>
  </si>
  <si>
    <t>3Y-tr</t>
  </si>
  <si>
    <t>3Z-tr</t>
  </si>
  <si>
    <t>3V-tr</t>
  </si>
  <si>
    <t>4S-tr</t>
  </si>
  <si>
    <t>3X-tr</t>
  </si>
  <si>
    <t>4P-tr</t>
  </si>
  <si>
    <t>4U-tr</t>
  </si>
  <si>
    <t>3P-tr</t>
  </si>
  <si>
    <t>3F-tr</t>
  </si>
  <si>
    <t>5J-tr</t>
  </si>
  <si>
    <t>neg ctrl</t>
  </si>
  <si>
    <t>zymo 100uL</t>
  </si>
  <si>
    <t xml:space="preserve">spike in </t>
  </si>
  <si>
    <t>spike in + zymo 100uL</t>
  </si>
  <si>
    <t>4X</t>
  </si>
  <si>
    <t>Spatial 3</t>
  </si>
  <si>
    <t>3N</t>
  </si>
  <si>
    <t>Spatial 4</t>
  </si>
  <si>
    <t>4C</t>
  </si>
  <si>
    <t>Spatial 5</t>
  </si>
  <si>
    <t>3S</t>
  </si>
  <si>
    <t>Spatial 6</t>
  </si>
  <si>
    <t>3R</t>
  </si>
  <si>
    <t>Spatial 7</t>
  </si>
  <si>
    <t>4W</t>
  </si>
  <si>
    <t>Spatial 8</t>
  </si>
  <si>
    <t>4D</t>
  </si>
  <si>
    <t>Spatial 9</t>
  </si>
  <si>
    <t>3D</t>
  </si>
  <si>
    <t>Spatial 10</t>
  </si>
  <si>
    <t>4J</t>
  </si>
  <si>
    <t>Spatial 11</t>
  </si>
  <si>
    <t>4Y</t>
  </si>
  <si>
    <t>Spatial 12</t>
  </si>
  <si>
    <t>3J</t>
  </si>
  <si>
    <t>Spatial 13</t>
  </si>
  <si>
    <t>4T</t>
  </si>
  <si>
    <t>Spatial 14</t>
  </si>
  <si>
    <t>3Z-tr3</t>
  </si>
  <si>
    <t>3Z-tr4</t>
  </si>
  <si>
    <t>3Z-tr5</t>
  </si>
  <si>
    <t>3Z-tr6</t>
  </si>
  <si>
    <t>3Z-tr7</t>
  </si>
  <si>
    <t>3Z-tr8</t>
  </si>
  <si>
    <t>3Z-tr9</t>
  </si>
  <si>
    <t>3Z-tr10</t>
  </si>
  <si>
    <t>3Z-tr11</t>
  </si>
  <si>
    <t>3Z-tr12</t>
  </si>
  <si>
    <t>weight,mg</t>
  </si>
  <si>
    <t>gDNA quant ng/uL</t>
  </si>
  <si>
    <t>F12</t>
  </si>
  <si>
    <t>uL gDNA</t>
  </si>
  <si>
    <t>NOTE: 10ngstd</t>
  </si>
  <si>
    <t>uL water</t>
  </si>
  <si>
    <t>PCR quant</t>
  </si>
  <si>
    <t>uL to pool</t>
  </si>
  <si>
    <t>sample name</t>
  </si>
  <si>
    <t>replicate</t>
  </si>
  <si>
    <t>spatial</t>
  </si>
  <si>
    <t>spike1</t>
  </si>
  <si>
    <t>spike2</t>
  </si>
  <si>
    <t>spike3</t>
  </si>
  <si>
    <t>spike4</t>
  </si>
  <si>
    <t>STDspike</t>
  </si>
  <si>
    <t>STD</t>
  </si>
  <si>
    <t>neg1</t>
  </si>
  <si>
    <t>neg2</t>
  </si>
  <si>
    <t>34a</t>
  </si>
  <si>
    <t>34b</t>
  </si>
  <si>
    <t>TS#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</si>
</sst>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zoomScale="92" workbookViewId="0">
      <selection activeCell="E90" sqref="E90"/>
    </sheetView>
  </sheetViews>
  <sheetFormatPr baseColWidth="10" defaultRowHeight="16" x14ac:dyDescent="0.2"/>
  <cols>
    <col min="2" max="2" width="9.33203125" customWidth="1"/>
    <col min="4" max="5" width="5" customWidth="1"/>
    <col min="10" max="10" width="20.1640625" customWidth="1"/>
    <col min="11" max="11" width="22" customWidth="1"/>
  </cols>
  <sheetData>
    <row r="1" spans="1:16" x14ac:dyDescent="0.2">
      <c r="A1" s="1" t="s">
        <v>0</v>
      </c>
      <c r="B1" s="1" t="s">
        <v>96</v>
      </c>
      <c r="C1" s="1" t="s">
        <v>160</v>
      </c>
      <c r="D1" s="1" t="s">
        <v>161</v>
      </c>
      <c r="E1" s="1" t="s">
        <v>245</v>
      </c>
      <c r="F1" s="1" t="s">
        <v>162</v>
      </c>
      <c r="G1" s="1" t="s">
        <v>163</v>
      </c>
      <c r="H1" s="1" t="s">
        <v>234</v>
      </c>
      <c r="I1" s="1" t="s">
        <v>233</v>
      </c>
      <c r="J1" s="1" t="s">
        <v>224</v>
      </c>
      <c r="K1" s="1" t="s">
        <v>225</v>
      </c>
      <c r="L1" s="1" t="s">
        <v>227</v>
      </c>
      <c r="M1" s="1" t="s">
        <v>229</v>
      </c>
      <c r="N1" s="1" t="s">
        <v>230</v>
      </c>
      <c r="O1" s="1" t="s">
        <v>231</v>
      </c>
      <c r="P1" s="1" t="s">
        <v>232</v>
      </c>
    </row>
    <row r="2" spans="1:16" x14ac:dyDescent="0.2">
      <c r="A2" s="2" t="s">
        <v>1</v>
      </c>
      <c r="B2" s="3" t="s">
        <v>159</v>
      </c>
      <c r="C2" s="4">
        <v>42676</v>
      </c>
      <c r="D2" s="6">
        <v>16</v>
      </c>
      <c r="E2" s="6">
        <v>1</v>
      </c>
      <c r="F2" s="2" t="s">
        <v>112</v>
      </c>
      <c r="G2" s="2" t="s">
        <v>98</v>
      </c>
      <c r="H2" s="2" t="s">
        <v>101</v>
      </c>
      <c r="I2" s="2">
        <v>1</v>
      </c>
      <c r="J2" s="2">
        <v>41.5</v>
      </c>
      <c r="K2">
        <v>62.383150605885746</v>
      </c>
      <c r="L2">
        <f>MIN(20*20/K2,20)</f>
        <v>6.4119877902136713</v>
      </c>
      <c r="M2">
        <f>20-L2</f>
        <v>13.588012209786328</v>
      </c>
      <c r="N2">
        <v>22604</v>
      </c>
      <c r="O2">
        <f>50000/N2</f>
        <v>2.2119978764820387</v>
      </c>
      <c r="P2" t="str">
        <f>CONCATENATE("d",D2,"s",RIGHT(H2,1),"r",I2)</f>
        <v>d16s1r1</v>
      </c>
    </row>
    <row r="3" spans="1:16" x14ac:dyDescent="0.2">
      <c r="A3" s="2" t="s">
        <v>2</v>
      </c>
      <c r="B3" s="3" t="s">
        <v>158</v>
      </c>
      <c r="C3" s="4">
        <v>42676</v>
      </c>
      <c r="D3" s="6">
        <v>16</v>
      </c>
      <c r="E3" s="6">
        <v>1</v>
      </c>
      <c r="F3" s="2" t="s">
        <v>112</v>
      </c>
      <c r="G3" s="2" t="s">
        <v>98</v>
      </c>
      <c r="H3" s="2" t="s">
        <v>97</v>
      </c>
      <c r="I3" s="2">
        <v>1</v>
      </c>
      <c r="J3" s="2">
        <v>85.5</v>
      </c>
      <c r="K3">
        <v>58.817080207732253</v>
      </c>
      <c r="L3">
        <f t="shared" ref="L3:L67" si="0">MIN(20*20/K3,20)</f>
        <v>6.8007456097321697</v>
      </c>
      <c r="M3">
        <f t="shared" ref="M3:M66" si="1">20-L3</f>
        <v>13.19925439026783</v>
      </c>
      <c r="N3">
        <v>35913</v>
      </c>
      <c r="O3">
        <f t="shared" ref="O3:O66" si="2">50000/N3</f>
        <v>1.3922535015175563</v>
      </c>
      <c r="P3" t="str">
        <f t="shared" ref="P3:P66" si="3">CONCATENATE("d",D3,"s",RIGHT(H3,1),"r",I3)</f>
        <v>d16s2r1</v>
      </c>
    </row>
    <row r="4" spans="1:16" x14ac:dyDescent="0.2">
      <c r="A4" s="2" t="s">
        <v>3</v>
      </c>
      <c r="B4" s="3" t="s">
        <v>164</v>
      </c>
      <c r="C4" s="4">
        <v>42676</v>
      </c>
      <c r="D4" s="6">
        <v>16</v>
      </c>
      <c r="E4" s="6">
        <v>1</v>
      </c>
      <c r="F4" s="2" t="s">
        <v>112</v>
      </c>
      <c r="G4" s="2" t="s">
        <v>98</v>
      </c>
      <c r="H4" s="2" t="s">
        <v>97</v>
      </c>
      <c r="I4" s="2">
        <v>2</v>
      </c>
      <c r="J4" s="2">
        <v>61.6</v>
      </c>
      <c r="K4">
        <v>43.404500865551064</v>
      </c>
      <c r="L4">
        <f t="shared" si="0"/>
        <v>9.2156341398564212</v>
      </c>
      <c r="M4">
        <f t="shared" si="1"/>
        <v>10.784365860143579</v>
      </c>
      <c r="N4">
        <v>31464</v>
      </c>
      <c r="O4">
        <f t="shared" si="2"/>
        <v>1.5891177218408339</v>
      </c>
      <c r="P4" t="str">
        <f t="shared" si="3"/>
        <v>d16s2r2</v>
      </c>
    </row>
    <row r="5" spans="1:16" x14ac:dyDescent="0.2">
      <c r="A5" s="2" t="s">
        <v>4</v>
      </c>
      <c r="B5" s="3" t="s">
        <v>157</v>
      </c>
      <c r="C5" s="4">
        <v>42677</v>
      </c>
      <c r="D5" s="6">
        <v>17</v>
      </c>
      <c r="E5" s="6">
        <v>2</v>
      </c>
      <c r="F5" s="2" t="s">
        <v>109</v>
      </c>
      <c r="G5" s="2" t="s">
        <v>98</v>
      </c>
      <c r="H5" s="2" t="s">
        <v>101</v>
      </c>
      <c r="I5" s="2">
        <v>1</v>
      </c>
      <c r="J5" s="2">
        <v>49.5</v>
      </c>
      <c r="K5">
        <v>67.815926139642244</v>
      </c>
      <c r="L5">
        <f t="shared" si="0"/>
        <v>5.8983195064879812</v>
      </c>
      <c r="M5">
        <f t="shared" si="1"/>
        <v>14.101680493512019</v>
      </c>
      <c r="N5">
        <v>29367</v>
      </c>
      <c r="O5">
        <f t="shared" si="2"/>
        <v>1.7025913440256071</v>
      </c>
      <c r="P5" t="str">
        <f t="shared" si="3"/>
        <v>d17s1r1</v>
      </c>
    </row>
    <row r="6" spans="1:16" x14ac:dyDescent="0.2">
      <c r="A6" s="2" t="s">
        <v>5</v>
      </c>
      <c r="B6" s="3" t="s">
        <v>156</v>
      </c>
      <c r="C6" s="4">
        <v>42677</v>
      </c>
      <c r="D6" s="6">
        <v>17</v>
      </c>
      <c r="E6" s="6">
        <v>2</v>
      </c>
      <c r="F6" s="2" t="s">
        <v>109</v>
      </c>
      <c r="G6" s="2" t="s">
        <v>98</v>
      </c>
      <c r="H6" s="2" t="s">
        <v>97</v>
      </c>
      <c r="I6" s="2">
        <v>1</v>
      </c>
      <c r="J6" s="2">
        <v>56.3</v>
      </c>
      <c r="K6">
        <v>69.347951529140218</v>
      </c>
      <c r="L6">
        <f t="shared" si="0"/>
        <v>5.7680146446996172</v>
      </c>
      <c r="M6">
        <f t="shared" si="1"/>
        <v>14.231985355300383</v>
      </c>
      <c r="N6">
        <v>26951</v>
      </c>
      <c r="O6">
        <f t="shared" si="2"/>
        <v>1.855218730288301</v>
      </c>
      <c r="P6" t="str">
        <f t="shared" si="3"/>
        <v>d17s2r1</v>
      </c>
    </row>
    <row r="7" spans="1:16" x14ac:dyDescent="0.2">
      <c r="A7" s="2" t="s">
        <v>6</v>
      </c>
      <c r="B7" s="3" t="s">
        <v>165</v>
      </c>
      <c r="C7" s="4">
        <v>42677</v>
      </c>
      <c r="D7" s="6">
        <v>17</v>
      </c>
      <c r="E7" s="6">
        <v>2</v>
      </c>
      <c r="F7" s="2" t="s">
        <v>109</v>
      </c>
      <c r="G7" s="2" t="s">
        <v>98</v>
      </c>
      <c r="H7" s="2" t="s">
        <v>97</v>
      </c>
      <c r="I7" s="2">
        <v>2</v>
      </c>
      <c r="J7" s="2">
        <v>52.2</v>
      </c>
      <c r="K7">
        <v>59.007501442585109</v>
      </c>
      <c r="L7">
        <f t="shared" si="0"/>
        <v>6.7787991394484655</v>
      </c>
      <c r="M7">
        <f t="shared" si="1"/>
        <v>13.221200860551534</v>
      </c>
      <c r="N7">
        <v>32951</v>
      </c>
      <c r="O7">
        <f t="shared" si="2"/>
        <v>1.5174046311189342</v>
      </c>
      <c r="P7" t="str">
        <f t="shared" si="3"/>
        <v>d17s2r2</v>
      </c>
    </row>
    <row r="8" spans="1:16" x14ac:dyDescent="0.2">
      <c r="A8" s="2" t="s">
        <v>7</v>
      </c>
      <c r="B8" s="3" t="s">
        <v>155</v>
      </c>
      <c r="C8" s="4">
        <v>42678</v>
      </c>
      <c r="D8" s="6">
        <v>18</v>
      </c>
      <c r="E8" s="6">
        <v>3</v>
      </c>
      <c r="F8" s="2" t="s">
        <v>126</v>
      </c>
      <c r="G8" s="2" t="s">
        <v>98</v>
      </c>
      <c r="H8" s="2" t="s">
        <v>101</v>
      </c>
      <c r="I8" s="2">
        <v>1</v>
      </c>
      <c r="J8" s="2">
        <v>46.5</v>
      </c>
      <c r="K8">
        <v>90.995383727639933</v>
      </c>
      <c r="L8">
        <f t="shared" si="0"/>
        <v>4.395827388312882</v>
      </c>
      <c r="M8">
        <f t="shared" si="1"/>
        <v>15.604172611687119</v>
      </c>
      <c r="N8">
        <v>29367</v>
      </c>
      <c r="O8">
        <f t="shared" si="2"/>
        <v>1.7025913440256071</v>
      </c>
      <c r="P8" t="str">
        <f t="shared" si="3"/>
        <v>d18s1r1</v>
      </c>
    </row>
    <row r="9" spans="1:16" x14ac:dyDescent="0.2">
      <c r="A9" s="2" t="s">
        <v>8</v>
      </c>
      <c r="B9" s="3" t="s">
        <v>154</v>
      </c>
      <c r="C9" s="4">
        <v>42678</v>
      </c>
      <c r="D9" s="6">
        <v>18</v>
      </c>
      <c r="E9" s="6">
        <v>3</v>
      </c>
      <c r="F9" s="2" t="s">
        <v>126</v>
      </c>
      <c r="G9" s="2" t="s">
        <v>98</v>
      </c>
      <c r="H9" s="2" t="s">
        <v>97</v>
      </c>
      <c r="I9" s="2">
        <v>1</v>
      </c>
      <c r="J9" s="2">
        <v>63</v>
      </c>
      <c r="K9">
        <v>99.18638199653779</v>
      </c>
      <c r="L9">
        <f t="shared" si="0"/>
        <v>4.0328116818895809</v>
      </c>
      <c r="M9">
        <f t="shared" si="1"/>
        <v>15.96718831811042</v>
      </c>
      <c r="N9">
        <v>26029</v>
      </c>
      <c r="O9">
        <f t="shared" si="2"/>
        <v>1.9209343424641745</v>
      </c>
      <c r="P9" t="str">
        <f t="shared" si="3"/>
        <v>d18s2r1</v>
      </c>
    </row>
    <row r="10" spans="1:16" x14ac:dyDescent="0.2">
      <c r="A10" s="2" t="s">
        <v>9</v>
      </c>
      <c r="B10" s="3" t="s">
        <v>166</v>
      </c>
      <c r="C10" s="4">
        <v>42678</v>
      </c>
      <c r="D10" s="6">
        <v>18</v>
      </c>
      <c r="E10" s="6">
        <v>3</v>
      </c>
      <c r="F10" s="2" t="s">
        <v>126</v>
      </c>
      <c r="G10" s="2" t="s">
        <v>98</v>
      </c>
      <c r="H10" s="2" t="s">
        <v>97</v>
      </c>
      <c r="I10" s="2">
        <v>2</v>
      </c>
      <c r="J10" s="2">
        <v>73.900000000000006</v>
      </c>
      <c r="K10">
        <v>102.98903635314484</v>
      </c>
      <c r="L10">
        <f t="shared" si="0"/>
        <v>3.8839085611833255</v>
      </c>
      <c r="M10">
        <f t="shared" si="1"/>
        <v>16.116091438816674</v>
      </c>
      <c r="N10">
        <v>27562</v>
      </c>
      <c r="O10">
        <f t="shared" si="2"/>
        <v>1.8140918656120746</v>
      </c>
      <c r="P10" t="str">
        <f t="shared" si="3"/>
        <v>d18s2r2</v>
      </c>
    </row>
    <row r="11" spans="1:16" x14ac:dyDescent="0.2">
      <c r="A11" s="2" t="s">
        <v>10</v>
      </c>
      <c r="B11" s="3" t="s">
        <v>153</v>
      </c>
      <c r="C11" s="4">
        <v>42679</v>
      </c>
      <c r="D11" s="6">
        <v>19</v>
      </c>
      <c r="E11" s="6">
        <v>4</v>
      </c>
      <c r="F11" s="2" t="s">
        <v>109</v>
      </c>
      <c r="G11" s="2" t="s">
        <v>98</v>
      </c>
      <c r="H11" s="2" t="s">
        <v>101</v>
      </c>
      <c r="I11" s="2">
        <v>1</v>
      </c>
      <c r="J11" s="2">
        <v>57.4</v>
      </c>
      <c r="K11">
        <v>60.005770340450084</v>
      </c>
      <c r="L11">
        <f t="shared" si="0"/>
        <v>6.6660255793826328</v>
      </c>
      <c r="M11">
        <f t="shared" si="1"/>
        <v>13.333974420617366</v>
      </c>
      <c r="N11">
        <v>31807</v>
      </c>
      <c r="O11">
        <f t="shared" si="2"/>
        <v>1.5719810104693934</v>
      </c>
      <c r="P11" t="str">
        <f t="shared" si="3"/>
        <v>d19s1r1</v>
      </c>
    </row>
    <row r="12" spans="1:16" x14ac:dyDescent="0.2">
      <c r="A12" s="2" t="s">
        <v>11</v>
      </c>
      <c r="B12" s="3" t="s">
        <v>152</v>
      </c>
      <c r="C12" s="4">
        <v>42679</v>
      </c>
      <c r="D12" s="6">
        <v>19</v>
      </c>
      <c r="E12" s="6">
        <v>4</v>
      </c>
      <c r="F12" s="2" t="s">
        <v>109</v>
      </c>
      <c r="G12" s="2" t="s">
        <v>98</v>
      </c>
      <c r="H12" s="2" t="s">
        <v>97</v>
      </c>
      <c r="I12" s="2">
        <v>1</v>
      </c>
      <c r="J12" s="2">
        <v>37.1</v>
      </c>
      <c r="K12">
        <v>67.123485285631858</v>
      </c>
      <c r="L12">
        <f t="shared" si="0"/>
        <v>5.9591661293788949</v>
      </c>
      <c r="M12">
        <f t="shared" si="1"/>
        <v>14.040833870621105</v>
      </c>
      <c r="N12">
        <v>20448</v>
      </c>
      <c r="O12">
        <f t="shared" si="2"/>
        <v>2.4452269170579028</v>
      </c>
      <c r="P12" t="str">
        <f t="shared" si="3"/>
        <v>d19s2r1</v>
      </c>
    </row>
    <row r="13" spans="1:16" x14ac:dyDescent="0.2">
      <c r="A13" s="2" t="s">
        <v>12</v>
      </c>
      <c r="B13" s="3" t="s">
        <v>167</v>
      </c>
      <c r="C13" s="4">
        <v>42679</v>
      </c>
      <c r="D13" s="6">
        <v>19</v>
      </c>
      <c r="E13" s="6">
        <v>4</v>
      </c>
      <c r="F13" s="2" t="s">
        <v>109</v>
      </c>
      <c r="G13" s="2" t="s">
        <v>98</v>
      </c>
      <c r="H13" s="2" t="s">
        <v>97</v>
      </c>
      <c r="I13" s="2">
        <v>2</v>
      </c>
      <c r="J13" s="2">
        <v>37.5</v>
      </c>
      <c r="K13">
        <v>49.359492210040393</v>
      </c>
      <c r="L13">
        <f t="shared" si="0"/>
        <v>8.1038110825344862</v>
      </c>
      <c r="M13">
        <f t="shared" si="1"/>
        <v>11.896188917465514</v>
      </c>
      <c r="N13">
        <v>22521</v>
      </c>
      <c r="O13">
        <f t="shared" si="2"/>
        <v>2.2201500821455529</v>
      </c>
      <c r="P13" t="str">
        <f t="shared" si="3"/>
        <v>d19s2r2</v>
      </c>
    </row>
    <row r="14" spans="1:16" x14ac:dyDescent="0.2">
      <c r="A14" s="2" t="s">
        <v>13</v>
      </c>
      <c r="B14" s="3" t="s">
        <v>151</v>
      </c>
      <c r="C14" s="4">
        <v>42680</v>
      </c>
      <c r="D14" s="6">
        <v>20</v>
      </c>
      <c r="E14" s="6">
        <v>5</v>
      </c>
      <c r="F14" s="2" t="s">
        <v>149</v>
      </c>
      <c r="G14" s="2" t="s">
        <v>98</v>
      </c>
      <c r="H14" s="2" t="s">
        <v>101</v>
      </c>
      <c r="I14" s="2">
        <v>1</v>
      </c>
      <c r="J14" s="2">
        <v>46.4</v>
      </c>
      <c r="K14">
        <v>61.278130409694171</v>
      </c>
      <c r="L14">
        <f t="shared" si="0"/>
        <v>6.5276142944583082</v>
      </c>
      <c r="M14">
        <f t="shared" si="1"/>
        <v>13.472385705541692</v>
      </c>
      <c r="N14">
        <v>17269</v>
      </c>
      <c r="O14">
        <f t="shared" si="2"/>
        <v>2.8953616306676704</v>
      </c>
      <c r="P14" t="str">
        <f t="shared" si="3"/>
        <v>d20s1r1</v>
      </c>
    </row>
    <row r="15" spans="1:16" x14ac:dyDescent="0.2">
      <c r="A15" s="2" t="s">
        <v>14</v>
      </c>
      <c r="B15" s="3" t="s">
        <v>150</v>
      </c>
      <c r="C15" s="4">
        <v>42680</v>
      </c>
      <c r="D15" s="6">
        <v>20</v>
      </c>
      <c r="E15" s="6">
        <v>5</v>
      </c>
      <c r="F15" s="2" t="s">
        <v>149</v>
      </c>
      <c r="G15" s="2" t="s">
        <v>98</v>
      </c>
      <c r="H15" s="2" t="s">
        <v>97</v>
      </c>
      <c r="I15" s="2">
        <v>1</v>
      </c>
      <c r="J15" s="2">
        <v>39.6</v>
      </c>
      <c r="K15">
        <v>67.720715522215812</v>
      </c>
      <c r="L15">
        <f t="shared" si="0"/>
        <v>5.9066121336059982</v>
      </c>
      <c r="M15">
        <f t="shared" si="1"/>
        <v>14.093387866394002</v>
      </c>
      <c r="N15">
        <v>22757</v>
      </c>
      <c r="O15">
        <f t="shared" si="2"/>
        <v>2.1971261589840489</v>
      </c>
      <c r="P15" t="str">
        <f t="shared" si="3"/>
        <v>d20s2r1</v>
      </c>
    </row>
    <row r="16" spans="1:16" x14ac:dyDescent="0.2">
      <c r="A16" s="2" t="s">
        <v>15</v>
      </c>
      <c r="B16" s="3" t="s">
        <v>168</v>
      </c>
      <c r="C16" s="4">
        <v>42680</v>
      </c>
      <c r="D16" s="6">
        <v>20</v>
      </c>
      <c r="E16" s="6">
        <v>5</v>
      </c>
      <c r="F16" s="2" t="s">
        <v>149</v>
      </c>
      <c r="G16" s="2" t="s">
        <v>98</v>
      </c>
      <c r="H16" s="2" t="s">
        <v>97</v>
      </c>
      <c r="I16" s="2">
        <v>2</v>
      </c>
      <c r="J16" s="2">
        <v>29.3</v>
      </c>
      <c r="K16">
        <v>47.994806693594924</v>
      </c>
      <c r="L16">
        <f t="shared" si="0"/>
        <v>8.3342350465885175</v>
      </c>
      <c r="M16">
        <f t="shared" si="1"/>
        <v>11.665764953411482</v>
      </c>
      <c r="N16">
        <v>18806</v>
      </c>
      <c r="O16">
        <f t="shared" si="2"/>
        <v>2.6587259385302562</v>
      </c>
      <c r="P16" t="str">
        <f t="shared" si="3"/>
        <v>d20s2r2</v>
      </c>
    </row>
    <row r="17" spans="1:16" x14ac:dyDescent="0.2">
      <c r="A17" s="2" t="s">
        <v>16</v>
      </c>
      <c r="B17" s="3" t="s">
        <v>148</v>
      </c>
      <c r="C17" s="4">
        <v>42681</v>
      </c>
      <c r="D17" s="6">
        <v>21</v>
      </c>
      <c r="E17" s="6">
        <v>6</v>
      </c>
      <c r="F17" s="2" t="s">
        <v>146</v>
      </c>
      <c r="G17" s="2" t="s">
        <v>98</v>
      </c>
      <c r="H17" s="2" t="s">
        <v>101</v>
      </c>
      <c r="I17" s="2">
        <v>1</v>
      </c>
      <c r="J17" s="2">
        <v>49.9</v>
      </c>
      <c r="K17">
        <v>94.316214656664741</v>
      </c>
      <c r="L17">
        <f t="shared" si="0"/>
        <v>4.2410523095747941</v>
      </c>
      <c r="M17">
        <f t="shared" si="1"/>
        <v>15.758947690425206</v>
      </c>
      <c r="N17">
        <v>24856</v>
      </c>
      <c r="O17">
        <f t="shared" si="2"/>
        <v>2.0115867396202125</v>
      </c>
      <c r="P17" t="str">
        <f t="shared" si="3"/>
        <v>d21s1r1</v>
      </c>
    </row>
    <row r="18" spans="1:16" x14ac:dyDescent="0.2">
      <c r="A18" s="2" t="s">
        <v>17</v>
      </c>
      <c r="B18" s="3" t="s">
        <v>147</v>
      </c>
      <c r="C18" s="4">
        <v>42681</v>
      </c>
      <c r="D18" s="6">
        <v>21</v>
      </c>
      <c r="E18" s="6">
        <v>6</v>
      </c>
      <c r="F18" s="2" t="s">
        <v>146</v>
      </c>
      <c r="G18" s="2" t="s">
        <v>98</v>
      </c>
      <c r="H18" s="2" t="s">
        <v>97</v>
      </c>
      <c r="I18" s="2">
        <v>1</v>
      </c>
      <c r="J18" s="2">
        <v>52.4</v>
      </c>
      <c r="K18">
        <v>82.922677437968844</v>
      </c>
      <c r="L18">
        <f t="shared" si="0"/>
        <v>4.8237709195922198</v>
      </c>
      <c r="M18">
        <f t="shared" si="1"/>
        <v>15.176229080407779</v>
      </c>
      <c r="N18">
        <v>22754</v>
      </c>
      <c r="O18">
        <f t="shared" si="2"/>
        <v>2.1974158389733671</v>
      </c>
      <c r="P18" t="str">
        <f t="shared" si="3"/>
        <v>d21s2r1</v>
      </c>
    </row>
    <row r="19" spans="1:16" x14ac:dyDescent="0.2">
      <c r="A19" s="2" t="s">
        <v>18</v>
      </c>
      <c r="B19" s="3" t="s">
        <v>169</v>
      </c>
      <c r="C19" s="4">
        <v>42681</v>
      </c>
      <c r="D19" s="6">
        <v>21</v>
      </c>
      <c r="E19" s="6">
        <v>6</v>
      </c>
      <c r="F19" s="2" t="s">
        <v>146</v>
      </c>
      <c r="G19" s="2" t="s">
        <v>98</v>
      </c>
      <c r="H19" s="2" t="s">
        <v>97</v>
      </c>
      <c r="I19" s="2">
        <v>2</v>
      </c>
      <c r="J19" s="2">
        <v>41.5</v>
      </c>
      <c r="K19">
        <v>73.571840738603584</v>
      </c>
      <c r="L19">
        <f t="shared" si="0"/>
        <v>5.4368627450980389</v>
      </c>
      <c r="M19">
        <f t="shared" si="1"/>
        <v>14.56313725490196</v>
      </c>
      <c r="N19">
        <v>20618</v>
      </c>
      <c r="O19">
        <f t="shared" si="2"/>
        <v>2.4250654767678728</v>
      </c>
      <c r="P19" t="str">
        <f t="shared" si="3"/>
        <v>d21s2r2</v>
      </c>
    </row>
    <row r="20" spans="1:16" x14ac:dyDescent="0.2">
      <c r="A20" s="2" t="s">
        <v>19</v>
      </c>
      <c r="B20" s="3" t="s">
        <v>145</v>
      </c>
      <c r="C20" s="4">
        <v>42682</v>
      </c>
      <c r="D20" s="6">
        <v>22</v>
      </c>
      <c r="E20" s="6">
        <v>7</v>
      </c>
      <c r="F20" s="2" t="s">
        <v>143</v>
      </c>
      <c r="G20" s="2" t="s">
        <v>98</v>
      </c>
      <c r="H20" s="2" t="s">
        <v>101</v>
      </c>
      <c r="I20" s="2">
        <v>1</v>
      </c>
      <c r="J20" s="2">
        <v>47.7</v>
      </c>
      <c r="K20">
        <v>59.068090017311022</v>
      </c>
      <c r="L20">
        <f t="shared" si="0"/>
        <v>6.7718458457480581</v>
      </c>
      <c r="M20">
        <f t="shared" si="1"/>
        <v>13.228154154251943</v>
      </c>
      <c r="N20">
        <v>21771</v>
      </c>
      <c r="O20">
        <f t="shared" si="2"/>
        <v>2.2966331358228835</v>
      </c>
      <c r="P20" t="str">
        <f t="shared" si="3"/>
        <v>d22s1r1</v>
      </c>
    </row>
    <row r="21" spans="1:16" x14ac:dyDescent="0.2">
      <c r="A21" s="2" t="s">
        <v>20</v>
      </c>
      <c r="B21" s="3" t="s">
        <v>144</v>
      </c>
      <c r="C21" s="4">
        <v>42682</v>
      </c>
      <c r="D21" s="6">
        <v>22</v>
      </c>
      <c r="E21" s="6">
        <v>7</v>
      </c>
      <c r="F21" s="2" t="s">
        <v>143</v>
      </c>
      <c r="G21" s="2" t="s">
        <v>98</v>
      </c>
      <c r="H21" s="2" t="s">
        <v>97</v>
      </c>
      <c r="I21" s="2">
        <v>1</v>
      </c>
      <c r="J21" s="2">
        <v>36.700000000000003</v>
      </c>
      <c r="K21">
        <v>52.172533179457588</v>
      </c>
      <c r="L21">
        <f t="shared" si="0"/>
        <v>7.6668694353812974</v>
      </c>
      <c r="M21">
        <f t="shared" si="1"/>
        <v>12.333130564618703</v>
      </c>
      <c r="N21">
        <v>21918</v>
      </c>
      <c r="O21">
        <f t="shared" si="2"/>
        <v>2.2812300392371565</v>
      </c>
      <c r="P21" t="str">
        <f t="shared" si="3"/>
        <v>d22s2r1</v>
      </c>
    </row>
    <row r="22" spans="1:16" x14ac:dyDescent="0.2">
      <c r="A22" s="2" t="s">
        <v>21</v>
      </c>
      <c r="B22" s="3" t="s">
        <v>170</v>
      </c>
      <c r="C22" s="4">
        <v>42682</v>
      </c>
      <c r="D22" s="6">
        <v>22</v>
      </c>
      <c r="E22" s="6">
        <v>7</v>
      </c>
      <c r="F22" s="2" t="s">
        <v>143</v>
      </c>
      <c r="G22" s="2" t="s">
        <v>98</v>
      </c>
      <c r="H22" s="2" t="s">
        <v>97</v>
      </c>
      <c r="I22" s="2">
        <v>2</v>
      </c>
      <c r="J22" s="2">
        <v>35.799999999999997</v>
      </c>
      <c r="K22">
        <v>61.090594345066357</v>
      </c>
      <c r="L22">
        <f t="shared" si="0"/>
        <v>6.5476527817134222</v>
      </c>
      <c r="M22">
        <f t="shared" si="1"/>
        <v>13.452347218286578</v>
      </c>
      <c r="N22">
        <v>16719</v>
      </c>
      <c r="O22">
        <f t="shared" si="2"/>
        <v>2.9906094862132901</v>
      </c>
      <c r="P22" t="str">
        <f t="shared" si="3"/>
        <v>d22s2r2</v>
      </c>
    </row>
    <row r="23" spans="1:16" x14ac:dyDescent="0.2">
      <c r="A23" s="2" t="s">
        <v>22</v>
      </c>
      <c r="B23" s="3" t="s">
        <v>142</v>
      </c>
      <c r="C23" s="4">
        <v>42683</v>
      </c>
      <c r="D23" s="6">
        <v>23</v>
      </c>
      <c r="E23" s="6">
        <v>8</v>
      </c>
      <c r="F23" s="2" t="s">
        <v>106</v>
      </c>
      <c r="G23" s="2" t="s">
        <v>98</v>
      </c>
      <c r="H23" s="2" t="s">
        <v>101</v>
      </c>
      <c r="I23" s="2">
        <v>1</v>
      </c>
      <c r="J23" s="2">
        <v>43</v>
      </c>
      <c r="K23">
        <v>92.316791690709749</v>
      </c>
      <c r="L23">
        <f t="shared" si="0"/>
        <v>4.3329062099571836</v>
      </c>
      <c r="M23">
        <f t="shared" si="1"/>
        <v>15.667093790042816</v>
      </c>
      <c r="N23">
        <v>24155</v>
      </c>
      <c r="O23">
        <f t="shared" si="2"/>
        <v>2.0699648105982198</v>
      </c>
      <c r="P23" t="str">
        <f t="shared" si="3"/>
        <v>d23s1r1</v>
      </c>
    </row>
    <row r="24" spans="1:16" x14ac:dyDescent="0.2">
      <c r="A24" s="2" t="s">
        <v>23</v>
      </c>
      <c r="B24" s="3" t="s">
        <v>141</v>
      </c>
      <c r="C24" s="4">
        <v>42683</v>
      </c>
      <c r="D24" s="6">
        <v>23</v>
      </c>
      <c r="E24" s="6">
        <v>8</v>
      </c>
      <c r="F24" s="2" t="s">
        <v>106</v>
      </c>
      <c r="G24" s="2" t="s">
        <v>98</v>
      </c>
      <c r="H24" s="2" t="s">
        <v>97</v>
      </c>
      <c r="I24" s="2">
        <v>1</v>
      </c>
      <c r="J24" s="2">
        <v>41</v>
      </c>
      <c r="K24">
        <v>86.217541834968259</v>
      </c>
      <c r="L24">
        <f t="shared" si="0"/>
        <v>4.6394270990195094</v>
      </c>
      <c r="M24">
        <f t="shared" si="1"/>
        <v>15.36057290098049</v>
      </c>
      <c r="N24">
        <v>18397</v>
      </c>
      <c r="O24">
        <f t="shared" si="2"/>
        <v>2.7178344295265533</v>
      </c>
      <c r="P24" t="str">
        <f t="shared" si="3"/>
        <v>d23s2r1</v>
      </c>
    </row>
    <row r="25" spans="1:16" x14ac:dyDescent="0.2">
      <c r="A25" s="2" t="s">
        <v>24</v>
      </c>
      <c r="B25" s="3" t="s">
        <v>171</v>
      </c>
      <c r="C25" s="4">
        <v>42683</v>
      </c>
      <c r="D25" s="6">
        <v>23</v>
      </c>
      <c r="E25" s="6">
        <v>8</v>
      </c>
      <c r="F25" s="2" t="s">
        <v>106</v>
      </c>
      <c r="G25" s="2" t="s">
        <v>98</v>
      </c>
      <c r="H25" s="2" t="s">
        <v>97</v>
      </c>
      <c r="I25" s="2">
        <v>2</v>
      </c>
      <c r="J25" s="2">
        <v>44.4</v>
      </c>
      <c r="K25">
        <v>108.53144835545297</v>
      </c>
      <c r="L25">
        <f t="shared" si="0"/>
        <v>3.6855676954568417</v>
      </c>
      <c r="M25">
        <f t="shared" si="1"/>
        <v>16.314432304543157</v>
      </c>
      <c r="N25">
        <v>20087</v>
      </c>
      <c r="O25">
        <f t="shared" si="2"/>
        <v>2.4891721013590882</v>
      </c>
      <c r="P25" t="str">
        <f t="shared" si="3"/>
        <v>d23s2r2</v>
      </c>
    </row>
    <row r="26" spans="1:16" x14ac:dyDescent="0.2">
      <c r="A26" s="2" t="s">
        <v>25</v>
      </c>
      <c r="B26" s="3" t="s">
        <v>140</v>
      </c>
      <c r="C26" s="4">
        <v>42684</v>
      </c>
      <c r="D26" s="6">
        <v>24</v>
      </c>
      <c r="E26" s="6">
        <v>9</v>
      </c>
      <c r="F26" s="2" t="s">
        <v>138</v>
      </c>
      <c r="G26" s="2" t="s">
        <v>98</v>
      </c>
      <c r="H26" s="2" t="s">
        <v>101</v>
      </c>
      <c r="I26" s="2">
        <v>1</v>
      </c>
      <c r="J26" s="2">
        <v>64.900000000000006</v>
      </c>
      <c r="K26">
        <v>57.997691863819966</v>
      </c>
      <c r="L26">
        <f t="shared" si="0"/>
        <v>6.8968261864491094</v>
      </c>
      <c r="M26">
        <f t="shared" si="1"/>
        <v>13.103173813550891</v>
      </c>
      <c r="N26">
        <v>21488</v>
      </c>
      <c r="O26">
        <f t="shared" si="2"/>
        <v>2.3268801191362622</v>
      </c>
      <c r="P26" t="str">
        <f t="shared" si="3"/>
        <v>d24s1r1</v>
      </c>
    </row>
    <row r="27" spans="1:16" x14ac:dyDescent="0.2">
      <c r="A27" s="2" t="s">
        <v>26</v>
      </c>
      <c r="B27" s="3" t="s">
        <v>139</v>
      </c>
      <c r="C27" s="4">
        <v>42684</v>
      </c>
      <c r="D27" s="6">
        <v>24</v>
      </c>
      <c r="E27" s="6">
        <v>9</v>
      </c>
      <c r="F27" s="2" t="s">
        <v>138</v>
      </c>
      <c r="G27" s="2" t="s">
        <v>98</v>
      </c>
      <c r="H27" s="2" t="s">
        <v>97</v>
      </c>
      <c r="I27" s="2">
        <v>1</v>
      </c>
      <c r="J27" s="2">
        <v>38.799999999999997</v>
      </c>
      <c r="K27">
        <v>71.156953260242361</v>
      </c>
      <c r="L27">
        <f t="shared" si="0"/>
        <v>5.6213761505088593</v>
      </c>
      <c r="M27">
        <f t="shared" si="1"/>
        <v>14.378623849491142</v>
      </c>
      <c r="N27">
        <v>20695</v>
      </c>
      <c r="O27">
        <f t="shared" si="2"/>
        <v>2.4160425223483935</v>
      </c>
      <c r="P27" t="str">
        <f t="shared" si="3"/>
        <v>d24s2r1</v>
      </c>
    </row>
    <row r="28" spans="1:16" x14ac:dyDescent="0.2">
      <c r="A28" s="2" t="s">
        <v>27</v>
      </c>
      <c r="B28" s="3" t="s">
        <v>172</v>
      </c>
      <c r="C28" s="4">
        <v>42684</v>
      </c>
      <c r="D28" s="6">
        <v>24</v>
      </c>
      <c r="E28" s="6">
        <v>9</v>
      </c>
      <c r="F28" s="2" t="s">
        <v>138</v>
      </c>
      <c r="G28" s="2" t="s">
        <v>98</v>
      </c>
      <c r="H28" s="2" t="s">
        <v>97</v>
      </c>
      <c r="I28" s="2">
        <v>2</v>
      </c>
      <c r="J28" s="2">
        <v>35.299999999999997</v>
      </c>
      <c r="K28">
        <v>53.081361800346222</v>
      </c>
      <c r="L28">
        <f t="shared" si="0"/>
        <v>7.5356016958365037</v>
      </c>
      <c r="M28">
        <f t="shared" si="1"/>
        <v>12.464398304163495</v>
      </c>
      <c r="N28">
        <v>23480</v>
      </c>
      <c r="O28">
        <f t="shared" si="2"/>
        <v>2.1294718909710393</v>
      </c>
      <c r="P28" t="str">
        <f t="shared" si="3"/>
        <v>d24s2r2</v>
      </c>
    </row>
    <row r="29" spans="1:16" x14ac:dyDescent="0.2">
      <c r="A29" s="2" t="s">
        <v>28</v>
      </c>
      <c r="B29" s="3" t="s">
        <v>137</v>
      </c>
      <c r="C29" s="4">
        <v>42685</v>
      </c>
      <c r="D29" s="6">
        <v>25</v>
      </c>
      <c r="E29" s="6">
        <v>10</v>
      </c>
      <c r="F29" s="2" t="s">
        <v>135</v>
      </c>
      <c r="G29" s="2" t="s">
        <v>98</v>
      </c>
      <c r="H29" s="2" t="s">
        <v>101</v>
      </c>
      <c r="I29" s="2">
        <v>1</v>
      </c>
      <c r="J29" s="2">
        <v>59.2</v>
      </c>
      <c r="K29">
        <v>81.151182919792262</v>
      </c>
      <c r="L29">
        <f t="shared" si="0"/>
        <v>4.9290717104561459</v>
      </c>
      <c r="M29">
        <f t="shared" si="1"/>
        <v>15.070928289543854</v>
      </c>
      <c r="N29">
        <v>20532</v>
      </c>
      <c r="O29">
        <f t="shared" si="2"/>
        <v>2.4352230664328851</v>
      </c>
      <c r="P29" t="str">
        <f t="shared" si="3"/>
        <v>d25s1r1</v>
      </c>
    </row>
    <row r="30" spans="1:16" x14ac:dyDescent="0.2">
      <c r="A30" s="2" t="s">
        <v>29</v>
      </c>
      <c r="B30" s="3" t="s">
        <v>136</v>
      </c>
      <c r="C30" s="4">
        <v>42685</v>
      </c>
      <c r="D30" s="6">
        <v>25</v>
      </c>
      <c r="E30" s="6">
        <v>10</v>
      </c>
      <c r="F30" s="2" t="s">
        <v>135</v>
      </c>
      <c r="G30" s="2" t="s">
        <v>98</v>
      </c>
      <c r="H30" s="2" t="s">
        <v>97</v>
      </c>
      <c r="I30" s="2">
        <v>1</v>
      </c>
      <c r="J30" s="2">
        <v>39.200000000000003</v>
      </c>
      <c r="K30">
        <v>50.034622042700519</v>
      </c>
      <c r="L30">
        <f t="shared" si="0"/>
        <v>7.9944643063083847</v>
      </c>
      <c r="M30">
        <f t="shared" si="1"/>
        <v>12.005535693691616</v>
      </c>
      <c r="N30">
        <v>22920</v>
      </c>
      <c r="O30">
        <f t="shared" si="2"/>
        <v>2.1815008726003491</v>
      </c>
      <c r="P30" t="str">
        <f t="shared" si="3"/>
        <v>d25s2r1</v>
      </c>
    </row>
    <row r="31" spans="1:16" x14ac:dyDescent="0.2">
      <c r="A31" s="2" t="s">
        <v>30</v>
      </c>
      <c r="B31" s="3" t="s">
        <v>173</v>
      </c>
      <c r="C31" s="4">
        <v>42685</v>
      </c>
      <c r="D31" s="6">
        <v>25</v>
      </c>
      <c r="E31" s="6">
        <v>10</v>
      </c>
      <c r="F31" s="2" t="s">
        <v>135</v>
      </c>
      <c r="G31" s="2" t="s">
        <v>98</v>
      </c>
      <c r="H31" s="2" t="s">
        <v>97</v>
      </c>
      <c r="I31" s="2">
        <v>2</v>
      </c>
      <c r="J31" s="2">
        <v>56.4</v>
      </c>
      <c r="K31">
        <v>57.902481246393535</v>
      </c>
      <c r="L31">
        <f t="shared" si="0"/>
        <v>6.9081668244556287</v>
      </c>
      <c r="M31">
        <f t="shared" si="1"/>
        <v>13.091833175544371</v>
      </c>
      <c r="N31">
        <v>23552</v>
      </c>
      <c r="O31">
        <f t="shared" si="2"/>
        <v>2.1229619565217392</v>
      </c>
      <c r="P31" t="str">
        <f t="shared" si="3"/>
        <v>d25s2r2</v>
      </c>
    </row>
    <row r="32" spans="1:16" x14ac:dyDescent="0.2">
      <c r="A32" s="2" t="s">
        <v>31</v>
      </c>
      <c r="B32" s="3" t="s">
        <v>134</v>
      </c>
      <c r="C32" s="4">
        <v>42686</v>
      </c>
      <c r="D32" s="6">
        <v>26</v>
      </c>
      <c r="E32" s="6">
        <v>11</v>
      </c>
      <c r="F32" s="2" t="s">
        <v>132</v>
      </c>
      <c r="G32" s="2" t="s">
        <v>98</v>
      </c>
      <c r="H32" s="2" t="s">
        <v>101</v>
      </c>
      <c r="I32" s="2">
        <v>1</v>
      </c>
      <c r="J32" s="2">
        <v>36.700000000000003</v>
      </c>
      <c r="K32">
        <v>35.415464512406231</v>
      </c>
      <c r="L32">
        <f t="shared" si="0"/>
        <v>11.294501018329939</v>
      </c>
      <c r="M32">
        <f t="shared" si="1"/>
        <v>8.7054989816700612</v>
      </c>
      <c r="N32">
        <v>25786</v>
      </c>
      <c r="O32">
        <f t="shared" si="2"/>
        <v>1.93903668657411</v>
      </c>
      <c r="P32" t="str">
        <f t="shared" si="3"/>
        <v>d26s1r1</v>
      </c>
    </row>
    <row r="33" spans="1:16" x14ac:dyDescent="0.2">
      <c r="A33" s="2" t="s">
        <v>32</v>
      </c>
      <c r="B33" s="3" t="s">
        <v>133</v>
      </c>
      <c r="C33" s="4">
        <v>42686</v>
      </c>
      <c r="D33" s="6">
        <v>26</v>
      </c>
      <c r="E33" s="6">
        <v>11</v>
      </c>
      <c r="F33" s="2" t="s">
        <v>132</v>
      </c>
      <c r="G33" s="2" t="s">
        <v>98</v>
      </c>
      <c r="H33" s="2" t="s">
        <v>97</v>
      </c>
      <c r="I33" s="2">
        <v>1</v>
      </c>
      <c r="J33" s="2">
        <v>58.8</v>
      </c>
      <c r="K33">
        <v>28.150605885747257</v>
      </c>
      <c r="L33">
        <f t="shared" si="0"/>
        <v>14.209285641078202</v>
      </c>
      <c r="M33">
        <f t="shared" si="1"/>
        <v>5.7907143589217984</v>
      </c>
      <c r="N33">
        <v>33793</v>
      </c>
      <c r="O33">
        <f t="shared" si="2"/>
        <v>1.4795963661113247</v>
      </c>
      <c r="P33" t="str">
        <f t="shared" si="3"/>
        <v>d26s2r1</v>
      </c>
    </row>
    <row r="34" spans="1:16" x14ac:dyDescent="0.2">
      <c r="A34" s="2" t="s">
        <v>33</v>
      </c>
      <c r="B34" s="3" t="s">
        <v>174</v>
      </c>
      <c r="C34" s="4">
        <v>42686</v>
      </c>
      <c r="D34" s="6">
        <v>26</v>
      </c>
      <c r="E34" s="6">
        <v>11</v>
      </c>
      <c r="F34" s="2" t="s">
        <v>132</v>
      </c>
      <c r="G34" s="2" t="s">
        <v>98</v>
      </c>
      <c r="H34" s="2" t="s">
        <v>97</v>
      </c>
      <c r="I34" s="2">
        <v>2</v>
      </c>
      <c r="J34" s="2">
        <v>68.2</v>
      </c>
      <c r="K34">
        <v>73.312175418349682</v>
      </c>
      <c r="L34">
        <f t="shared" si="0"/>
        <v>5.4561196379378201</v>
      </c>
      <c r="M34">
        <f>20-L34</f>
        <v>14.543880362062179</v>
      </c>
      <c r="N34">
        <v>18511</v>
      </c>
      <c r="O34">
        <f t="shared" si="2"/>
        <v>2.7010966452379668</v>
      </c>
      <c r="P34" t="str">
        <f t="shared" si="3"/>
        <v>d26s2r2</v>
      </c>
    </row>
    <row r="35" spans="1:16" x14ac:dyDescent="0.2">
      <c r="A35" s="2" t="s">
        <v>34</v>
      </c>
      <c r="B35" s="3" t="s">
        <v>131</v>
      </c>
      <c r="C35" s="4">
        <v>42688</v>
      </c>
      <c r="D35" s="6">
        <v>28</v>
      </c>
      <c r="E35" s="6">
        <v>13</v>
      </c>
      <c r="F35" s="2" t="s">
        <v>129</v>
      </c>
      <c r="G35" s="2" t="s">
        <v>98</v>
      </c>
      <c r="H35" s="2" t="s">
        <v>101</v>
      </c>
      <c r="I35" s="2">
        <v>1</v>
      </c>
      <c r="J35" s="2">
        <v>57.4</v>
      </c>
      <c r="K35">
        <v>104.0334679746105</v>
      </c>
      <c r="L35">
        <f t="shared" si="0"/>
        <v>3.8449165233790006</v>
      </c>
      <c r="M35">
        <f t="shared" si="1"/>
        <v>16.155083476620998</v>
      </c>
      <c r="N35">
        <v>22449</v>
      </c>
      <c r="O35">
        <f t="shared" si="2"/>
        <v>2.2272707024811798</v>
      </c>
      <c r="P35" t="str">
        <f t="shared" si="3"/>
        <v>d28s1r1</v>
      </c>
    </row>
    <row r="36" spans="1:16" x14ac:dyDescent="0.2">
      <c r="A36" s="2" t="s">
        <v>35</v>
      </c>
      <c r="B36" s="3" t="s">
        <v>130</v>
      </c>
      <c r="C36" s="4">
        <v>42688</v>
      </c>
      <c r="D36" s="6">
        <v>28</v>
      </c>
      <c r="E36" s="6">
        <v>13</v>
      </c>
      <c r="F36" s="2" t="s">
        <v>129</v>
      </c>
      <c r="G36" s="2" t="s">
        <v>98</v>
      </c>
      <c r="H36" s="2" t="s">
        <v>97</v>
      </c>
      <c r="I36" s="2">
        <v>1</v>
      </c>
      <c r="J36" s="2">
        <v>56.2</v>
      </c>
      <c r="K36">
        <v>75.608770917484136</v>
      </c>
      <c r="L36">
        <f t="shared" si="0"/>
        <v>5.290391513393879</v>
      </c>
      <c r="M36">
        <f t="shared" si="1"/>
        <v>14.709608486606122</v>
      </c>
      <c r="N36">
        <v>18427</v>
      </c>
      <c r="O36">
        <f t="shared" si="2"/>
        <v>2.7134096705920658</v>
      </c>
      <c r="P36" t="str">
        <f>CONCATENATE("d",D36,"s",RIGHT(H36,1),"r",I36)</f>
        <v>d28s2r1</v>
      </c>
    </row>
    <row r="37" spans="1:16" x14ac:dyDescent="0.2">
      <c r="A37" s="2" t="s">
        <v>36</v>
      </c>
      <c r="B37" s="3" t="s">
        <v>175</v>
      </c>
      <c r="C37" s="4">
        <v>42688</v>
      </c>
      <c r="D37" s="6">
        <v>28</v>
      </c>
      <c r="E37" s="6">
        <v>13</v>
      </c>
      <c r="F37" s="2" t="s">
        <v>129</v>
      </c>
      <c r="G37" s="2" t="s">
        <v>98</v>
      </c>
      <c r="H37" s="2" t="s">
        <v>97</v>
      </c>
      <c r="I37" s="2">
        <v>2</v>
      </c>
      <c r="J37" s="2">
        <v>45.5</v>
      </c>
      <c r="K37">
        <v>83.620888632429313</v>
      </c>
      <c r="L37">
        <f>MIN(20*20/K37,20)</f>
        <v>4.7834937722112967</v>
      </c>
      <c r="M37">
        <f t="shared" si="1"/>
        <v>15.216506227788702</v>
      </c>
      <c r="N37">
        <v>17338</v>
      </c>
      <c r="O37">
        <f t="shared" si="2"/>
        <v>2.8838389664321142</v>
      </c>
      <c r="P37" t="str">
        <f t="shared" si="3"/>
        <v>d28s2r2</v>
      </c>
    </row>
    <row r="38" spans="1:16" x14ac:dyDescent="0.2">
      <c r="A38" s="2" t="s">
        <v>37</v>
      </c>
      <c r="B38" s="3" t="s">
        <v>128</v>
      </c>
      <c r="C38" s="4">
        <v>42689</v>
      </c>
      <c r="D38" s="6">
        <v>29</v>
      </c>
      <c r="E38" s="6">
        <v>14</v>
      </c>
      <c r="F38" s="2" t="s">
        <v>126</v>
      </c>
      <c r="G38" s="2" t="s">
        <v>98</v>
      </c>
      <c r="H38" s="2" t="s">
        <v>101</v>
      </c>
      <c r="I38" s="2">
        <v>1</v>
      </c>
      <c r="J38" s="2">
        <v>58</v>
      </c>
      <c r="K38">
        <v>55.69821119446047</v>
      </c>
      <c r="L38">
        <f t="shared" si="0"/>
        <v>7.1815591815591819</v>
      </c>
      <c r="M38">
        <f t="shared" si="1"/>
        <v>12.818440818440818</v>
      </c>
      <c r="N38">
        <v>22729</v>
      </c>
      <c r="O38">
        <f t="shared" si="2"/>
        <v>2.1998328127062345</v>
      </c>
      <c r="P38" t="str">
        <f t="shared" si="3"/>
        <v>d29s1r1</v>
      </c>
    </row>
    <row r="39" spans="1:16" x14ac:dyDescent="0.2">
      <c r="A39" s="2" t="s">
        <v>38</v>
      </c>
      <c r="B39" s="3" t="s">
        <v>127</v>
      </c>
      <c r="C39" s="4">
        <v>42689</v>
      </c>
      <c r="D39" s="6">
        <v>29</v>
      </c>
      <c r="E39" s="6">
        <v>14</v>
      </c>
      <c r="F39" s="2" t="s">
        <v>126</v>
      </c>
      <c r="G39" s="2" t="s">
        <v>98</v>
      </c>
      <c r="H39" s="2" t="s">
        <v>97</v>
      </c>
      <c r="I39" s="2">
        <v>1</v>
      </c>
      <c r="J39" s="2">
        <v>53</v>
      </c>
      <c r="K39">
        <v>51.038661281015578</v>
      </c>
      <c r="L39">
        <f t="shared" si="0"/>
        <v>7.8371961560203509</v>
      </c>
      <c r="M39">
        <f t="shared" si="1"/>
        <v>12.162803843979649</v>
      </c>
      <c r="N39">
        <v>27462</v>
      </c>
      <c r="O39">
        <f t="shared" si="2"/>
        <v>1.8206976913553274</v>
      </c>
      <c r="P39" t="str">
        <f t="shared" si="3"/>
        <v>d29s2r1</v>
      </c>
    </row>
    <row r="40" spans="1:16" x14ac:dyDescent="0.2">
      <c r="A40" s="2" t="s">
        <v>39</v>
      </c>
      <c r="B40" s="3" t="s">
        <v>176</v>
      </c>
      <c r="C40" s="4">
        <v>42689</v>
      </c>
      <c r="D40" s="6">
        <v>29</v>
      </c>
      <c r="E40" s="6">
        <v>14</v>
      </c>
      <c r="F40" s="2" t="s">
        <v>126</v>
      </c>
      <c r="G40" s="2" t="s">
        <v>98</v>
      </c>
      <c r="H40" s="2" t="s">
        <v>97</v>
      </c>
      <c r="I40" s="2">
        <v>2</v>
      </c>
      <c r="J40" s="2">
        <v>64.8</v>
      </c>
      <c r="K40">
        <v>54.192152336987881</v>
      </c>
      <c r="L40">
        <f t="shared" si="0"/>
        <v>7.3811425224937448</v>
      </c>
      <c r="M40">
        <f t="shared" si="1"/>
        <v>12.618857477506255</v>
      </c>
      <c r="N40">
        <v>29501</v>
      </c>
      <c r="O40">
        <f t="shared" si="2"/>
        <v>1.6948578014304601</v>
      </c>
      <c r="P40" t="str">
        <f t="shared" si="3"/>
        <v>d29s2r2</v>
      </c>
    </row>
    <row r="41" spans="1:16" x14ac:dyDescent="0.2">
      <c r="A41" s="2" t="s">
        <v>40</v>
      </c>
      <c r="B41" s="3" t="s">
        <v>125</v>
      </c>
      <c r="C41" s="4">
        <v>42690</v>
      </c>
      <c r="D41" s="6">
        <v>30</v>
      </c>
      <c r="E41" s="6">
        <v>15</v>
      </c>
      <c r="F41" s="2" t="s">
        <v>106</v>
      </c>
      <c r="G41" s="2" t="s">
        <v>98</v>
      </c>
      <c r="H41" s="2" t="s">
        <v>101</v>
      </c>
      <c r="I41" s="2">
        <v>1</v>
      </c>
      <c r="J41" s="2">
        <v>71.400000000000006</v>
      </c>
      <c r="K41">
        <v>51.722446624350837</v>
      </c>
      <c r="L41">
        <f t="shared" si="0"/>
        <v>7.7335862107435709</v>
      </c>
      <c r="M41">
        <f t="shared" si="1"/>
        <v>12.266413789256429</v>
      </c>
      <c r="N41">
        <v>34791</v>
      </c>
      <c r="O41">
        <f t="shared" si="2"/>
        <v>1.4371532867695669</v>
      </c>
      <c r="P41" t="str">
        <f t="shared" si="3"/>
        <v>d30s1r1</v>
      </c>
    </row>
    <row r="42" spans="1:16" x14ac:dyDescent="0.2">
      <c r="A42" s="2" t="s">
        <v>41</v>
      </c>
      <c r="B42" s="3" t="s">
        <v>124</v>
      </c>
      <c r="C42" s="4">
        <v>42690</v>
      </c>
      <c r="D42" s="6">
        <v>30</v>
      </c>
      <c r="E42" s="6">
        <v>15</v>
      </c>
      <c r="F42" s="2" t="s">
        <v>106</v>
      </c>
      <c r="G42" s="2" t="s">
        <v>98</v>
      </c>
      <c r="H42" s="2" t="s">
        <v>97</v>
      </c>
      <c r="I42" s="2">
        <v>1</v>
      </c>
      <c r="J42" s="2">
        <v>16.7</v>
      </c>
      <c r="K42">
        <v>35.793421811886901</v>
      </c>
      <c r="L42">
        <f t="shared" si="0"/>
        <v>11.175237788167015</v>
      </c>
      <c r="M42">
        <f t="shared" si="1"/>
        <v>8.8247622118329847</v>
      </c>
      <c r="N42">
        <v>31381</v>
      </c>
      <c r="O42">
        <f t="shared" si="2"/>
        <v>1.5933207992097129</v>
      </c>
      <c r="P42" t="str">
        <f t="shared" si="3"/>
        <v>d30s2r1</v>
      </c>
    </row>
    <row r="43" spans="1:16" x14ac:dyDescent="0.2">
      <c r="A43" s="2" t="s">
        <v>42</v>
      </c>
      <c r="B43" s="3" t="s">
        <v>177</v>
      </c>
      <c r="C43" s="4">
        <v>42690</v>
      </c>
      <c r="D43" s="6">
        <v>30</v>
      </c>
      <c r="E43" s="6">
        <v>15</v>
      </c>
      <c r="F43" s="2" t="s">
        <v>106</v>
      </c>
      <c r="G43" s="2" t="s">
        <v>98</v>
      </c>
      <c r="H43" s="2" t="s">
        <v>97</v>
      </c>
      <c r="I43" s="2">
        <v>2</v>
      </c>
      <c r="J43" s="2">
        <v>23</v>
      </c>
      <c r="K43">
        <v>42.651471436814774</v>
      </c>
      <c r="L43">
        <f t="shared" si="0"/>
        <v>9.3783399851180409</v>
      </c>
      <c r="M43">
        <f t="shared" si="1"/>
        <v>10.621660014881959</v>
      </c>
      <c r="N43">
        <v>32379</v>
      </c>
      <c r="O43">
        <f t="shared" si="2"/>
        <v>1.54421075388369</v>
      </c>
      <c r="P43" t="str">
        <f t="shared" si="3"/>
        <v>d30s2r2</v>
      </c>
    </row>
    <row r="44" spans="1:16" x14ac:dyDescent="0.2">
      <c r="A44" s="2" t="s">
        <v>43</v>
      </c>
      <c r="B44" s="3" t="s">
        <v>123</v>
      </c>
      <c r="C44" s="4">
        <v>42691</v>
      </c>
      <c r="D44" s="6">
        <v>31</v>
      </c>
      <c r="E44" s="6">
        <v>16</v>
      </c>
      <c r="F44" s="2" t="s">
        <v>121</v>
      </c>
      <c r="G44" s="2" t="s">
        <v>98</v>
      </c>
      <c r="H44" s="2" t="s">
        <v>101</v>
      </c>
      <c r="I44" s="2">
        <v>1</v>
      </c>
      <c r="J44" s="2">
        <v>32.4</v>
      </c>
      <c r="K44">
        <v>42.850548182342756</v>
      </c>
      <c r="L44">
        <f t="shared" si="0"/>
        <v>9.3347697279827635</v>
      </c>
      <c r="M44">
        <f t="shared" si="1"/>
        <v>10.665230272017237</v>
      </c>
      <c r="N44">
        <v>31275</v>
      </c>
      <c r="O44">
        <f t="shared" si="2"/>
        <v>1.5987210231814548</v>
      </c>
      <c r="P44" t="str">
        <f t="shared" si="3"/>
        <v>d31s1r1</v>
      </c>
    </row>
    <row r="45" spans="1:16" x14ac:dyDescent="0.2">
      <c r="A45" s="2" t="s">
        <v>44</v>
      </c>
      <c r="B45" s="3" t="s">
        <v>122</v>
      </c>
      <c r="C45" s="4">
        <v>42691</v>
      </c>
      <c r="D45" s="6">
        <v>31</v>
      </c>
      <c r="E45" s="6">
        <v>16</v>
      </c>
      <c r="F45" s="2" t="s">
        <v>121</v>
      </c>
      <c r="G45" s="2" t="s">
        <v>98</v>
      </c>
      <c r="H45" s="2" t="s">
        <v>97</v>
      </c>
      <c r="I45" s="2">
        <v>1</v>
      </c>
      <c r="J45" s="2">
        <v>63.5</v>
      </c>
      <c r="K45">
        <v>128.79688401615695</v>
      </c>
      <c r="L45">
        <f t="shared" si="0"/>
        <v>3.1056651956721399</v>
      </c>
      <c r="M45">
        <f t="shared" si="1"/>
        <v>16.894334804327862</v>
      </c>
      <c r="N45">
        <v>30441</v>
      </c>
      <c r="O45">
        <f t="shared" si="2"/>
        <v>1.642521599159029</v>
      </c>
      <c r="P45" t="str">
        <f t="shared" si="3"/>
        <v>d31s2r1</v>
      </c>
    </row>
    <row r="46" spans="1:16" x14ac:dyDescent="0.2">
      <c r="A46" s="2" t="s">
        <v>45</v>
      </c>
      <c r="B46" s="3" t="s">
        <v>178</v>
      </c>
      <c r="C46" s="4">
        <v>42691</v>
      </c>
      <c r="D46" s="6">
        <v>31</v>
      </c>
      <c r="E46" s="6">
        <v>16</v>
      </c>
      <c r="F46" s="2" t="s">
        <v>121</v>
      </c>
      <c r="G46" s="2" t="s">
        <v>98</v>
      </c>
      <c r="H46" s="2" t="s">
        <v>97</v>
      </c>
      <c r="I46" s="2">
        <v>2</v>
      </c>
      <c r="J46" s="2">
        <v>50.3</v>
      </c>
      <c r="K46">
        <v>90.020196191575309</v>
      </c>
      <c r="L46">
        <f t="shared" si="0"/>
        <v>4.443447325406237</v>
      </c>
      <c r="M46">
        <f t="shared" si="1"/>
        <v>15.556552674593764</v>
      </c>
      <c r="N46">
        <v>22258</v>
      </c>
      <c r="O46">
        <f t="shared" si="2"/>
        <v>2.2463833228502113</v>
      </c>
      <c r="P46" t="str">
        <f t="shared" si="3"/>
        <v>d31s2r2</v>
      </c>
    </row>
    <row r="47" spans="1:16" x14ac:dyDescent="0.2">
      <c r="A47" s="2" t="s">
        <v>46</v>
      </c>
      <c r="B47" s="3" t="s">
        <v>120</v>
      </c>
      <c r="C47" s="4">
        <v>42692</v>
      </c>
      <c r="D47" s="6">
        <v>32</v>
      </c>
      <c r="E47" s="6">
        <v>17</v>
      </c>
      <c r="F47" s="2" t="s">
        <v>118</v>
      </c>
      <c r="G47" s="2" t="s">
        <v>98</v>
      </c>
      <c r="H47" s="2" t="s">
        <v>101</v>
      </c>
      <c r="I47" s="2">
        <v>1</v>
      </c>
      <c r="J47" s="2">
        <v>62.3</v>
      </c>
      <c r="K47">
        <v>72.899596076168493</v>
      </c>
      <c r="L47">
        <f t="shared" si="0"/>
        <v>5.4869988522578863</v>
      </c>
      <c r="M47">
        <f t="shared" si="1"/>
        <v>14.513001147742113</v>
      </c>
      <c r="N47">
        <v>24352</v>
      </c>
      <c r="O47">
        <f t="shared" si="2"/>
        <v>2.0532194480946124</v>
      </c>
      <c r="P47" t="str">
        <f t="shared" si="3"/>
        <v>d32s1r1</v>
      </c>
    </row>
    <row r="48" spans="1:16" x14ac:dyDescent="0.2">
      <c r="A48" s="2" t="s">
        <v>47</v>
      </c>
      <c r="B48" s="3" t="s">
        <v>119</v>
      </c>
      <c r="C48" s="4">
        <v>42692</v>
      </c>
      <c r="D48" s="6">
        <v>32</v>
      </c>
      <c r="E48" s="6">
        <v>17</v>
      </c>
      <c r="F48" s="2" t="s">
        <v>118</v>
      </c>
      <c r="G48" s="2" t="s">
        <v>98</v>
      </c>
      <c r="H48" s="2" t="s">
        <v>97</v>
      </c>
      <c r="I48" s="2">
        <v>1</v>
      </c>
      <c r="J48" s="2">
        <v>46.7</v>
      </c>
      <c r="K48">
        <v>78.545874206578191</v>
      </c>
      <c r="L48">
        <f t="shared" si="0"/>
        <v>5.0925653834851596</v>
      </c>
      <c r="M48">
        <f t="shared" si="1"/>
        <v>14.907434616514841</v>
      </c>
      <c r="N48">
        <v>17379</v>
      </c>
      <c r="O48">
        <f t="shared" si="2"/>
        <v>2.8770355026181025</v>
      </c>
      <c r="P48" t="str">
        <f t="shared" si="3"/>
        <v>d32s2r1</v>
      </c>
    </row>
    <row r="49" spans="1:16" x14ac:dyDescent="0.2">
      <c r="A49" s="2" t="s">
        <v>48</v>
      </c>
      <c r="B49" s="3" t="s">
        <v>179</v>
      </c>
      <c r="C49" s="4">
        <v>42692</v>
      </c>
      <c r="D49" s="6">
        <v>32</v>
      </c>
      <c r="E49" s="6">
        <v>17</v>
      </c>
      <c r="F49" s="2" t="s">
        <v>118</v>
      </c>
      <c r="G49" s="2" t="s">
        <v>98</v>
      </c>
      <c r="H49" s="2" t="s">
        <v>97</v>
      </c>
      <c r="I49" s="2">
        <v>2</v>
      </c>
      <c r="J49" s="2">
        <v>68</v>
      </c>
      <c r="K49">
        <v>94.523946912867856</v>
      </c>
      <c r="L49">
        <f t="shared" si="0"/>
        <v>4.231731884500336</v>
      </c>
      <c r="M49">
        <f t="shared" si="1"/>
        <v>15.768268115499664</v>
      </c>
      <c r="N49">
        <v>22686</v>
      </c>
      <c r="O49">
        <f t="shared" si="2"/>
        <v>2.2040024684827646</v>
      </c>
      <c r="P49" t="str">
        <f t="shared" si="3"/>
        <v>d32s2r2</v>
      </c>
    </row>
    <row r="50" spans="1:16" x14ac:dyDescent="0.2">
      <c r="A50" s="2" t="s">
        <v>49</v>
      </c>
      <c r="B50" s="3" t="s">
        <v>117</v>
      </c>
      <c r="C50" s="4">
        <v>42693</v>
      </c>
      <c r="D50" s="6">
        <v>33</v>
      </c>
      <c r="E50" s="6">
        <v>18</v>
      </c>
      <c r="F50" s="2" t="s">
        <v>115</v>
      </c>
      <c r="G50" s="2" t="s">
        <v>98</v>
      </c>
      <c r="H50" s="2" t="s">
        <v>101</v>
      </c>
      <c r="I50" s="2">
        <v>1</v>
      </c>
      <c r="J50" s="2">
        <v>42.6</v>
      </c>
      <c r="K50">
        <v>61.180034622042697</v>
      </c>
      <c r="L50">
        <f t="shared" si="0"/>
        <v>6.5380806413581709</v>
      </c>
      <c r="M50">
        <f t="shared" si="1"/>
        <v>13.461919358641829</v>
      </c>
      <c r="N50">
        <v>24071</v>
      </c>
      <c r="O50">
        <f>50000/N50</f>
        <v>2.0771883178929</v>
      </c>
      <c r="P50" t="str">
        <f t="shared" si="3"/>
        <v>d33s1r1</v>
      </c>
    </row>
    <row r="51" spans="1:16" x14ac:dyDescent="0.2">
      <c r="A51" s="2" t="s">
        <v>50</v>
      </c>
      <c r="B51" s="3" t="s">
        <v>116</v>
      </c>
      <c r="C51" s="4">
        <v>42693</v>
      </c>
      <c r="D51" s="6">
        <v>33</v>
      </c>
      <c r="E51" s="6">
        <v>18</v>
      </c>
      <c r="F51" s="2" t="s">
        <v>115</v>
      </c>
      <c r="G51" s="2" t="s">
        <v>98</v>
      </c>
      <c r="H51" s="2" t="s">
        <v>97</v>
      </c>
      <c r="I51" s="2">
        <v>1</v>
      </c>
      <c r="J51" s="2">
        <v>38.1</v>
      </c>
      <c r="K51">
        <v>62.890940565493366</v>
      </c>
      <c r="L51">
        <f t="shared" si="0"/>
        <v>6.3602165336269376</v>
      </c>
      <c r="M51">
        <f t="shared" si="1"/>
        <v>13.639783466373062</v>
      </c>
      <c r="N51">
        <v>23803</v>
      </c>
      <c r="O51">
        <f t="shared" si="2"/>
        <v>2.1005755577028107</v>
      </c>
      <c r="P51" t="str">
        <f t="shared" si="3"/>
        <v>d33s2r1</v>
      </c>
    </row>
    <row r="52" spans="1:16" x14ac:dyDescent="0.2">
      <c r="A52" s="2" t="s">
        <v>51</v>
      </c>
      <c r="B52" s="3" t="s">
        <v>180</v>
      </c>
      <c r="C52" s="4">
        <v>42693</v>
      </c>
      <c r="D52" s="6">
        <v>33</v>
      </c>
      <c r="E52" s="6">
        <v>18</v>
      </c>
      <c r="F52" s="2" t="s">
        <v>115</v>
      </c>
      <c r="G52" s="2" t="s">
        <v>98</v>
      </c>
      <c r="H52" s="2" t="s">
        <v>97</v>
      </c>
      <c r="I52" s="2">
        <v>2</v>
      </c>
      <c r="J52" s="2">
        <v>31.8</v>
      </c>
      <c r="K52">
        <v>47.449509521061742</v>
      </c>
      <c r="L52">
        <f t="shared" si="0"/>
        <v>8.4300133771129762</v>
      </c>
      <c r="M52">
        <f t="shared" si="1"/>
        <v>11.569986622887024</v>
      </c>
      <c r="N52">
        <v>23816</v>
      </c>
      <c r="O52">
        <f t="shared" si="2"/>
        <v>2.0994289553241519</v>
      </c>
      <c r="P52" t="str">
        <f t="shared" si="3"/>
        <v>d33s2r2</v>
      </c>
    </row>
    <row r="53" spans="1:16" x14ac:dyDescent="0.2">
      <c r="A53" s="2" t="s">
        <v>52</v>
      </c>
      <c r="B53" s="3" t="s">
        <v>114</v>
      </c>
      <c r="C53" s="4">
        <v>42694</v>
      </c>
      <c r="D53" s="6" t="s">
        <v>243</v>
      </c>
      <c r="E53" s="6">
        <v>19</v>
      </c>
      <c r="F53" s="2" t="s">
        <v>112</v>
      </c>
      <c r="G53" s="2" t="s">
        <v>98</v>
      </c>
      <c r="H53" s="2" t="s">
        <v>101</v>
      </c>
      <c r="I53" s="2">
        <v>1</v>
      </c>
      <c r="J53" s="2">
        <v>41.7</v>
      </c>
      <c r="K53">
        <v>45.856895556837856</v>
      </c>
      <c r="L53">
        <f t="shared" si="0"/>
        <v>8.7227884736378503</v>
      </c>
      <c r="M53">
        <f t="shared" si="1"/>
        <v>11.27721152636215</v>
      </c>
      <c r="N53">
        <v>20008</v>
      </c>
      <c r="O53">
        <f t="shared" si="2"/>
        <v>2.4990003998400638</v>
      </c>
      <c r="P53" t="str">
        <f t="shared" si="3"/>
        <v>d34as1r1</v>
      </c>
    </row>
    <row r="54" spans="1:16" x14ac:dyDescent="0.2">
      <c r="A54" s="2" t="s">
        <v>53</v>
      </c>
      <c r="B54" s="3" t="s">
        <v>113</v>
      </c>
      <c r="C54" s="4">
        <v>42694</v>
      </c>
      <c r="D54" s="6" t="s">
        <v>243</v>
      </c>
      <c r="E54" s="6">
        <v>19</v>
      </c>
      <c r="F54" s="2" t="s">
        <v>112</v>
      </c>
      <c r="G54" s="2" t="s">
        <v>98</v>
      </c>
      <c r="H54" s="2" t="s">
        <v>97</v>
      </c>
      <c r="I54" s="2">
        <v>1</v>
      </c>
      <c r="J54" s="2">
        <v>46.4</v>
      </c>
      <c r="K54">
        <v>45.077899596076172</v>
      </c>
      <c r="L54">
        <f t="shared" si="0"/>
        <v>8.8735279057859699</v>
      </c>
      <c r="M54">
        <f t="shared" si="1"/>
        <v>11.12647209421403</v>
      </c>
      <c r="N54">
        <v>21125</v>
      </c>
      <c r="O54">
        <f t="shared" si="2"/>
        <v>2.3668639053254439</v>
      </c>
      <c r="P54" t="str">
        <f>CONCATENATE("d",D54,"s",RIGHT(H54,1),"r",I54)</f>
        <v>d34as2r1</v>
      </c>
    </row>
    <row r="55" spans="1:16" x14ac:dyDescent="0.2">
      <c r="A55" s="2" t="s">
        <v>54</v>
      </c>
      <c r="B55" s="3" t="s">
        <v>181</v>
      </c>
      <c r="C55" s="4">
        <v>42694</v>
      </c>
      <c r="D55" s="6" t="s">
        <v>243</v>
      </c>
      <c r="E55" s="6">
        <v>19</v>
      </c>
      <c r="F55" s="2" t="s">
        <v>112</v>
      </c>
      <c r="G55" s="2" t="s">
        <v>98</v>
      </c>
      <c r="H55" s="2" t="s">
        <v>97</v>
      </c>
      <c r="I55" s="2">
        <v>2</v>
      </c>
      <c r="J55" s="2">
        <v>35.200000000000003</v>
      </c>
      <c r="K55">
        <v>45.049047893825737</v>
      </c>
      <c r="L55">
        <f>MIN(20*20/K55,20)</f>
        <v>8.8792109645190216</v>
      </c>
      <c r="M55">
        <f>20-L55</f>
        <v>11.120789035480978</v>
      </c>
      <c r="N55">
        <v>23465</v>
      </c>
      <c r="O55">
        <f t="shared" si="2"/>
        <v>2.1308331557639035</v>
      </c>
      <c r="P55" t="str">
        <f t="shared" si="3"/>
        <v>d34as2r2</v>
      </c>
    </row>
    <row r="56" spans="1:16" x14ac:dyDescent="0.2">
      <c r="A56" s="2" t="s">
        <v>55</v>
      </c>
      <c r="B56" s="3" t="s">
        <v>111</v>
      </c>
      <c r="C56" s="4">
        <v>42694</v>
      </c>
      <c r="D56" s="6" t="s">
        <v>244</v>
      </c>
      <c r="E56" s="6">
        <v>19</v>
      </c>
      <c r="F56" s="2" t="s">
        <v>109</v>
      </c>
      <c r="G56" s="2" t="s">
        <v>98</v>
      </c>
      <c r="H56" s="2" t="s">
        <v>101</v>
      </c>
      <c r="I56" s="2">
        <v>1</v>
      </c>
      <c r="J56" s="2">
        <v>57.1</v>
      </c>
      <c r="K56">
        <v>75.274091171379112</v>
      </c>
      <c r="L56">
        <f t="shared" si="0"/>
        <v>5.3139133767727094</v>
      </c>
      <c r="M56">
        <f t="shared" si="1"/>
        <v>14.68608662322729</v>
      </c>
      <c r="N56">
        <v>24013</v>
      </c>
      <c r="O56">
        <f t="shared" si="2"/>
        <v>2.0822054720359806</v>
      </c>
      <c r="P56" t="str">
        <f t="shared" si="3"/>
        <v>d34bs1r1</v>
      </c>
    </row>
    <row r="57" spans="1:16" x14ac:dyDescent="0.2">
      <c r="A57" s="2" t="s">
        <v>56</v>
      </c>
      <c r="B57" s="3" t="s">
        <v>110</v>
      </c>
      <c r="C57" s="4">
        <v>42694</v>
      </c>
      <c r="D57" s="6" t="s">
        <v>244</v>
      </c>
      <c r="E57" s="6">
        <v>19</v>
      </c>
      <c r="F57" s="2" t="s">
        <v>109</v>
      </c>
      <c r="G57" s="2" t="s">
        <v>98</v>
      </c>
      <c r="H57" s="2" t="s">
        <v>97</v>
      </c>
      <c r="I57" s="2">
        <v>1</v>
      </c>
      <c r="J57" s="2">
        <v>46.3</v>
      </c>
      <c r="K57">
        <v>59.365262550490478</v>
      </c>
      <c r="L57">
        <f t="shared" si="0"/>
        <v>6.7379471228615868</v>
      </c>
      <c r="M57">
        <f t="shared" si="1"/>
        <v>13.262052877138412</v>
      </c>
      <c r="N57">
        <v>25650</v>
      </c>
      <c r="O57">
        <f t="shared" si="2"/>
        <v>1.9493177387914229</v>
      </c>
      <c r="P57" t="str">
        <f t="shared" si="3"/>
        <v>d34bs2r1</v>
      </c>
    </row>
    <row r="58" spans="1:16" x14ac:dyDescent="0.2">
      <c r="A58" s="2" t="s">
        <v>57</v>
      </c>
      <c r="B58" s="3" t="s">
        <v>182</v>
      </c>
      <c r="C58" s="4">
        <v>42694</v>
      </c>
      <c r="D58" s="6" t="s">
        <v>244</v>
      </c>
      <c r="E58" s="6">
        <v>19</v>
      </c>
      <c r="F58" s="2" t="s">
        <v>109</v>
      </c>
      <c r="G58" s="2" t="s">
        <v>98</v>
      </c>
      <c r="H58" s="2" t="s">
        <v>97</v>
      </c>
      <c r="I58" s="2">
        <v>2</v>
      </c>
      <c r="J58" s="2">
        <v>46.2</v>
      </c>
      <c r="K58">
        <v>77.487016733987303</v>
      </c>
      <c r="L58">
        <f t="shared" si="0"/>
        <v>5.162155117846372</v>
      </c>
      <c r="M58">
        <f t="shared" si="1"/>
        <v>14.837844882153629</v>
      </c>
      <c r="N58">
        <v>22619</v>
      </c>
      <c r="O58">
        <f t="shared" si="2"/>
        <v>2.2105309695388833</v>
      </c>
      <c r="P58" t="str">
        <f t="shared" si="3"/>
        <v>d34bs2r2</v>
      </c>
    </row>
    <row r="59" spans="1:16" x14ac:dyDescent="0.2">
      <c r="A59" s="2" t="s">
        <v>58</v>
      </c>
      <c r="B59" s="3" t="s">
        <v>108</v>
      </c>
      <c r="C59" s="4">
        <v>42695</v>
      </c>
      <c r="D59" s="6">
        <v>35</v>
      </c>
      <c r="E59" s="6">
        <v>20</v>
      </c>
      <c r="F59" s="2" t="s">
        <v>106</v>
      </c>
      <c r="G59" s="2" t="s">
        <v>98</v>
      </c>
      <c r="H59" s="2" t="s">
        <v>101</v>
      </c>
      <c r="I59" s="2">
        <v>1</v>
      </c>
      <c r="J59" s="2">
        <v>61.9</v>
      </c>
      <c r="K59">
        <v>105.58857472590883</v>
      </c>
      <c r="L59">
        <f t="shared" si="0"/>
        <v>3.7882886575402357</v>
      </c>
      <c r="M59">
        <f t="shared" si="1"/>
        <v>16.211711342459765</v>
      </c>
      <c r="N59">
        <v>24406</v>
      </c>
      <c r="O59">
        <f t="shared" si="2"/>
        <v>2.048676554945505</v>
      </c>
      <c r="P59" t="str">
        <f t="shared" si="3"/>
        <v>d35s1r1</v>
      </c>
    </row>
    <row r="60" spans="1:16" x14ac:dyDescent="0.2">
      <c r="A60" s="2" t="s">
        <v>59</v>
      </c>
      <c r="B60" s="3" t="s">
        <v>107</v>
      </c>
      <c r="C60" s="4">
        <v>42695</v>
      </c>
      <c r="D60" s="6">
        <v>35</v>
      </c>
      <c r="E60" s="6">
        <v>20</v>
      </c>
      <c r="F60" s="2" t="s">
        <v>106</v>
      </c>
      <c r="G60" s="2" t="s">
        <v>98</v>
      </c>
      <c r="H60" s="2" t="s">
        <v>97</v>
      </c>
      <c r="I60" s="2">
        <v>1</v>
      </c>
      <c r="J60" s="2">
        <v>44.6</v>
      </c>
      <c r="K60">
        <v>75.80496249278707</v>
      </c>
      <c r="L60">
        <f t="shared" si="0"/>
        <v>5.2766993986450483</v>
      </c>
      <c r="M60">
        <f t="shared" si="1"/>
        <v>14.723300601354952</v>
      </c>
      <c r="N60">
        <v>17229</v>
      </c>
      <c r="O60">
        <f t="shared" si="2"/>
        <v>2.9020836960937952</v>
      </c>
      <c r="P60" t="str">
        <f t="shared" si="3"/>
        <v>d35s2r1</v>
      </c>
    </row>
    <row r="61" spans="1:16" x14ac:dyDescent="0.2">
      <c r="A61" s="2" t="s">
        <v>60</v>
      </c>
      <c r="B61" s="3" t="s">
        <v>183</v>
      </c>
      <c r="C61" s="4">
        <v>42695</v>
      </c>
      <c r="D61" s="6">
        <v>35</v>
      </c>
      <c r="E61" s="6">
        <v>20</v>
      </c>
      <c r="F61" s="2" t="s">
        <v>106</v>
      </c>
      <c r="G61" s="2" t="s">
        <v>98</v>
      </c>
      <c r="H61" s="2" t="s">
        <v>97</v>
      </c>
      <c r="I61" s="2">
        <v>2</v>
      </c>
      <c r="J61" s="2">
        <v>49</v>
      </c>
      <c r="K61">
        <v>78.257357184073854</v>
      </c>
      <c r="L61">
        <f t="shared" si="0"/>
        <v>5.1113405102492262</v>
      </c>
      <c r="M61">
        <f t="shared" si="1"/>
        <v>14.888659489750774</v>
      </c>
      <c r="N61">
        <v>16710</v>
      </c>
      <c r="O61">
        <f t="shared" si="2"/>
        <v>2.9922202274087373</v>
      </c>
      <c r="P61" t="str">
        <f t="shared" si="3"/>
        <v>d35s2r2</v>
      </c>
    </row>
    <row r="62" spans="1:16" x14ac:dyDescent="0.2">
      <c r="A62" s="2" t="s">
        <v>61</v>
      </c>
      <c r="B62" s="3" t="s">
        <v>105</v>
      </c>
      <c r="C62" s="4">
        <v>42702</v>
      </c>
      <c r="D62" s="6">
        <v>42</v>
      </c>
      <c r="E62" s="6">
        <v>27</v>
      </c>
      <c r="F62" s="2" t="s">
        <v>103</v>
      </c>
      <c r="G62" s="2" t="s">
        <v>98</v>
      </c>
      <c r="H62" s="2" t="s">
        <v>101</v>
      </c>
      <c r="I62" s="2">
        <v>1</v>
      </c>
      <c r="J62" s="2">
        <v>58.3</v>
      </c>
      <c r="K62">
        <v>75.077899596076165</v>
      </c>
      <c r="L62">
        <f t="shared" si="0"/>
        <v>5.3277995542233496</v>
      </c>
      <c r="M62">
        <f t="shared" si="1"/>
        <v>14.67220044577665</v>
      </c>
      <c r="N62">
        <v>22639</v>
      </c>
      <c r="O62">
        <f t="shared" si="2"/>
        <v>2.2085781174080128</v>
      </c>
      <c r="P62" t="str">
        <f t="shared" si="3"/>
        <v>d42s1r1</v>
      </c>
    </row>
    <row r="63" spans="1:16" x14ac:dyDescent="0.2">
      <c r="A63" s="2" t="s">
        <v>62</v>
      </c>
      <c r="B63" s="3" t="s">
        <v>104</v>
      </c>
      <c r="C63" s="4">
        <v>42702</v>
      </c>
      <c r="D63" s="6">
        <v>42</v>
      </c>
      <c r="E63" s="6">
        <v>27</v>
      </c>
      <c r="F63" s="2" t="s">
        <v>103</v>
      </c>
      <c r="G63" s="2" t="s">
        <v>98</v>
      </c>
      <c r="H63" s="2" t="s">
        <v>97</v>
      </c>
      <c r="I63" s="2">
        <v>1</v>
      </c>
      <c r="J63" s="2">
        <v>47.7</v>
      </c>
      <c r="K63">
        <v>82.1263704558569</v>
      </c>
      <c r="L63">
        <f t="shared" si="0"/>
        <v>4.8705427718250478</v>
      </c>
      <c r="M63">
        <f t="shared" si="1"/>
        <v>15.129457228174953</v>
      </c>
      <c r="N63">
        <v>26794</v>
      </c>
      <c r="O63">
        <f t="shared" si="2"/>
        <v>1.8660894230051503</v>
      </c>
      <c r="P63" t="str">
        <f t="shared" si="3"/>
        <v>d42s2r1</v>
      </c>
    </row>
    <row r="64" spans="1:16" x14ac:dyDescent="0.2">
      <c r="A64" s="2" t="s">
        <v>63</v>
      </c>
      <c r="B64" s="3" t="s">
        <v>184</v>
      </c>
      <c r="C64" s="4">
        <v>42702</v>
      </c>
      <c r="D64" s="6">
        <v>42</v>
      </c>
      <c r="E64" s="6">
        <v>27</v>
      </c>
      <c r="F64" s="2" t="s">
        <v>103</v>
      </c>
      <c r="G64" s="2" t="s">
        <v>98</v>
      </c>
      <c r="H64" s="2" t="s">
        <v>97</v>
      </c>
      <c r="I64" s="2">
        <v>2</v>
      </c>
      <c r="J64" s="2">
        <v>54.9</v>
      </c>
      <c r="K64">
        <v>56.901327178303518</v>
      </c>
      <c r="L64">
        <f t="shared" si="0"/>
        <v>7.029713010850827</v>
      </c>
      <c r="M64">
        <f t="shared" si="1"/>
        <v>12.970286989149173</v>
      </c>
      <c r="N64">
        <v>24454</v>
      </c>
      <c r="O64">
        <f t="shared" si="2"/>
        <v>2.0446552711212891</v>
      </c>
      <c r="P64" t="str">
        <f t="shared" si="3"/>
        <v>d42s2r2</v>
      </c>
    </row>
    <row r="65" spans="1:16" x14ac:dyDescent="0.2">
      <c r="A65" s="2" t="s">
        <v>64</v>
      </c>
      <c r="B65" s="3" t="s">
        <v>102</v>
      </c>
      <c r="C65" s="4">
        <v>42723</v>
      </c>
      <c r="D65" s="6">
        <v>63</v>
      </c>
      <c r="E65" s="6">
        <v>48</v>
      </c>
      <c r="F65" s="2" t="s">
        <v>99</v>
      </c>
      <c r="G65" s="2" t="s">
        <v>98</v>
      </c>
      <c r="H65" s="2" t="s">
        <v>101</v>
      </c>
      <c r="I65" s="2">
        <v>1</v>
      </c>
      <c r="J65" s="2">
        <v>49.5</v>
      </c>
      <c r="K65">
        <v>74.852856318522797</v>
      </c>
      <c r="L65">
        <f t="shared" si="0"/>
        <v>5.3438174529756397</v>
      </c>
      <c r="M65">
        <f t="shared" si="1"/>
        <v>14.656182547024361</v>
      </c>
      <c r="N65">
        <v>26919</v>
      </c>
      <c r="O65">
        <f t="shared" si="2"/>
        <v>1.8574241242245255</v>
      </c>
      <c r="P65" t="str">
        <f t="shared" si="3"/>
        <v>d63s1r1</v>
      </c>
    </row>
    <row r="66" spans="1:16" x14ac:dyDescent="0.2">
      <c r="A66" s="2" t="s">
        <v>65</v>
      </c>
      <c r="B66" s="3" t="s">
        <v>100</v>
      </c>
      <c r="C66" s="4">
        <v>42723</v>
      </c>
      <c r="D66" s="6">
        <v>63</v>
      </c>
      <c r="E66" s="6">
        <v>48</v>
      </c>
      <c r="F66" s="2" t="s">
        <v>99</v>
      </c>
      <c r="G66" s="2" t="s">
        <v>98</v>
      </c>
      <c r="H66" s="2" t="s">
        <v>97</v>
      </c>
      <c r="I66" s="2">
        <v>1</v>
      </c>
      <c r="J66" s="2">
        <v>38.200000000000003</v>
      </c>
      <c r="K66">
        <v>74.261396422388927</v>
      </c>
      <c r="L66">
        <f>MIN(20*20/K66,20)</f>
        <v>5.3863786471890904</v>
      </c>
      <c r="M66">
        <f t="shared" si="1"/>
        <v>14.61362135281091</v>
      </c>
      <c r="N66">
        <v>22612</v>
      </c>
      <c r="O66">
        <f t="shared" si="2"/>
        <v>2.2112152839200423</v>
      </c>
      <c r="P66" t="str">
        <f t="shared" si="3"/>
        <v>d63s2r1</v>
      </c>
    </row>
    <row r="67" spans="1:16" x14ac:dyDescent="0.2">
      <c r="A67" s="2" t="s">
        <v>66</v>
      </c>
      <c r="B67" s="3" t="s">
        <v>185</v>
      </c>
      <c r="C67" s="4">
        <v>42723</v>
      </c>
      <c r="D67" s="6">
        <v>63</v>
      </c>
      <c r="E67" s="6">
        <v>48</v>
      </c>
      <c r="F67" s="2" t="s">
        <v>99</v>
      </c>
      <c r="G67" s="2" t="s">
        <v>98</v>
      </c>
      <c r="H67" s="2" t="s">
        <v>97</v>
      </c>
      <c r="I67" s="2">
        <v>2</v>
      </c>
      <c r="J67" s="2">
        <v>28.4</v>
      </c>
      <c r="K67">
        <v>62.527409117137914</v>
      </c>
      <c r="L67">
        <f t="shared" si="0"/>
        <v>6.3971945367294198</v>
      </c>
      <c r="M67">
        <f t="shared" ref="M67:M78" si="4">20-L67</f>
        <v>13.602805463270581</v>
      </c>
      <c r="N67">
        <v>20048</v>
      </c>
      <c r="O67">
        <f t="shared" ref="O67:O69" si="5">50000/N67</f>
        <v>2.4940143655227454</v>
      </c>
      <c r="P67" t="str">
        <f t="shared" ref="P67:P74" si="6">CONCATENATE("d",D67,"s",RIGHT(H67,1),"r",I67)</f>
        <v>d63s2r2</v>
      </c>
    </row>
    <row r="68" spans="1:16" x14ac:dyDescent="0.2">
      <c r="A68" s="2" t="s">
        <v>67</v>
      </c>
      <c r="B68" s="3" t="s">
        <v>190</v>
      </c>
      <c r="C68" s="5">
        <v>42690</v>
      </c>
      <c r="D68" s="6">
        <v>30</v>
      </c>
      <c r="E68" s="6">
        <v>15</v>
      </c>
      <c r="F68" s="6" t="s">
        <v>106</v>
      </c>
      <c r="G68" s="6" t="s">
        <v>98</v>
      </c>
      <c r="H68" s="6" t="s">
        <v>191</v>
      </c>
      <c r="I68" s="6">
        <v>1</v>
      </c>
      <c r="J68" s="2">
        <v>60.8</v>
      </c>
      <c r="K68">
        <v>28.814195037507211</v>
      </c>
      <c r="L68">
        <f t="shared" ref="L68:L86" si="7">MIN(20*20/K68,20)</f>
        <v>13.882046660658856</v>
      </c>
      <c r="M68">
        <f t="shared" si="4"/>
        <v>6.1179533393411436</v>
      </c>
      <c r="N68">
        <v>25357</v>
      </c>
      <c r="O68">
        <f t="shared" si="5"/>
        <v>1.9718420948850417</v>
      </c>
      <c r="P68" t="str">
        <f t="shared" si="6"/>
        <v>d30s3r1</v>
      </c>
    </row>
    <row r="69" spans="1:16" x14ac:dyDescent="0.2">
      <c r="A69" s="2" t="s">
        <v>68</v>
      </c>
      <c r="B69" s="3" t="s">
        <v>192</v>
      </c>
      <c r="C69" s="5">
        <v>42690</v>
      </c>
      <c r="D69" s="6">
        <v>30</v>
      </c>
      <c r="E69" s="6">
        <v>15</v>
      </c>
      <c r="F69" s="6" t="s">
        <v>106</v>
      </c>
      <c r="G69" s="6" t="s">
        <v>98</v>
      </c>
      <c r="H69" s="6" t="s">
        <v>193</v>
      </c>
      <c r="I69" s="6">
        <v>1</v>
      </c>
      <c r="J69" s="2">
        <v>39.5</v>
      </c>
      <c r="K69">
        <v>23.848817080207731</v>
      </c>
      <c r="L69">
        <f t="shared" si="7"/>
        <v>16.772320348415196</v>
      </c>
      <c r="M69">
        <f t="shared" si="4"/>
        <v>3.2276796515848041</v>
      </c>
      <c r="N69">
        <v>28566</v>
      </c>
      <c r="O69">
        <f t="shared" si="5"/>
        <v>1.7503325631870055</v>
      </c>
      <c r="P69" t="str">
        <f t="shared" si="6"/>
        <v>d30s4r1</v>
      </c>
    </row>
    <row r="70" spans="1:16" x14ac:dyDescent="0.2">
      <c r="A70" s="2" t="s">
        <v>69</v>
      </c>
      <c r="B70" s="3" t="s">
        <v>194</v>
      </c>
      <c r="C70" s="5">
        <v>42690</v>
      </c>
      <c r="D70" s="6">
        <v>30</v>
      </c>
      <c r="E70" s="6">
        <v>15</v>
      </c>
      <c r="F70" s="6" t="s">
        <v>106</v>
      </c>
      <c r="G70" s="6" t="s">
        <v>98</v>
      </c>
      <c r="H70" s="6" t="s">
        <v>195</v>
      </c>
      <c r="I70" s="6">
        <v>1</v>
      </c>
      <c r="J70" s="2">
        <v>44.7</v>
      </c>
      <c r="K70">
        <v>48.147720715522219</v>
      </c>
      <c r="L70">
        <f t="shared" si="7"/>
        <v>8.307766059443912</v>
      </c>
      <c r="M70">
        <f t="shared" si="4"/>
        <v>11.692233940556088</v>
      </c>
      <c r="N70">
        <v>19631</v>
      </c>
      <c r="O70">
        <f>50000/N70</f>
        <v>2.5469920024451125</v>
      </c>
      <c r="P70" t="str">
        <f t="shared" si="6"/>
        <v>d30s5r1</v>
      </c>
    </row>
    <row r="71" spans="1:16" x14ac:dyDescent="0.2">
      <c r="A71" s="2" t="s">
        <v>70</v>
      </c>
      <c r="B71" s="3" t="s">
        <v>196</v>
      </c>
      <c r="C71" s="5">
        <v>42690</v>
      </c>
      <c r="D71" s="6">
        <v>30</v>
      </c>
      <c r="E71" s="6">
        <v>15</v>
      </c>
      <c r="F71" s="6" t="s">
        <v>106</v>
      </c>
      <c r="G71" s="6" t="s">
        <v>98</v>
      </c>
      <c r="H71" s="6" t="s">
        <v>197</v>
      </c>
      <c r="I71" s="6">
        <v>1</v>
      </c>
      <c r="J71" s="2">
        <v>32.1</v>
      </c>
      <c r="K71">
        <v>70.64916330063474</v>
      </c>
      <c r="L71">
        <f t="shared" si="7"/>
        <v>5.6617797198513493</v>
      </c>
      <c r="M71">
        <f t="shared" si="4"/>
        <v>14.338220280148651</v>
      </c>
      <c r="N71">
        <v>20487</v>
      </c>
      <c r="O71">
        <f t="shared" ref="O71:O84" si="8">50000/N71</f>
        <v>2.4405720700932299</v>
      </c>
      <c r="P71" t="str">
        <f t="shared" si="6"/>
        <v>d30s6r1</v>
      </c>
    </row>
    <row r="72" spans="1:16" x14ac:dyDescent="0.2">
      <c r="A72" s="2" t="s">
        <v>71</v>
      </c>
      <c r="B72" s="3" t="s">
        <v>198</v>
      </c>
      <c r="C72" s="5">
        <v>42690</v>
      </c>
      <c r="D72" s="6">
        <v>30</v>
      </c>
      <c r="E72" s="6">
        <v>15</v>
      </c>
      <c r="F72" s="6" t="s">
        <v>106</v>
      </c>
      <c r="G72" s="6" t="s">
        <v>98</v>
      </c>
      <c r="H72" s="6" t="s">
        <v>199</v>
      </c>
      <c r="I72" s="6">
        <v>1</v>
      </c>
      <c r="J72" s="2">
        <v>54.1</v>
      </c>
      <c r="K72">
        <v>62.602423542989037</v>
      </c>
      <c r="L72">
        <f t="shared" si="7"/>
        <v>6.389528988846898</v>
      </c>
      <c r="M72">
        <f t="shared" si="4"/>
        <v>13.610471011153102</v>
      </c>
      <c r="N72">
        <v>16376</v>
      </c>
      <c r="O72">
        <f t="shared" si="8"/>
        <v>3.0532486565705912</v>
      </c>
      <c r="P72" t="str">
        <f t="shared" si="6"/>
        <v>d30s7r1</v>
      </c>
    </row>
    <row r="73" spans="1:16" x14ac:dyDescent="0.2">
      <c r="A73" s="8" t="s">
        <v>226</v>
      </c>
      <c r="B73" s="3" t="s">
        <v>200</v>
      </c>
      <c r="C73" s="5">
        <v>42690</v>
      </c>
      <c r="D73" s="6">
        <v>30</v>
      </c>
      <c r="E73" s="6">
        <v>15</v>
      </c>
      <c r="F73" s="6" t="s">
        <v>106</v>
      </c>
      <c r="G73" s="6" t="s">
        <v>98</v>
      </c>
      <c r="H73" s="6" t="s">
        <v>201</v>
      </c>
      <c r="I73" s="6">
        <v>1</v>
      </c>
      <c r="J73" s="2">
        <v>85.1</v>
      </c>
      <c r="K73">
        <v>87.409117137911139</v>
      </c>
      <c r="L73">
        <f t="shared" si="7"/>
        <v>4.576181674148402</v>
      </c>
      <c r="M73">
        <f t="shared" si="4"/>
        <v>15.423818325851599</v>
      </c>
      <c r="N73">
        <v>13693</v>
      </c>
      <c r="O73">
        <f t="shared" si="8"/>
        <v>3.6515007668151611</v>
      </c>
      <c r="P73" t="str">
        <f t="shared" si="6"/>
        <v>d30s8r1</v>
      </c>
    </row>
    <row r="74" spans="1:16" x14ac:dyDescent="0.2">
      <c r="A74" s="2" t="s">
        <v>72</v>
      </c>
      <c r="B74" s="3" t="s">
        <v>202</v>
      </c>
      <c r="C74" s="5">
        <v>42690</v>
      </c>
      <c r="D74" s="6">
        <v>30</v>
      </c>
      <c r="E74" s="6">
        <v>15</v>
      </c>
      <c r="F74" s="6" t="s">
        <v>106</v>
      </c>
      <c r="G74" s="6" t="s">
        <v>98</v>
      </c>
      <c r="H74" s="6" t="s">
        <v>203</v>
      </c>
      <c r="I74" s="6">
        <v>1</v>
      </c>
      <c r="J74" s="2">
        <v>39.700000000000003</v>
      </c>
      <c r="K74">
        <v>53.133294864397001</v>
      </c>
      <c r="L74">
        <f t="shared" si="7"/>
        <v>7.5282363162467414</v>
      </c>
      <c r="M74">
        <f t="shared" si="4"/>
        <v>12.471763683753259</v>
      </c>
      <c r="N74">
        <v>13572</v>
      </c>
      <c r="O74">
        <f t="shared" si="8"/>
        <v>3.6840554081933394</v>
      </c>
      <c r="P74" t="str">
        <f t="shared" si="6"/>
        <v>d30s9r1</v>
      </c>
    </row>
    <row r="75" spans="1:16" x14ac:dyDescent="0.2">
      <c r="A75" s="2" t="s">
        <v>73</v>
      </c>
      <c r="B75" s="3" t="s">
        <v>204</v>
      </c>
      <c r="C75" s="5">
        <v>42690</v>
      </c>
      <c r="D75" s="6">
        <v>30</v>
      </c>
      <c r="E75" s="6">
        <v>15</v>
      </c>
      <c r="F75" s="6" t="s">
        <v>106</v>
      </c>
      <c r="G75" s="6" t="s">
        <v>98</v>
      </c>
      <c r="H75" s="6" t="s">
        <v>205</v>
      </c>
      <c r="I75" s="6">
        <v>1</v>
      </c>
      <c r="J75" s="2">
        <v>46.7</v>
      </c>
      <c r="K75">
        <v>46.589728793998844</v>
      </c>
      <c r="L75">
        <f t="shared" si="7"/>
        <v>8.5855833539757249</v>
      </c>
      <c r="M75">
        <f t="shared" si="4"/>
        <v>11.414416646024275</v>
      </c>
      <c r="N75">
        <v>21784</v>
      </c>
      <c r="O75">
        <f t="shared" si="8"/>
        <v>2.2952625780389275</v>
      </c>
      <c r="P75" t="str">
        <f>CONCATENATE("d",D75,"s",RIGHT(H75,2),"r",I75)</f>
        <v>d30s10r1</v>
      </c>
    </row>
    <row r="76" spans="1:16" x14ac:dyDescent="0.2">
      <c r="A76" s="2" t="s">
        <v>74</v>
      </c>
      <c r="B76" s="3" t="s">
        <v>206</v>
      </c>
      <c r="C76" s="5">
        <v>42690</v>
      </c>
      <c r="D76" s="6">
        <v>30</v>
      </c>
      <c r="E76" s="6">
        <v>15</v>
      </c>
      <c r="F76" s="6" t="s">
        <v>106</v>
      </c>
      <c r="G76" s="6" t="s">
        <v>98</v>
      </c>
      <c r="H76" s="6" t="s">
        <v>207</v>
      </c>
      <c r="I76" s="6">
        <v>1</v>
      </c>
      <c r="J76" s="2">
        <v>65</v>
      </c>
      <c r="K76">
        <v>53.92383150605886</v>
      </c>
      <c r="L76">
        <f t="shared" si="7"/>
        <v>7.4178705189941141</v>
      </c>
      <c r="M76">
        <f t="shared" si="4"/>
        <v>12.582129481005886</v>
      </c>
      <c r="N76">
        <v>17043</v>
      </c>
      <c r="O76">
        <f t="shared" si="8"/>
        <v>2.9337557941676935</v>
      </c>
      <c r="P76" t="str">
        <f t="shared" ref="P76:P79" si="9">CONCATENATE("d",D76,"s",RIGHT(H76,2),"r",I76)</f>
        <v>d30s11r1</v>
      </c>
    </row>
    <row r="77" spans="1:16" x14ac:dyDescent="0.2">
      <c r="A77" s="2" t="s">
        <v>75</v>
      </c>
      <c r="B77" s="3" t="s">
        <v>208</v>
      </c>
      <c r="C77" s="5">
        <v>42690</v>
      </c>
      <c r="D77" s="6">
        <v>30</v>
      </c>
      <c r="E77" s="6">
        <v>15</v>
      </c>
      <c r="F77" s="6" t="s">
        <v>106</v>
      </c>
      <c r="G77" s="6" t="s">
        <v>98</v>
      </c>
      <c r="H77" s="6" t="s">
        <v>209</v>
      </c>
      <c r="I77" s="6">
        <v>1</v>
      </c>
      <c r="J77" s="7">
        <v>34.700000000000003</v>
      </c>
      <c r="K77">
        <v>47.094633583381416</v>
      </c>
      <c r="L77">
        <f t="shared" si="7"/>
        <v>8.4935367273172826</v>
      </c>
      <c r="M77">
        <f t="shared" si="4"/>
        <v>11.506463272682717</v>
      </c>
      <c r="N77">
        <v>21152</v>
      </c>
      <c r="O77">
        <f t="shared" si="8"/>
        <v>2.3638426626323752</v>
      </c>
      <c r="P77" t="str">
        <f t="shared" si="9"/>
        <v>d30s12r1</v>
      </c>
    </row>
    <row r="78" spans="1:16" x14ac:dyDescent="0.2">
      <c r="A78" s="2" t="s">
        <v>76</v>
      </c>
      <c r="B78" s="3" t="s">
        <v>210</v>
      </c>
      <c r="C78" s="5">
        <v>42690</v>
      </c>
      <c r="D78" s="6">
        <v>30</v>
      </c>
      <c r="E78" s="6">
        <v>15</v>
      </c>
      <c r="F78" s="6" t="s">
        <v>106</v>
      </c>
      <c r="G78" s="6" t="s">
        <v>98</v>
      </c>
      <c r="H78" s="6" t="s">
        <v>211</v>
      </c>
      <c r="I78" s="6">
        <v>1</v>
      </c>
      <c r="J78" s="2">
        <v>49</v>
      </c>
      <c r="K78">
        <v>68.713214079630703</v>
      </c>
      <c r="L78">
        <f t="shared" si="7"/>
        <v>5.8212966073228074</v>
      </c>
      <c r="M78">
        <f t="shared" si="4"/>
        <v>14.178703392677193</v>
      </c>
      <c r="N78">
        <v>15946</v>
      </c>
      <c r="O78">
        <f t="shared" si="8"/>
        <v>3.1355825912454534</v>
      </c>
      <c r="P78" t="str">
        <f t="shared" si="9"/>
        <v>d30s13r1</v>
      </c>
    </row>
    <row r="79" spans="1:16" x14ac:dyDescent="0.2">
      <c r="A79" s="2" t="s">
        <v>77</v>
      </c>
      <c r="B79" s="3" t="s">
        <v>212</v>
      </c>
      <c r="C79" s="5">
        <v>42690</v>
      </c>
      <c r="D79" s="6">
        <v>30</v>
      </c>
      <c r="E79" s="6">
        <v>15</v>
      </c>
      <c r="F79" s="6" t="s">
        <v>106</v>
      </c>
      <c r="G79" s="6" t="s">
        <v>98</v>
      </c>
      <c r="H79" s="6" t="s">
        <v>213</v>
      </c>
      <c r="I79" s="6">
        <v>1</v>
      </c>
      <c r="J79" s="2">
        <v>72.7</v>
      </c>
      <c r="K79">
        <v>70.305828043854589</v>
      </c>
      <c r="L79">
        <f t="shared" si="7"/>
        <v>5.6894287590282335</v>
      </c>
      <c r="M79">
        <f>20-L79</f>
        <v>14.310571240971766</v>
      </c>
      <c r="N79">
        <v>14428</v>
      </c>
      <c r="O79">
        <f t="shared" si="8"/>
        <v>3.4654837815359025</v>
      </c>
      <c r="P79" t="str">
        <f t="shared" si="9"/>
        <v>d30s14r1</v>
      </c>
    </row>
    <row r="80" spans="1:16" x14ac:dyDescent="0.2">
      <c r="A80" s="2" t="s">
        <v>78</v>
      </c>
      <c r="B80" s="3" t="s">
        <v>214</v>
      </c>
      <c r="C80" s="4">
        <v>42690</v>
      </c>
      <c r="D80" s="6">
        <v>30</v>
      </c>
      <c r="E80" s="6">
        <v>15</v>
      </c>
      <c r="F80" s="2" t="s">
        <v>106</v>
      </c>
      <c r="G80" s="2" t="s">
        <v>98</v>
      </c>
      <c r="H80" s="2" t="s">
        <v>97</v>
      </c>
      <c r="I80" s="2">
        <v>3</v>
      </c>
      <c r="J80" s="2">
        <v>26.4</v>
      </c>
      <c r="K80">
        <v>44.913444893248702</v>
      </c>
      <c r="L80">
        <f t="shared" si="7"/>
        <v>8.9060191430590354</v>
      </c>
      <c r="M80">
        <f t="shared" ref="M80:M97" si="10">20-L80</f>
        <v>11.093980856940965</v>
      </c>
      <c r="N80">
        <v>23671</v>
      </c>
      <c r="O80">
        <f t="shared" si="8"/>
        <v>2.1122892991424105</v>
      </c>
      <c r="P80" t="str">
        <f t="shared" ref="P80:P89" si="11">CONCATENATE("d",D80,"s",RIGHT(H80,1),"r",I80)</f>
        <v>d30s2r3</v>
      </c>
    </row>
    <row r="81" spans="1:16" x14ac:dyDescent="0.2">
      <c r="A81" s="2" t="s">
        <v>79</v>
      </c>
      <c r="B81" s="3" t="s">
        <v>215</v>
      </c>
      <c r="C81" s="4">
        <v>42690</v>
      </c>
      <c r="D81" s="6">
        <v>30</v>
      </c>
      <c r="E81" s="6">
        <v>15</v>
      </c>
      <c r="F81" s="2" t="s">
        <v>106</v>
      </c>
      <c r="G81" s="2" t="s">
        <v>98</v>
      </c>
      <c r="H81" s="2" t="s">
        <v>97</v>
      </c>
      <c r="I81" s="2">
        <v>4</v>
      </c>
      <c r="J81" s="2">
        <v>21.1</v>
      </c>
      <c r="K81">
        <v>43.072706289671089</v>
      </c>
      <c r="L81">
        <f t="shared" si="7"/>
        <v>9.2866233505258222</v>
      </c>
      <c r="M81">
        <f t="shared" si="10"/>
        <v>10.713376649474178</v>
      </c>
      <c r="N81">
        <v>19672</v>
      </c>
      <c r="O81">
        <f t="shared" si="8"/>
        <v>2.5416836112240748</v>
      </c>
      <c r="P81" t="str">
        <f t="shared" si="11"/>
        <v>d30s2r4</v>
      </c>
    </row>
    <row r="82" spans="1:16" x14ac:dyDescent="0.2">
      <c r="A82" s="2" t="s">
        <v>80</v>
      </c>
      <c r="B82" s="3" t="s">
        <v>216</v>
      </c>
      <c r="C82" s="4">
        <v>42690</v>
      </c>
      <c r="D82" s="6">
        <v>30</v>
      </c>
      <c r="E82" s="6">
        <v>15</v>
      </c>
      <c r="F82" s="2" t="s">
        <v>106</v>
      </c>
      <c r="G82" s="2" t="s">
        <v>98</v>
      </c>
      <c r="H82" s="2" t="s">
        <v>97</v>
      </c>
      <c r="I82" s="2">
        <v>5</v>
      </c>
      <c r="J82" s="2">
        <v>29.1</v>
      </c>
      <c r="K82">
        <v>54.849971148297747</v>
      </c>
      <c r="L82">
        <f t="shared" si="7"/>
        <v>7.2926200620693287</v>
      </c>
      <c r="M82">
        <f t="shared" si="10"/>
        <v>12.707379937930671</v>
      </c>
      <c r="N82">
        <v>14997</v>
      </c>
      <c r="O82">
        <f t="shared" si="8"/>
        <v>3.3340001333600053</v>
      </c>
      <c r="P82" t="str">
        <f t="shared" si="11"/>
        <v>d30s2r5</v>
      </c>
    </row>
    <row r="83" spans="1:16" x14ac:dyDescent="0.2">
      <c r="A83" s="2" t="s">
        <v>81</v>
      </c>
      <c r="B83" s="3" t="s">
        <v>217</v>
      </c>
      <c r="C83" s="4">
        <v>42690</v>
      </c>
      <c r="D83" s="6">
        <v>30</v>
      </c>
      <c r="E83" s="6">
        <v>15</v>
      </c>
      <c r="F83" s="2" t="s">
        <v>106</v>
      </c>
      <c r="G83" s="2" t="s">
        <v>98</v>
      </c>
      <c r="H83" s="2" t="s">
        <v>97</v>
      </c>
      <c r="I83" s="2">
        <v>6</v>
      </c>
      <c r="J83" s="2">
        <v>23.6</v>
      </c>
      <c r="K83">
        <v>70.533756491633</v>
      </c>
      <c r="L83">
        <f t="shared" si="7"/>
        <v>5.6710434818178106</v>
      </c>
      <c r="M83">
        <f t="shared" si="10"/>
        <v>14.328956518182189</v>
      </c>
      <c r="N83">
        <v>17440</v>
      </c>
      <c r="O83">
        <f t="shared" si="8"/>
        <v>2.8669724770642202</v>
      </c>
      <c r="P83" t="str">
        <f t="shared" si="11"/>
        <v>d30s2r6</v>
      </c>
    </row>
    <row r="84" spans="1:16" x14ac:dyDescent="0.2">
      <c r="A84" s="2" t="s">
        <v>82</v>
      </c>
      <c r="B84" s="3" t="s">
        <v>218</v>
      </c>
      <c r="C84" s="4">
        <v>42690</v>
      </c>
      <c r="D84" s="6">
        <v>30</v>
      </c>
      <c r="E84" s="6">
        <v>15</v>
      </c>
      <c r="F84" s="2" t="s">
        <v>106</v>
      </c>
      <c r="G84" s="2" t="s">
        <v>98</v>
      </c>
      <c r="H84" s="2" t="s">
        <v>97</v>
      </c>
      <c r="I84" s="2">
        <v>7</v>
      </c>
      <c r="J84" s="2">
        <v>15.6</v>
      </c>
      <c r="K84">
        <v>46.292556260819389</v>
      </c>
      <c r="L84">
        <f t="shared" si="7"/>
        <v>8.64069803677158</v>
      </c>
      <c r="M84">
        <f t="shared" si="10"/>
        <v>11.35930196322842</v>
      </c>
      <c r="N84">
        <v>25802</v>
      </c>
      <c r="O84">
        <f t="shared" si="8"/>
        <v>1.9378342764126812</v>
      </c>
      <c r="P84" t="str">
        <f t="shared" si="11"/>
        <v>d30s2r7</v>
      </c>
    </row>
    <row r="85" spans="1:16" x14ac:dyDescent="0.2">
      <c r="A85" s="2" t="s">
        <v>83</v>
      </c>
      <c r="B85" s="3" t="s">
        <v>219</v>
      </c>
      <c r="C85" s="4">
        <v>42690</v>
      </c>
      <c r="D85" s="6">
        <v>30</v>
      </c>
      <c r="E85" s="6">
        <v>15</v>
      </c>
      <c r="F85" s="2" t="s">
        <v>106</v>
      </c>
      <c r="G85" s="2" t="s">
        <v>98</v>
      </c>
      <c r="H85" s="2" t="s">
        <v>97</v>
      </c>
      <c r="I85" s="2">
        <v>8</v>
      </c>
      <c r="J85" s="2">
        <v>20.9</v>
      </c>
      <c r="K85">
        <v>48.052510098095787</v>
      </c>
      <c r="L85">
        <f t="shared" si="7"/>
        <v>8.3242269588712094</v>
      </c>
      <c r="M85">
        <f t="shared" si="10"/>
        <v>11.675773041128791</v>
      </c>
      <c r="N85">
        <v>14886</v>
      </c>
      <c r="O85">
        <f>50000/N85</f>
        <v>3.3588606744592235</v>
      </c>
      <c r="P85" t="str">
        <f t="shared" si="11"/>
        <v>d30s2r8</v>
      </c>
    </row>
    <row r="86" spans="1:16" x14ac:dyDescent="0.2">
      <c r="A86" s="2" t="s">
        <v>84</v>
      </c>
      <c r="B86" s="3" t="s">
        <v>220</v>
      </c>
      <c r="C86" s="4">
        <v>42690</v>
      </c>
      <c r="D86" s="6">
        <v>30</v>
      </c>
      <c r="E86" s="6">
        <v>15</v>
      </c>
      <c r="F86" s="2" t="s">
        <v>106</v>
      </c>
      <c r="G86" s="2" t="s">
        <v>98</v>
      </c>
      <c r="H86" s="2" t="s">
        <v>97</v>
      </c>
      <c r="I86" s="2">
        <v>9</v>
      </c>
      <c r="J86" s="2">
        <v>11.8</v>
      </c>
      <c r="K86">
        <v>43.124639353721868</v>
      </c>
      <c r="L86">
        <f t="shared" si="7"/>
        <v>9.2754398876028645</v>
      </c>
      <c r="M86">
        <f t="shared" si="10"/>
        <v>10.724560112397135</v>
      </c>
      <c r="N86">
        <v>17182</v>
      </c>
      <c r="O86">
        <f t="shared" ref="O86:O95" si="12">50000/N86</f>
        <v>2.9100221161680828</v>
      </c>
      <c r="P86" t="str">
        <f t="shared" si="11"/>
        <v>d30s2r9</v>
      </c>
    </row>
    <row r="87" spans="1:16" x14ac:dyDescent="0.2">
      <c r="A87" s="2" t="s">
        <v>85</v>
      </c>
      <c r="B87" s="3" t="s">
        <v>221</v>
      </c>
      <c r="C87" s="4">
        <v>42690</v>
      </c>
      <c r="D87" s="6">
        <v>30</v>
      </c>
      <c r="E87" s="6">
        <v>15</v>
      </c>
      <c r="F87" s="2" t="s">
        <v>106</v>
      </c>
      <c r="G87" s="2" t="s">
        <v>98</v>
      </c>
      <c r="H87" s="2" t="s">
        <v>97</v>
      </c>
      <c r="I87" s="2">
        <v>10</v>
      </c>
      <c r="J87" s="2">
        <v>21</v>
      </c>
      <c r="K87">
        <v>68.003462204270051</v>
      </c>
      <c r="L87">
        <f>MIN(20*20/K87,20)</f>
        <v>5.8820534577853207</v>
      </c>
      <c r="M87">
        <f t="shared" si="10"/>
        <v>14.117946542214678</v>
      </c>
      <c r="N87">
        <v>18756</v>
      </c>
      <c r="O87">
        <f t="shared" si="12"/>
        <v>2.6658136063126467</v>
      </c>
      <c r="P87" t="str">
        <f t="shared" si="11"/>
        <v>d30s2r10</v>
      </c>
    </row>
    <row r="88" spans="1:16" x14ac:dyDescent="0.2">
      <c r="A88" s="2" t="s">
        <v>86</v>
      </c>
      <c r="B88" s="3" t="s">
        <v>222</v>
      </c>
      <c r="C88" s="4">
        <v>42690</v>
      </c>
      <c r="D88" s="6">
        <v>30</v>
      </c>
      <c r="E88" s="6">
        <v>15</v>
      </c>
      <c r="F88" s="2" t="s">
        <v>106</v>
      </c>
      <c r="G88" s="2" t="s">
        <v>98</v>
      </c>
      <c r="H88" s="2" t="s">
        <v>97</v>
      </c>
      <c r="I88" s="2">
        <v>11</v>
      </c>
      <c r="J88" s="2">
        <v>16.399999999999999</v>
      </c>
      <c r="K88">
        <v>52.336987882285058</v>
      </c>
      <c r="L88">
        <f t="shared" ref="L88:L95" si="13">MIN(20*20/K88,20)</f>
        <v>7.6427783902976838</v>
      </c>
      <c r="M88">
        <f t="shared" si="10"/>
        <v>12.357221609702316</v>
      </c>
      <c r="N88">
        <v>21501</v>
      </c>
      <c r="O88">
        <f t="shared" si="12"/>
        <v>2.3254732338030788</v>
      </c>
      <c r="P88" t="str">
        <f t="shared" si="11"/>
        <v>d30s2r11</v>
      </c>
    </row>
    <row r="89" spans="1:16" x14ac:dyDescent="0.2">
      <c r="A89" s="2" t="s">
        <v>87</v>
      </c>
      <c r="B89" s="3" t="s">
        <v>223</v>
      </c>
      <c r="C89" s="4">
        <v>42690</v>
      </c>
      <c r="D89" s="6">
        <v>30</v>
      </c>
      <c r="E89" s="6">
        <v>15</v>
      </c>
      <c r="F89" s="2" t="s">
        <v>106</v>
      </c>
      <c r="G89" s="2" t="s">
        <v>98</v>
      </c>
      <c r="H89" s="2" t="s">
        <v>97</v>
      </c>
      <c r="I89" s="2">
        <v>12</v>
      </c>
      <c r="J89" s="2">
        <v>11.2</v>
      </c>
      <c r="K89">
        <v>37.911136757068668</v>
      </c>
      <c r="L89">
        <f t="shared" si="13"/>
        <v>10.550989345509894</v>
      </c>
      <c r="M89">
        <f t="shared" si="10"/>
        <v>9.449010654490106</v>
      </c>
      <c r="N89">
        <v>21865</v>
      </c>
      <c r="O89">
        <f t="shared" si="12"/>
        <v>2.2867596615595702</v>
      </c>
      <c r="P89" t="str">
        <f t="shared" si="11"/>
        <v>d30s2r12</v>
      </c>
    </row>
    <row r="90" spans="1:16" x14ac:dyDescent="0.2">
      <c r="A90" s="2" t="s">
        <v>88</v>
      </c>
      <c r="B90" s="3" t="s">
        <v>188</v>
      </c>
      <c r="C90" s="4"/>
      <c r="D90" s="6"/>
      <c r="E90" s="6"/>
      <c r="F90" s="2"/>
      <c r="G90" s="2"/>
      <c r="H90" s="2"/>
      <c r="I90" s="2"/>
      <c r="J90" s="2"/>
      <c r="K90">
        <v>6.4252740911713788</v>
      </c>
      <c r="L90">
        <f t="shared" si="13"/>
        <v>20</v>
      </c>
      <c r="M90">
        <f t="shared" si="10"/>
        <v>0</v>
      </c>
      <c r="N90">
        <v>7686</v>
      </c>
      <c r="O90">
        <f t="shared" si="12"/>
        <v>6.505334374186833</v>
      </c>
      <c r="P90" t="s">
        <v>235</v>
      </c>
    </row>
    <row r="91" spans="1:16" x14ac:dyDescent="0.2">
      <c r="A91" s="2" t="s">
        <v>89</v>
      </c>
      <c r="B91" s="3" t="s">
        <v>188</v>
      </c>
      <c r="C91" s="4"/>
      <c r="D91" s="6"/>
      <c r="E91" s="6"/>
      <c r="F91" s="2"/>
      <c r="G91" s="2"/>
      <c r="H91" s="2"/>
      <c r="I91" s="2"/>
      <c r="J91" s="2"/>
      <c r="K91">
        <v>4.809578765147144</v>
      </c>
      <c r="L91">
        <f t="shared" si="13"/>
        <v>20</v>
      </c>
      <c r="M91">
        <f t="shared" si="10"/>
        <v>0</v>
      </c>
      <c r="N91">
        <v>8592</v>
      </c>
      <c r="O91">
        <f t="shared" si="12"/>
        <v>5.8193668528864055</v>
      </c>
      <c r="P91" t="s">
        <v>236</v>
      </c>
    </row>
    <row r="92" spans="1:16" x14ac:dyDescent="0.2">
      <c r="A92" s="2" t="s">
        <v>90</v>
      </c>
      <c r="B92" s="3" t="s">
        <v>188</v>
      </c>
      <c r="C92" s="2"/>
      <c r="D92" s="2"/>
      <c r="E92" s="2"/>
      <c r="F92" s="2"/>
      <c r="G92" s="2"/>
      <c r="H92" s="2"/>
      <c r="I92" s="2"/>
      <c r="J92" s="2"/>
      <c r="K92">
        <v>6.4829774956722446</v>
      </c>
      <c r="L92">
        <f t="shared" si="13"/>
        <v>20</v>
      </c>
      <c r="M92">
        <f t="shared" si="10"/>
        <v>0</v>
      </c>
      <c r="N92">
        <v>10597</v>
      </c>
      <c r="O92">
        <f t="shared" si="12"/>
        <v>4.7183165046711331</v>
      </c>
      <c r="P92" t="s">
        <v>237</v>
      </c>
    </row>
    <row r="93" spans="1:16" x14ac:dyDescent="0.2">
      <c r="A93" s="2" t="s">
        <v>91</v>
      </c>
      <c r="B93" s="3" t="s">
        <v>189</v>
      </c>
      <c r="C93" s="2"/>
      <c r="D93" s="2"/>
      <c r="E93" s="2"/>
      <c r="F93" s="2"/>
      <c r="G93" s="2"/>
      <c r="H93" s="2"/>
      <c r="I93" s="2"/>
      <c r="J93" s="2"/>
      <c r="K93">
        <v>64.596076168493937</v>
      </c>
      <c r="L93">
        <f t="shared" si="13"/>
        <v>6.192326588949931</v>
      </c>
      <c r="M93">
        <f t="shared" si="10"/>
        <v>13.807673411050068</v>
      </c>
      <c r="N93">
        <v>23911</v>
      </c>
      <c r="O93">
        <f t="shared" si="12"/>
        <v>2.0910877838651665</v>
      </c>
      <c r="P93" t="s">
        <v>239</v>
      </c>
    </row>
    <row r="94" spans="1:16" x14ac:dyDescent="0.2">
      <c r="A94" s="2" t="s">
        <v>92</v>
      </c>
      <c r="B94" s="3" t="s">
        <v>187</v>
      </c>
      <c r="C94" s="2"/>
      <c r="D94" s="2"/>
      <c r="E94" s="2"/>
      <c r="F94" s="2"/>
      <c r="G94" s="2"/>
      <c r="H94" s="2"/>
      <c r="I94" s="2"/>
      <c r="J94" s="2"/>
      <c r="K94">
        <v>49.255626081938836</v>
      </c>
      <c r="L94">
        <f t="shared" si="13"/>
        <v>8.1208997188378635</v>
      </c>
      <c r="M94">
        <f t="shared" si="10"/>
        <v>11.879100281162136</v>
      </c>
      <c r="N94">
        <v>19387</v>
      </c>
      <c r="O94">
        <f t="shared" si="12"/>
        <v>2.5790478155465002</v>
      </c>
      <c r="P94" t="s">
        <v>240</v>
      </c>
    </row>
    <row r="95" spans="1:16" x14ac:dyDescent="0.2">
      <c r="A95" s="2" t="s">
        <v>93</v>
      </c>
      <c r="B95" s="3" t="s">
        <v>188</v>
      </c>
      <c r="C95" s="2"/>
      <c r="D95" s="2"/>
      <c r="E95" s="2"/>
      <c r="F95" s="2"/>
      <c r="G95" s="2"/>
      <c r="H95" s="2"/>
      <c r="I95" s="2"/>
      <c r="J95" s="2"/>
      <c r="K95">
        <v>7.5620311598384307</v>
      </c>
      <c r="L95">
        <f t="shared" si="13"/>
        <v>20</v>
      </c>
      <c r="M95">
        <v>0</v>
      </c>
      <c r="N95">
        <v>12593</v>
      </c>
      <c r="O95">
        <f t="shared" si="12"/>
        <v>3.9704597792424363</v>
      </c>
      <c r="P95" t="s">
        <v>238</v>
      </c>
    </row>
    <row r="96" spans="1:16" x14ac:dyDescent="0.2">
      <c r="A96" s="2" t="s">
        <v>94</v>
      </c>
      <c r="B96" s="3" t="s">
        <v>186</v>
      </c>
      <c r="C96" s="2"/>
      <c r="D96" s="2"/>
      <c r="E96" s="2"/>
      <c r="F96" s="2"/>
      <c r="G96" s="2"/>
      <c r="H96" s="2"/>
      <c r="I96" s="2"/>
      <c r="J96" s="2"/>
      <c r="K96">
        <v>0</v>
      </c>
      <c r="L96">
        <v>20</v>
      </c>
      <c r="M96">
        <f t="shared" si="10"/>
        <v>0</v>
      </c>
      <c r="N96">
        <v>0</v>
      </c>
      <c r="O96">
        <v>5</v>
      </c>
      <c r="P96" t="s">
        <v>241</v>
      </c>
    </row>
    <row r="97" spans="1:16" x14ac:dyDescent="0.2">
      <c r="A97" s="2" t="s">
        <v>95</v>
      </c>
      <c r="B97" s="3" t="s">
        <v>186</v>
      </c>
      <c r="J97" s="1" t="s">
        <v>228</v>
      </c>
      <c r="K97">
        <v>10</v>
      </c>
      <c r="L97">
        <v>20</v>
      </c>
      <c r="M97">
        <f t="shared" si="10"/>
        <v>0</v>
      </c>
      <c r="N97">
        <v>21357</v>
      </c>
      <c r="O97">
        <v>5</v>
      </c>
      <c r="P97" t="s">
        <v>242</v>
      </c>
    </row>
  </sheetData>
  <phoneticPr fontId="2" type="noConversion"/>
  <pageMargins left="0.7" right="0.7" top="0.75" bottom="0.75" header="0.3" footer="0.3"/>
  <pageSetup scale="63" orientation="portrait" horizontalDpi="0" verticalDpi="0"/>
  <rowBreaks count="1" manualBreakCount="1">
    <brk id="67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2017-03-14T21:10:27Z</cp:lastPrinted>
  <dcterms:created xsi:type="dcterms:W3CDTF">2017-03-14T21:00:02Z</dcterms:created>
  <dcterms:modified xsi:type="dcterms:W3CDTF">2018-05-07T14:13:37Z</dcterms:modified>
</cp:coreProperties>
</file>