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505EE4C0-3CA6-4EC9-A3F0-EE2595FF5665}" xr6:coauthVersionLast="45" xr6:coauthVersionMax="45" xr10:uidLastSave="{00000000-0000-0000-0000-000000000000}"/>
  <bookViews>
    <workbookView xWindow="-108" yWindow="-108" windowWidth="23256" windowHeight="12576" activeTab="1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5" l="1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AA5" i="6" l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<sst xmlns="http://schemas.openxmlformats.org/spreadsheetml/2006/main" count="570" uniqueCount="346">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</sst>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165</v>
      </c>
      <c r="C2" s="102"/>
      <c r="D2" s="64">
        <f>SUM(D5:D22)</f>
        <v>534.23</v>
      </c>
      <c r="E2" s="63"/>
      <c r="F2" s="65"/>
      <c r="G2" s="102" t="s">
        <v>167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166</v>
      </c>
      <c r="H4" s="5" t="s">
        <v>95</v>
      </c>
      <c r="I4" s="5" t="s">
        <v>0</v>
      </c>
      <c r="J4" s="5" t="s">
        <v>166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158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159</v>
      </c>
      <c r="D18" s="1">
        <v>57</v>
      </c>
      <c r="F18" s="62"/>
      <c r="G18" s="1"/>
    </row>
    <row r="19" spans="2:7" x14ac:dyDescent="0.3">
      <c r="B19" t="s">
        <v>96</v>
      </c>
      <c r="C19" t="s">
        <v>160</v>
      </c>
      <c r="D19" s="1">
        <v>144</v>
      </c>
      <c r="E19" s="1"/>
      <c r="G19" s="1"/>
    </row>
    <row r="20" spans="2:7" x14ac:dyDescent="0.3">
      <c r="B20" t="s">
        <v>308</v>
      </c>
      <c r="C20" t="s">
        <v>309</v>
      </c>
      <c r="D20" s="1">
        <v>15.25</v>
      </c>
      <c r="E20" s="1"/>
      <c r="G20" s="1"/>
    </row>
    <row r="21" spans="2:7" x14ac:dyDescent="0.3">
      <c r="B21" t="s">
        <v>134</v>
      </c>
      <c r="C21" t="s">
        <v>310</v>
      </c>
      <c r="D21" s="1">
        <v>18.48</v>
      </c>
      <c r="E21" s="1"/>
      <c r="G21" s="1"/>
    </row>
    <row r="22" spans="2:7" x14ac:dyDescent="0.3">
      <c r="B22" t="s">
        <v>134</v>
      </c>
      <c r="C22" t="s">
        <v>311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G27"/>
  <sheetViews>
    <sheetView tabSelected="1" topLeftCell="C10" workbookViewId="0">
      <selection activeCell="F28" sqref="F28"/>
    </sheetView>
  </sheetViews>
  <sheetFormatPr baseColWidth="10" defaultRowHeight="14.4" x14ac:dyDescent="0.3"/>
  <sheetData>
    <row r="1" spans="1:7" x14ac:dyDescent="0.3">
      <c r="A1" t="s">
        <v>312</v>
      </c>
    </row>
    <row r="3" spans="1:7" x14ac:dyDescent="0.3">
      <c r="A3" t="s">
        <v>313</v>
      </c>
      <c r="F3" t="s">
        <v>10</v>
      </c>
    </row>
    <row r="4" spans="1:7" x14ac:dyDescent="0.3">
      <c r="A4" t="s">
        <v>314</v>
      </c>
      <c r="B4">
        <v>34</v>
      </c>
      <c r="F4" t="s">
        <v>316</v>
      </c>
      <c r="G4">
        <v>34</v>
      </c>
    </row>
    <row r="5" spans="1:7" x14ac:dyDescent="0.3">
      <c r="A5" t="s">
        <v>315</v>
      </c>
      <c r="B5">
        <v>13</v>
      </c>
    </row>
    <row r="6" spans="1:7" x14ac:dyDescent="0.3">
      <c r="A6" t="s">
        <v>317</v>
      </c>
      <c r="B6">
        <v>9</v>
      </c>
    </row>
    <row r="7" spans="1:7" x14ac:dyDescent="0.3">
      <c r="A7" t="s">
        <v>318</v>
      </c>
    </row>
    <row r="12" spans="1:7" x14ac:dyDescent="0.3">
      <c r="B12" t="s">
        <v>319</v>
      </c>
      <c r="F12" t="s">
        <v>338</v>
      </c>
    </row>
    <row r="13" spans="1:7" x14ac:dyDescent="0.3">
      <c r="A13">
        <v>1</v>
      </c>
      <c r="B13" t="s">
        <v>332</v>
      </c>
      <c r="F13" t="s">
        <v>332</v>
      </c>
    </row>
    <row r="14" spans="1:7" x14ac:dyDescent="0.3">
      <c r="A14">
        <v>2</v>
      </c>
      <c r="B14" t="s">
        <v>326</v>
      </c>
      <c r="F14" t="s">
        <v>326</v>
      </c>
    </row>
    <row r="15" spans="1:7" x14ac:dyDescent="0.3">
      <c r="A15">
        <v>3</v>
      </c>
      <c r="B15" t="s">
        <v>327</v>
      </c>
      <c r="F15" t="s">
        <v>327</v>
      </c>
    </row>
    <row r="16" spans="1:7" x14ac:dyDescent="0.3">
      <c r="A16">
        <v>4</v>
      </c>
      <c r="B16" t="s">
        <v>320</v>
      </c>
      <c r="F16" t="s">
        <v>320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343</v>
      </c>
      <c r="F18" t="s">
        <v>321</v>
      </c>
    </row>
    <row r="19" spans="1:6" x14ac:dyDescent="0.3">
      <c r="A19">
        <v>7</v>
      </c>
      <c r="B19" t="s">
        <v>322</v>
      </c>
      <c r="F19" t="s">
        <v>322</v>
      </c>
    </row>
    <row r="20" spans="1:6" x14ac:dyDescent="0.3">
      <c r="A20">
        <v>8</v>
      </c>
      <c r="B20" t="s">
        <v>323</v>
      </c>
      <c r="F20" t="s">
        <v>323</v>
      </c>
    </row>
    <row r="21" spans="1:6" x14ac:dyDescent="0.3">
      <c r="A21">
        <v>9</v>
      </c>
      <c r="B21" t="s">
        <v>324</v>
      </c>
      <c r="F21" t="s">
        <v>324</v>
      </c>
    </row>
    <row r="22" spans="1:6" x14ac:dyDescent="0.3">
      <c r="A22">
        <v>10</v>
      </c>
      <c r="B22" t="s">
        <v>325</v>
      </c>
      <c r="F22" t="s">
        <v>325</v>
      </c>
    </row>
    <row r="23" spans="1:6" x14ac:dyDescent="0.3">
      <c r="F23" t="s">
        <v>339</v>
      </c>
    </row>
    <row r="24" spans="1:6" x14ac:dyDescent="0.3">
      <c r="F24" t="s">
        <v>340</v>
      </c>
    </row>
    <row r="25" spans="1:6" x14ac:dyDescent="0.3">
      <c r="F25" t="s">
        <v>341</v>
      </c>
    </row>
    <row r="26" spans="1:6" x14ac:dyDescent="0.3">
      <c r="F26" t="s">
        <v>342</v>
      </c>
    </row>
    <row r="27" spans="1:6" x14ac:dyDescent="0.3">
      <c r="F27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218</v>
      </c>
      <c r="M1" s="13" t="s">
        <v>222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219</v>
      </c>
      <c r="L3" t="s">
        <v>220</v>
      </c>
      <c r="M3" t="s">
        <v>224</v>
      </c>
      <c r="N3" t="s">
        <v>223</v>
      </c>
      <c r="P3" t="s">
        <v>225</v>
      </c>
      <c r="X3" s="73"/>
    </row>
    <row r="4" spans="1:24" x14ac:dyDescent="0.3">
      <c r="A4" t="s">
        <v>215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216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217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226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221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229</v>
      </c>
      <c r="B27" s="75">
        <f>B11/1000*C4/1000</f>
        <v>4.0534999999999996E-4</v>
      </c>
      <c r="C27" t="s">
        <v>228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227</v>
      </c>
      <c r="B28">
        <v>0.15459999999999999</v>
      </c>
      <c r="C28" t="s">
        <v>231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230</v>
      </c>
      <c r="B29" s="60">
        <f>B28*B27</f>
        <v>6.2667109999999982E-5</v>
      </c>
      <c r="C29" t="s">
        <v>231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232</v>
      </c>
      <c r="B30" s="60">
        <f>B29*24</f>
        <v>1.5040106399999997E-3</v>
      </c>
      <c r="C30" t="s">
        <v>231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233</v>
      </c>
      <c r="B31" s="60">
        <f>B30*365</f>
        <v>0.54896388359999992</v>
      </c>
      <c r="C31" t="s">
        <v>231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199</v>
      </c>
      <c r="C1" s="72" t="s">
        <v>200</v>
      </c>
      <c r="D1" s="72" t="s">
        <v>192</v>
      </c>
      <c r="E1" s="72" t="s">
        <v>193</v>
      </c>
      <c r="F1" s="72" t="s">
        <v>194</v>
      </c>
      <c r="G1" s="72" t="s">
        <v>274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293</v>
      </c>
      <c r="H2" s="87" t="s">
        <v>10</v>
      </c>
    </row>
    <row r="3" spans="2:14" x14ac:dyDescent="0.3">
      <c r="B3" s="107" t="s">
        <v>195</v>
      </c>
      <c r="C3" s="104" t="s">
        <v>201</v>
      </c>
      <c r="D3" s="104" t="s">
        <v>197</v>
      </c>
      <c r="E3" s="76">
        <v>1</v>
      </c>
      <c r="F3" s="88" t="s">
        <v>24</v>
      </c>
      <c r="G3" s="76"/>
      <c r="H3" s="76"/>
      <c r="J3" s="104" t="s">
        <v>198</v>
      </c>
      <c r="K3" s="104" t="s">
        <v>203</v>
      </c>
      <c r="L3" s="104" t="s">
        <v>204</v>
      </c>
      <c r="M3" s="76">
        <v>1</v>
      </c>
      <c r="N3" s="76"/>
    </row>
    <row r="4" spans="2:14" x14ac:dyDescent="0.3">
      <c r="B4" s="108"/>
      <c r="C4" s="105"/>
      <c r="D4" s="105"/>
      <c r="E4" s="68">
        <v>2</v>
      </c>
      <c r="F4" s="89" t="s">
        <v>249</v>
      </c>
      <c r="G4" s="68"/>
      <c r="H4" s="68"/>
      <c r="J4" s="105"/>
      <c r="K4" s="105"/>
      <c r="L4" s="105"/>
      <c r="M4" s="68">
        <v>2</v>
      </c>
      <c r="N4" s="68"/>
    </row>
    <row r="5" spans="2:14" x14ac:dyDescent="0.3">
      <c r="B5" s="108"/>
      <c r="C5" s="105"/>
      <c r="D5" s="105"/>
      <c r="E5" s="68">
        <v>3</v>
      </c>
      <c r="F5" s="89" t="s">
        <v>157</v>
      </c>
      <c r="G5" s="68"/>
      <c r="H5" s="68"/>
      <c r="J5" s="105"/>
      <c r="K5" s="105"/>
      <c r="L5" s="105"/>
      <c r="M5" s="68">
        <v>3</v>
      </c>
      <c r="N5" s="68"/>
    </row>
    <row r="6" spans="2:14" ht="15" thickBot="1" x14ac:dyDescent="0.35">
      <c r="B6" s="109"/>
      <c r="C6" s="106"/>
      <c r="D6" s="106"/>
      <c r="E6" s="77">
        <v>4</v>
      </c>
      <c r="F6" s="90" t="s">
        <v>196</v>
      </c>
      <c r="G6" s="77"/>
      <c r="H6" s="77"/>
      <c r="J6" s="105"/>
      <c r="K6" s="105"/>
      <c r="L6" s="105"/>
      <c r="M6" s="68">
        <v>4</v>
      </c>
      <c r="N6" s="68"/>
    </row>
    <row r="7" spans="2:14" ht="15" thickBot="1" x14ac:dyDescent="0.35">
      <c r="B7" s="107" t="s">
        <v>195</v>
      </c>
      <c r="C7" s="104" t="s">
        <v>201</v>
      </c>
      <c r="D7" s="104" t="s">
        <v>176</v>
      </c>
      <c r="E7" s="76">
        <v>1</v>
      </c>
      <c r="F7" s="91" t="s">
        <v>178</v>
      </c>
      <c r="G7" s="76" t="s">
        <v>284</v>
      </c>
      <c r="H7" s="76"/>
      <c r="J7" s="106"/>
      <c r="K7" s="106"/>
      <c r="L7" s="106"/>
      <c r="M7" s="77">
        <v>5</v>
      </c>
      <c r="N7" s="77"/>
    </row>
    <row r="8" spans="2:14" x14ac:dyDescent="0.3">
      <c r="B8" s="108"/>
      <c r="C8" s="105"/>
      <c r="D8" s="105"/>
      <c r="E8" s="68">
        <v>2</v>
      </c>
      <c r="F8" s="89" t="s">
        <v>272</v>
      </c>
      <c r="G8" s="68" t="s">
        <v>292</v>
      </c>
      <c r="H8" s="68"/>
      <c r="J8" s="104" t="s">
        <v>198</v>
      </c>
      <c r="K8" s="104" t="s">
        <v>203</v>
      </c>
      <c r="L8" s="104" t="s">
        <v>205</v>
      </c>
      <c r="M8" s="76">
        <v>1</v>
      </c>
      <c r="N8" s="76" t="s">
        <v>196</v>
      </c>
    </row>
    <row r="9" spans="2:14" ht="15" thickBot="1" x14ac:dyDescent="0.35">
      <c r="B9" s="109"/>
      <c r="C9" s="106"/>
      <c r="D9" s="106"/>
      <c r="E9" s="77">
        <v>3</v>
      </c>
      <c r="F9" s="90" t="s">
        <v>196</v>
      </c>
      <c r="G9" s="77" t="s">
        <v>283</v>
      </c>
      <c r="H9" s="77"/>
      <c r="J9" s="105"/>
      <c r="K9" s="105"/>
      <c r="L9" s="105"/>
      <c r="M9" s="68">
        <v>2</v>
      </c>
      <c r="N9" s="84" t="s">
        <v>178</v>
      </c>
    </row>
    <row r="10" spans="2:14" ht="15" thickBot="1" x14ac:dyDescent="0.35">
      <c r="B10" s="107" t="s">
        <v>195</v>
      </c>
      <c r="C10" s="104" t="s">
        <v>201</v>
      </c>
      <c r="D10" s="104" t="s">
        <v>70</v>
      </c>
      <c r="E10" s="76">
        <v>1</v>
      </c>
      <c r="F10" s="92" t="s">
        <v>154</v>
      </c>
      <c r="G10" s="76" t="s">
        <v>276</v>
      </c>
      <c r="H10" s="76" t="s">
        <v>287</v>
      </c>
      <c r="J10" s="106"/>
      <c r="K10" s="106"/>
      <c r="L10" s="106"/>
      <c r="M10" s="77">
        <v>3</v>
      </c>
      <c r="N10" s="79" t="s">
        <v>271</v>
      </c>
    </row>
    <row r="11" spans="2:14" x14ac:dyDescent="0.3">
      <c r="B11" s="108"/>
      <c r="C11" s="105"/>
      <c r="D11" s="105"/>
      <c r="E11" s="68">
        <v>2</v>
      </c>
      <c r="F11" s="93" t="s">
        <v>155</v>
      </c>
      <c r="G11" s="68" t="s">
        <v>286</v>
      </c>
      <c r="H11" s="68" t="s">
        <v>278</v>
      </c>
      <c r="J11" s="104" t="s">
        <v>202</v>
      </c>
      <c r="K11" s="104" t="s">
        <v>206</v>
      </c>
      <c r="L11" s="104" t="s">
        <v>207</v>
      </c>
      <c r="M11">
        <v>1</v>
      </c>
      <c r="N11" s="78" t="s">
        <v>196</v>
      </c>
    </row>
    <row r="12" spans="2:14" ht="15" thickBot="1" x14ac:dyDescent="0.35">
      <c r="B12" s="108"/>
      <c r="C12" s="105"/>
      <c r="D12" s="105"/>
      <c r="E12" s="68">
        <v>3</v>
      </c>
      <c r="F12" s="94" t="s">
        <v>196</v>
      </c>
      <c r="G12" s="68" t="s">
        <v>283</v>
      </c>
      <c r="H12" s="68" t="s">
        <v>277</v>
      </c>
      <c r="J12" s="103"/>
      <c r="K12" s="103"/>
      <c r="L12" s="103"/>
      <c r="M12">
        <v>2</v>
      </c>
      <c r="N12" s="85" t="s">
        <v>178</v>
      </c>
    </row>
    <row r="13" spans="2:14" ht="15" thickBot="1" x14ac:dyDescent="0.35">
      <c r="B13" s="109"/>
      <c r="C13" s="106"/>
      <c r="D13" s="106"/>
      <c r="E13" s="77">
        <v>4</v>
      </c>
      <c r="F13" s="95" t="s">
        <v>178</v>
      </c>
      <c r="G13" s="77" t="s">
        <v>284</v>
      </c>
      <c r="H13" s="77" t="s">
        <v>288</v>
      </c>
      <c r="J13" s="104" t="s">
        <v>202</v>
      </c>
      <c r="K13" s="104" t="s">
        <v>206</v>
      </c>
      <c r="L13" s="104" t="s">
        <v>208</v>
      </c>
      <c r="M13" s="76">
        <v>1</v>
      </c>
      <c r="N13" s="76" t="s">
        <v>273</v>
      </c>
    </row>
    <row r="14" spans="2:14" x14ac:dyDescent="0.3">
      <c r="B14" s="107" t="s">
        <v>195</v>
      </c>
      <c r="C14" s="104" t="s">
        <v>201</v>
      </c>
      <c r="D14" s="104" t="s">
        <v>177</v>
      </c>
      <c r="E14" s="76">
        <v>1</v>
      </c>
      <c r="F14" s="92" t="s">
        <v>154</v>
      </c>
      <c r="G14" s="76" t="s">
        <v>276</v>
      </c>
      <c r="H14" s="76" t="s">
        <v>287</v>
      </c>
      <c r="J14" s="105"/>
      <c r="K14" s="105"/>
      <c r="L14" s="105"/>
      <c r="M14" s="68"/>
      <c r="N14" s="68"/>
    </row>
    <row r="15" spans="2:14" x14ac:dyDescent="0.3">
      <c r="B15" s="108"/>
      <c r="C15" s="105"/>
      <c r="D15" s="105"/>
      <c r="E15" s="68">
        <v>2</v>
      </c>
      <c r="F15" s="93" t="s">
        <v>155</v>
      </c>
      <c r="G15" s="68" t="s">
        <v>286</v>
      </c>
      <c r="H15" s="68" t="s">
        <v>278</v>
      </c>
      <c r="J15" s="105"/>
      <c r="K15" s="105"/>
      <c r="L15" s="105"/>
      <c r="M15" s="68"/>
      <c r="N15" s="68"/>
    </row>
    <row r="16" spans="2:14" x14ac:dyDescent="0.3">
      <c r="B16" s="108"/>
      <c r="C16" s="105"/>
      <c r="D16" s="105"/>
      <c r="E16" s="68">
        <v>3</v>
      </c>
      <c r="F16" s="94" t="s">
        <v>196</v>
      </c>
      <c r="G16" s="68" t="s">
        <v>283</v>
      </c>
      <c r="H16" s="68" t="s">
        <v>277</v>
      </c>
      <c r="J16" s="105"/>
      <c r="K16" s="105"/>
      <c r="L16" s="105"/>
      <c r="M16" s="68"/>
      <c r="N16" s="68"/>
    </row>
    <row r="17" spans="2:14" ht="15" thickBot="1" x14ac:dyDescent="0.35">
      <c r="B17" s="109"/>
      <c r="C17" s="106"/>
      <c r="D17" s="106"/>
      <c r="E17" s="77">
        <v>4</v>
      </c>
      <c r="F17" s="95" t="s">
        <v>178</v>
      </c>
      <c r="G17" s="77" t="s">
        <v>284</v>
      </c>
      <c r="H17" s="77" t="s">
        <v>288</v>
      </c>
      <c r="J17" s="105"/>
      <c r="K17" s="105"/>
      <c r="L17" s="105"/>
      <c r="M17" s="68"/>
      <c r="N17" s="68"/>
    </row>
    <row r="18" spans="2:14" x14ac:dyDescent="0.3">
      <c r="B18" s="107" t="s">
        <v>195</v>
      </c>
      <c r="C18" s="104" t="s">
        <v>201</v>
      </c>
      <c r="D18" s="104" t="s">
        <v>186</v>
      </c>
      <c r="E18" s="76">
        <v>1</v>
      </c>
      <c r="F18" s="92" t="s">
        <v>154</v>
      </c>
      <c r="G18" s="76" t="s">
        <v>276</v>
      </c>
      <c r="H18" s="76" t="s">
        <v>287</v>
      </c>
      <c r="J18" s="105"/>
      <c r="K18" s="105"/>
      <c r="L18" s="105"/>
      <c r="M18" s="68">
        <v>2</v>
      </c>
      <c r="N18" s="78" t="s">
        <v>273</v>
      </c>
    </row>
    <row r="19" spans="2:14" x14ac:dyDescent="0.3">
      <c r="B19" s="108"/>
      <c r="C19" s="105"/>
      <c r="D19" s="105"/>
      <c r="E19" s="68">
        <v>2</v>
      </c>
      <c r="F19" s="93" t="s">
        <v>155</v>
      </c>
      <c r="G19" s="68" t="s">
        <v>286</v>
      </c>
      <c r="H19" s="68" t="s">
        <v>278</v>
      </c>
    </row>
    <row r="20" spans="2:14" x14ac:dyDescent="0.3">
      <c r="B20" s="108"/>
      <c r="C20" s="105"/>
      <c r="D20" s="105"/>
      <c r="E20" s="68">
        <v>3</v>
      </c>
      <c r="F20" s="94" t="s">
        <v>196</v>
      </c>
      <c r="G20" s="68" t="s">
        <v>283</v>
      </c>
      <c r="H20" s="68" t="s">
        <v>277</v>
      </c>
    </row>
    <row r="21" spans="2:14" ht="15" thickBot="1" x14ac:dyDescent="0.35">
      <c r="B21" s="109"/>
      <c r="C21" s="106"/>
      <c r="D21" s="106"/>
      <c r="E21" s="77">
        <v>4</v>
      </c>
      <c r="F21" s="95" t="s">
        <v>271</v>
      </c>
      <c r="G21" s="77" t="s">
        <v>284</v>
      </c>
      <c r="H21" s="77" t="s">
        <v>288</v>
      </c>
    </row>
    <row r="22" spans="2:14" x14ac:dyDescent="0.3">
      <c r="B22" s="107" t="s">
        <v>195</v>
      </c>
      <c r="C22" s="104" t="s">
        <v>202</v>
      </c>
      <c r="D22" s="104" t="s">
        <v>270</v>
      </c>
      <c r="E22" s="76">
        <v>1</v>
      </c>
      <c r="F22" s="92" t="s">
        <v>154</v>
      </c>
      <c r="G22" s="76" t="s">
        <v>276</v>
      </c>
      <c r="H22" s="76"/>
    </row>
    <row r="23" spans="2:14" x14ac:dyDescent="0.3">
      <c r="B23" s="108"/>
      <c r="C23" s="105"/>
      <c r="D23" s="105"/>
      <c r="E23" s="68">
        <v>2</v>
      </c>
      <c r="F23" s="93" t="s">
        <v>155</v>
      </c>
      <c r="G23" s="68" t="s">
        <v>275</v>
      </c>
      <c r="H23" s="68"/>
    </row>
    <row r="24" spans="2:14" x14ac:dyDescent="0.3">
      <c r="B24" s="108"/>
      <c r="C24" s="105"/>
      <c r="D24" s="105"/>
      <c r="E24" s="68">
        <v>3</v>
      </c>
      <c r="F24" s="89" t="s">
        <v>24</v>
      </c>
      <c r="G24" s="68" t="s">
        <v>278</v>
      </c>
      <c r="H24" s="68"/>
    </row>
    <row r="25" spans="2:14" x14ac:dyDescent="0.3">
      <c r="B25" s="108"/>
      <c r="C25" s="105"/>
      <c r="D25" s="105"/>
      <c r="E25" s="68">
        <v>4</v>
      </c>
      <c r="F25" s="89" t="s">
        <v>249</v>
      </c>
      <c r="G25" s="68" t="s">
        <v>277</v>
      </c>
      <c r="H25" s="68"/>
    </row>
    <row r="26" spans="2:14" x14ac:dyDescent="0.3">
      <c r="B26" s="108"/>
      <c r="C26" s="105"/>
      <c r="D26" s="105"/>
      <c r="E26" s="68">
        <v>5</v>
      </c>
      <c r="F26" s="89" t="s">
        <v>157</v>
      </c>
      <c r="G26" s="68" t="s">
        <v>276</v>
      </c>
      <c r="H26" s="68"/>
    </row>
    <row r="27" spans="2:14" ht="15" thickBot="1" x14ac:dyDescent="0.35">
      <c r="B27" s="109"/>
      <c r="C27" s="106"/>
      <c r="D27" s="106"/>
      <c r="E27" s="77">
        <v>6</v>
      </c>
      <c r="F27" s="96" t="s">
        <v>272</v>
      </c>
      <c r="G27" s="77" t="s">
        <v>275</v>
      </c>
      <c r="H27" s="77"/>
    </row>
    <row r="28" spans="2:14" x14ac:dyDescent="0.3">
      <c r="B28" s="107" t="s">
        <v>195</v>
      </c>
      <c r="C28" s="104" t="s">
        <v>202</v>
      </c>
      <c r="D28" s="104" t="s">
        <v>179</v>
      </c>
      <c r="E28" s="76">
        <v>1</v>
      </c>
      <c r="F28" s="91" t="s">
        <v>178</v>
      </c>
      <c r="G28" s="76" t="s">
        <v>279</v>
      </c>
      <c r="H28" s="76"/>
    </row>
    <row r="29" spans="2:14" x14ac:dyDescent="0.3">
      <c r="B29" s="108"/>
      <c r="C29" s="105"/>
      <c r="D29" s="105"/>
      <c r="E29" s="68">
        <v>2</v>
      </c>
      <c r="F29" s="94" t="s">
        <v>196</v>
      </c>
      <c r="G29" s="68" t="s">
        <v>280</v>
      </c>
      <c r="H29" s="68"/>
    </row>
    <row r="30" spans="2:14" ht="15" thickBot="1" x14ac:dyDescent="0.35">
      <c r="B30" s="109"/>
      <c r="C30" s="106"/>
      <c r="D30" s="106"/>
      <c r="E30" s="77">
        <v>3</v>
      </c>
      <c r="F30" s="95" t="s">
        <v>271</v>
      </c>
      <c r="G30" s="77" t="s">
        <v>277</v>
      </c>
      <c r="H30" s="77"/>
    </row>
    <row r="34" spans="1:4" ht="15" thickBot="1" x14ac:dyDescent="0.35">
      <c r="B34" t="s">
        <v>281</v>
      </c>
      <c r="C34" t="s">
        <v>282</v>
      </c>
      <c r="D34" t="s">
        <v>201</v>
      </c>
    </row>
    <row r="35" spans="1:4" x14ac:dyDescent="0.3">
      <c r="A35" s="103" t="s">
        <v>70</v>
      </c>
      <c r="B35" s="82" t="s">
        <v>154</v>
      </c>
      <c r="C35" t="s">
        <v>285</v>
      </c>
      <c r="D35" t="s">
        <v>287</v>
      </c>
    </row>
    <row r="36" spans="1:4" x14ac:dyDescent="0.3">
      <c r="A36" s="103"/>
      <c r="B36" s="83" t="s">
        <v>155</v>
      </c>
      <c r="C36" t="s">
        <v>286</v>
      </c>
      <c r="D36" t="s">
        <v>278</v>
      </c>
    </row>
    <row r="37" spans="1:4" x14ac:dyDescent="0.3">
      <c r="A37" s="103"/>
      <c r="B37" s="80" t="s">
        <v>196</v>
      </c>
      <c r="C37" t="s">
        <v>283</v>
      </c>
      <c r="D37" t="s">
        <v>277</v>
      </c>
    </row>
    <row r="38" spans="1:4" ht="15" thickBot="1" x14ac:dyDescent="0.35">
      <c r="A38" s="103"/>
      <c r="B38" s="86" t="s">
        <v>178</v>
      </c>
      <c r="C38" t="s">
        <v>284</v>
      </c>
      <c r="D38" t="s">
        <v>288</v>
      </c>
    </row>
    <row r="39" spans="1:4" x14ac:dyDescent="0.3">
      <c r="A39" s="103" t="s">
        <v>186</v>
      </c>
      <c r="B39" s="82" t="s">
        <v>154</v>
      </c>
      <c r="C39" s="76" t="s">
        <v>285</v>
      </c>
      <c r="D39" s="76" t="s">
        <v>287</v>
      </c>
    </row>
    <row r="40" spans="1:4" x14ac:dyDescent="0.3">
      <c r="A40" s="103"/>
      <c r="B40" s="83" t="s">
        <v>155</v>
      </c>
      <c r="C40" t="s">
        <v>286</v>
      </c>
      <c r="D40" t="s">
        <v>278</v>
      </c>
    </row>
    <row r="41" spans="1:4" x14ac:dyDescent="0.3">
      <c r="A41" s="103"/>
      <c r="B41" s="80" t="s">
        <v>196</v>
      </c>
      <c r="C41" t="s">
        <v>283</v>
      </c>
      <c r="D41" t="s">
        <v>277</v>
      </c>
    </row>
    <row r="42" spans="1:4" ht="15" thickBot="1" x14ac:dyDescent="0.35">
      <c r="A42" s="103"/>
      <c r="B42" s="81" t="s">
        <v>271</v>
      </c>
      <c r="C42" t="s">
        <v>284</v>
      </c>
      <c r="D42" t="s">
        <v>288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180</v>
      </c>
    </row>
    <row r="3" spans="1:12" x14ac:dyDescent="0.35">
      <c r="A3" s="26">
        <v>0</v>
      </c>
      <c r="B3" s="27"/>
      <c r="C3" s="28"/>
      <c r="D3" s="29"/>
      <c r="G3" s="69">
        <v>0</v>
      </c>
      <c r="J3" s="103" t="s">
        <v>156</v>
      </c>
      <c r="K3" t="s">
        <v>184</v>
      </c>
      <c r="L3" t="s">
        <v>185</v>
      </c>
    </row>
    <row r="4" spans="1:12" x14ac:dyDescent="0.35">
      <c r="A4" s="23">
        <v>1</v>
      </c>
      <c r="B4" s="20"/>
      <c r="C4" s="16"/>
      <c r="D4" s="17"/>
      <c r="G4" s="69">
        <v>1</v>
      </c>
      <c r="J4" s="103"/>
      <c r="K4" t="s">
        <v>186</v>
      </c>
      <c r="L4" t="s">
        <v>188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3"/>
      <c r="K5" t="s">
        <v>70</v>
      </c>
      <c r="L5" t="s">
        <v>187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3"/>
      <c r="K6" t="s">
        <v>177</v>
      </c>
      <c r="L6" t="s">
        <v>189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176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307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152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151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153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190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154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155</v>
      </c>
    </row>
    <row r="24" spans="1:8" x14ac:dyDescent="0.35">
      <c r="A24" s="14"/>
      <c r="G24" s="71" t="s">
        <v>149</v>
      </c>
      <c r="H24" t="s">
        <v>181</v>
      </c>
    </row>
    <row r="25" spans="1:8" x14ac:dyDescent="0.35">
      <c r="G25" s="71" t="s">
        <v>150</v>
      </c>
      <c r="H25" t="s">
        <v>182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6"/>
  <sheetViews>
    <sheetView workbookViewId="0">
      <selection activeCell="F22" sqref="F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11" t="s">
        <v>116</v>
      </c>
      <c r="C3" s="111"/>
      <c r="D3" s="111"/>
      <c r="E3" s="111"/>
      <c r="F3" s="111"/>
      <c r="K3" s="4" t="s">
        <v>19</v>
      </c>
    </row>
    <row r="4" spans="1:12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2" x14ac:dyDescent="0.3"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11" t="s">
        <v>122</v>
      </c>
      <c r="B7" s="111"/>
      <c r="C7" s="111"/>
      <c r="D7" t="s">
        <v>130</v>
      </c>
    </row>
    <row r="8" spans="1:12" x14ac:dyDescent="0.3">
      <c r="A8" t="s">
        <v>123</v>
      </c>
      <c r="B8">
        <v>2</v>
      </c>
      <c r="C8" t="s">
        <v>124</v>
      </c>
    </row>
    <row r="9" spans="1:12" x14ac:dyDescent="0.3">
      <c r="A9" t="s">
        <v>125</v>
      </c>
      <c r="B9">
        <v>4</v>
      </c>
      <c r="C9" t="s">
        <v>124</v>
      </c>
      <c r="D9" t="s">
        <v>126</v>
      </c>
      <c r="K9" s="110" t="s">
        <v>334</v>
      </c>
    </row>
    <row r="10" spans="1:12" x14ac:dyDescent="0.3">
      <c r="K10" s="110"/>
    </row>
    <row r="11" spans="1:12" x14ac:dyDescent="0.3">
      <c r="K11" s="110"/>
    </row>
    <row r="12" spans="1:12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0"/>
    </row>
    <row r="13" spans="1:12" x14ac:dyDescent="0.3">
      <c r="A13" t="s">
        <v>127</v>
      </c>
      <c r="B13">
        <v>0</v>
      </c>
      <c r="C13">
        <v>3</v>
      </c>
      <c r="D13" t="s">
        <v>170</v>
      </c>
      <c r="F13" t="s">
        <v>145</v>
      </c>
      <c r="G13" s="59" t="s">
        <v>146</v>
      </c>
      <c r="K13" s="110"/>
    </row>
    <row r="14" spans="1:12" ht="21" x14ac:dyDescent="0.3">
      <c r="A14" t="s">
        <v>128</v>
      </c>
      <c r="B14">
        <f>B13+4</f>
        <v>4</v>
      </c>
      <c r="C14">
        <f>C13+4</f>
        <v>7</v>
      </c>
      <c r="D14" t="s">
        <v>171</v>
      </c>
      <c r="G14" s="59"/>
      <c r="K14" s="100"/>
    </row>
    <row r="15" spans="1:12" ht="21" x14ac:dyDescent="0.3">
      <c r="A15" t="s">
        <v>129</v>
      </c>
      <c r="B15">
        <f t="shared" ref="B15:B26" si="0">B14+4</f>
        <v>8</v>
      </c>
      <c r="C15">
        <f t="shared" ref="C15:C26" si="1">C14+4</f>
        <v>11</v>
      </c>
      <c r="D15" t="s">
        <v>172</v>
      </c>
      <c r="G15" s="59"/>
      <c r="K15" s="100"/>
    </row>
    <row r="16" spans="1:12" ht="14.4" customHeight="1" x14ac:dyDescent="0.3">
      <c r="A16" t="s">
        <v>210</v>
      </c>
      <c r="B16">
        <f t="shared" si="0"/>
        <v>12</v>
      </c>
      <c r="C16">
        <f t="shared" si="1"/>
        <v>15</v>
      </c>
      <c r="D16" t="s">
        <v>173</v>
      </c>
      <c r="F16" t="s">
        <v>147</v>
      </c>
      <c r="G16" s="59" t="s">
        <v>148</v>
      </c>
      <c r="J16" s="66"/>
    </row>
    <row r="17" spans="1:10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0" ht="14.4" customHeight="1" x14ac:dyDescent="0.3">
      <c r="A18" t="s">
        <v>211</v>
      </c>
      <c r="B18">
        <f t="shared" si="0"/>
        <v>20</v>
      </c>
      <c r="C18">
        <f t="shared" si="1"/>
        <v>23</v>
      </c>
      <c r="D18" t="s">
        <v>173</v>
      </c>
      <c r="J18" s="66"/>
    </row>
    <row r="19" spans="1:10" ht="14.4" customHeight="1" x14ac:dyDescent="0.3">
      <c r="A19" t="s">
        <v>213</v>
      </c>
      <c r="B19">
        <f t="shared" si="0"/>
        <v>24</v>
      </c>
      <c r="C19">
        <f t="shared" si="1"/>
        <v>27</v>
      </c>
      <c r="D19" t="s">
        <v>289</v>
      </c>
      <c r="J19" s="66"/>
    </row>
    <row r="20" spans="1:10" ht="14.4" customHeight="1" x14ac:dyDescent="0.3">
      <c r="A20" t="s">
        <v>214</v>
      </c>
      <c r="B20">
        <f t="shared" si="0"/>
        <v>28</v>
      </c>
      <c r="C20">
        <f t="shared" si="1"/>
        <v>31</v>
      </c>
      <c r="D20" t="s">
        <v>175</v>
      </c>
      <c r="J20" s="66"/>
    </row>
    <row r="21" spans="1:10" x14ac:dyDescent="0.3">
      <c r="A21" t="s">
        <v>306</v>
      </c>
      <c r="B21">
        <f t="shared" si="0"/>
        <v>32</v>
      </c>
      <c r="C21">
        <f t="shared" si="1"/>
        <v>35</v>
      </c>
      <c r="D21" t="s">
        <v>345</v>
      </c>
    </row>
    <row r="22" spans="1:10" x14ac:dyDescent="0.3">
      <c r="A22" t="s">
        <v>335</v>
      </c>
      <c r="B22">
        <f t="shared" si="0"/>
        <v>36</v>
      </c>
      <c r="C22">
        <f t="shared" si="1"/>
        <v>39</v>
      </c>
      <c r="D22" t="s">
        <v>345</v>
      </c>
    </row>
    <row r="23" spans="1:10" x14ac:dyDescent="0.3">
      <c r="A23" t="s">
        <v>336</v>
      </c>
      <c r="B23">
        <f t="shared" si="0"/>
        <v>40</v>
      </c>
      <c r="C23">
        <f t="shared" si="1"/>
        <v>43</v>
      </c>
      <c r="D23" t="s">
        <v>345</v>
      </c>
    </row>
    <row r="24" spans="1:10" x14ac:dyDescent="0.3">
      <c r="A24" t="s">
        <v>337</v>
      </c>
      <c r="B24">
        <f t="shared" si="0"/>
        <v>44</v>
      </c>
      <c r="C24">
        <f t="shared" si="1"/>
        <v>47</v>
      </c>
      <c r="D24" t="s">
        <v>345</v>
      </c>
    </row>
    <row r="25" spans="1:10" x14ac:dyDescent="0.3">
      <c r="A25" t="s">
        <v>143</v>
      </c>
      <c r="B25">
        <f t="shared" si="0"/>
        <v>48</v>
      </c>
      <c r="C25">
        <f t="shared" si="1"/>
        <v>51</v>
      </c>
      <c r="D25" t="s">
        <v>174</v>
      </c>
    </row>
    <row r="26" spans="1:10" x14ac:dyDescent="0.3">
      <c r="A26" t="s">
        <v>142</v>
      </c>
      <c r="B26">
        <f t="shared" si="0"/>
        <v>52</v>
      </c>
      <c r="C26">
        <f t="shared" si="1"/>
        <v>55</v>
      </c>
      <c r="D26" t="s">
        <v>175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2" t="s">
        <v>264</v>
      </c>
      <c r="B1" s="112"/>
      <c r="D1" t="s">
        <v>269</v>
      </c>
      <c r="E1" t="str">
        <f>_xlfn.CONCAT(K4:K18)</f>
        <v>00F005460140027B0320028928500BB8006402BC000000000000002503E8</v>
      </c>
    </row>
    <row r="3" spans="1:11" x14ac:dyDescent="0.3">
      <c r="B3" t="s">
        <v>254</v>
      </c>
      <c r="C3" t="s">
        <v>255</v>
      </c>
      <c r="E3" t="s">
        <v>261</v>
      </c>
      <c r="F3" t="s">
        <v>265</v>
      </c>
      <c r="G3" t="s">
        <v>266</v>
      </c>
      <c r="H3" t="s">
        <v>267</v>
      </c>
      <c r="I3" t="s">
        <v>268</v>
      </c>
    </row>
    <row r="4" spans="1:11" x14ac:dyDescent="0.3">
      <c r="A4" t="s">
        <v>234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235</v>
      </c>
      <c r="B5">
        <f>B4+4</f>
        <v>4</v>
      </c>
      <c r="C5">
        <f>C4+4</f>
        <v>7</v>
      </c>
      <c r="D5" t="s">
        <v>249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236</v>
      </c>
      <c r="B6">
        <f t="shared" ref="B6:B16" si="4">B5+4</f>
        <v>8</v>
      </c>
      <c r="C6">
        <f t="shared" ref="C6:C16" si="5">C5+4</f>
        <v>11</v>
      </c>
      <c r="D6" t="s">
        <v>250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237</v>
      </c>
      <c r="B7">
        <f t="shared" si="4"/>
        <v>12</v>
      </c>
      <c r="C7">
        <f t="shared" si="5"/>
        <v>15</v>
      </c>
      <c r="D7" t="s">
        <v>251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238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239</v>
      </c>
      <c r="B9">
        <f t="shared" si="4"/>
        <v>20</v>
      </c>
      <c r="C9">
        <f t="shared" si="5"/>
        <v>23</v>
      </c>
      <c r="D9" t="s">
        <v>252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240</v>
      </c>
      <c r="B10">
        <f t="shared" si="4"/>
        <v>24</v>
      </c>
      <c r="C10">
        <f t="shared" si="5"/>
        <v>27</v>
      </c>
      <c r="D10" t="s">
        <v>213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241</v>
      </c>
      <c r="B11">
        <f t="shared" si="4"/>
        <v>28</v>
      </c>
      <c r="C11">
        <f t="shared" si="5"/>
        <v>31</v>
      </c>
      <c r="D11" t="s">
        <v>212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242</v>
      </c>
      <c r="B12">
        <f t="shared" si="4"/>
        <v>32</v>
      </c>
      <c r="C12">
        <f t="shared" si="5"/>
        <v>35</v>
      </c>
      <c r="D12" t="s">
        <v>209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243</v>
      </c>
      <c r="B13">
        <f t="shared" si="4"/>
        <v>36</v>
      </c>
      <c r="C13">
        <f t="shared" si="5"/>
        <v>39</v>
      </c>
      <c r="D13" t="s">
        <v>253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244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245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246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247</v>
      </c>
      <c r="B17">
        <f>B16+4</f>
        <v>52</v>
      </c>
      <c r="C17">
        <f>C16+4</f>
        <v>55</v>
      </c>
      <c r="D17" t="s">
        <v>260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248</v>
      </c>
      <c r="B18">
        <f>B17+4</f>
        <v>56</v>
      </c>
      <c r="C18">
        <f>C17+4</f>
        <v>59</v>
      </c>
      <c r="D18" t="s">
        <v>259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2" t="s">
        <v>262</v>
      </c>
      <c r="B22" s="112"/>
      <c r="C22" t="s">
        <v>263</v>
      </c>
      <c r="D22" t="s">
        <v>290</v>
      </c>
    </row>
    <row r="24" spans="1:11" x14ac:dyDescent="0.3">
      <c r="B24" t="s">
        <v>254</v>
      </c>
      <c r="C24" t="s">
        <v>255</v>
      </c>
      <c r="E24" t="s">
        <v>261</v>
      </c>
      <c r="F24" t="s">
        <v>256</v>
      </c>
      <c r="G24" t="s">
        <v>257</v>
      </c>
      <c r="H24" t="s">
        <v>258</v>
      </c>
    </row>
    <row r="25" spans="1:11" x14ac:dyDescent="0.3">
      <c r="A25" t="s">
        <v>234</v>
      </c>
      <c r="B25">
        <v>0</v>
      </c>
      <c r="C25">
        <v>3</v>
      </c>
      <c r="D25" t="s">
        <v>24</v>
      </c>
      <c r="E25" t="b">
        <v>0</v>
      </c>
      <c r="F25" t="s">
        <v>291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235</v>
      </c>
      <c r="B26">
        <f>B25+4</f>
        <v>4</v>
      </c>
      <c r="C26">
        <f>C25+4</f>
        <v>7</v>
      </c>
      <c r="D26" t="s">
        <v>249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236</v>
      </c>
      <c r="B27">
        <f t="shared" ref="B27:B37" si="21">B26+4</f>
        <v>8</v>
      </c>
      <c r="C27">
        <f t="shared" ref="C27:C37" si="22">C26+4</f>
        <v>11</v>
      </c>
      <c r="D27" t="s">
        <v>250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237</v>
      </c>
      <c r="B28">
        <f t="shared" si="21"/>
        <v>12</v>
      </c>
      <c r="C28">
        <f t="shared" si="22"/>
        <v>15</v>
      </c>
      <c r="D28" t="s">
        <v>251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238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239</v>
      </c>
      <c r="B30">
        <f t="shared" si="21"/>
        <v>20</v>
      </c>
      <c r="C30">
        <f t="shared" si="22"/>
        <v>23</v>
      </c>
      <c r="D30" t="s">
        <v>252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240</v>
      </c>
      <c r="B31">
        <f t="shared" si="21"/>
        <v>24</v>
      </c>
      <c r="C31">
        <f t="shared" si="22"/>
        <v>27</v>
      </c>
      <c r="D31" t="s">
        <v>213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241</v>
      </c>
      <c r="B32">
        <f t="shared" si="21"/>
        <v>28</v>
      </c>
      <c r="C32">
        <f t="shared" si="22"/>
        <v>31</v>
      </c>
      <c r="D32" t="s">
        <v>212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242</v>
      </c>
      <c r="B33">
        <f t="shared" si="21"/>
        <v>32</v>
      </c>
      <c r="C33">
        <f t="shared" si="22"/>
        <v>35</v>
      </c>
      <c r="D33" t="s">
        <v>209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243</v>
      </c>
      <c r="B34">
        <f t="shared" si="21"/>
        <v>36</v>
      </c>
      <c r="C34">
        <f t="shared" si="22"/>
        <v>39</v>
      </c>
      <c r="D34" t="s">
        <v>253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244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245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246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247</v>
      </c>
      <c r="B38">
        <f t="shared" ref="B38:C40" si="23">B37+4</f>
        <v>52</v>
      </c>
      <c r="C38">
        <f t="shared" si="23"/>
        <v>55</v>
      </c>
      <c r="D38" t="s">
        <v>260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248</v>
      </c>
      <c r="B39">
        <f t="shared" si="23"/>
        <v>56</v>
      </c>
      <c r="C39">
        <f t="shared" si="23"/>
        <v>59</v>
      </c>
      <c r="D39" t="s">
        <v>259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161</v>
      </c>
    </row>
    <row r="4" spans="10:11" x14ac:dyDescent="0.3">
      <c r="J4">
        <v>1</v>
      </c>
      <c r="K4" t="s">
        <v>168</v>
      </c>
    </row>
    <row r="5" spans="10:11" x14ac:dyDescent="0.3">
      <c r="J5">
        <v>2</v>
      </c>
      <c r="K5" t="s">
        <v>164</v>
      </c>
    </row>
    <row r="6" spans="10:11" x14ac:dyDescent="0.3">
      <c r="J6">
        <v>3</v>
      </c>
      <c r="K6" t="s">
        <v>162</v>
      </c>
    </row>
    <row r="7" spans="10:11" x14ac:dyDescent="0.3">
      <c r="J7">
        <v>4</v>
      </c>
      <c r="K7" t="s">
        <v>163</v>
      </c>
    </row>
    <row r="8" spans="10:11" x14ac:dyDescent="0.3">
      <c r="J8">
        <v>5</v>
      </c>
      <c r="K8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9.7634659255523611E-3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102.42264454294448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1.1172021563293621E-2</v>
      </c>
      <c r="C8">
        <f ca="1">B8-B7</f>
        <v>1.1172021563293621E-2</v>
      </c>
      <c r="E8" t="s">
        <v>37</v>
      </c>
      <c r="F8" s="6">
        <f ca="1">(F7-B2)/B2</f>
        <v>2.4226445429444823E-2</v>
      </c>
    </row>
    <row r="9" spans="1:11" x14ac:dyDescent="0.3">
      <c r="A9">
        <v>3</v>
      </c>
      <c r="B9">
        <f t="shared" ca="1" si="0"/>
        <v>2.2596911117739166E-2</v>
      </c>
      <c r="C9">
        <f ca="1">B9-B8</f>
        <v>1.1424889554445546E-2</v>
      </c>
    </row>
    <row r="10" spans="1:11" x14ac:dyDescent="0.3">
      <c r="A10">
        <v>4</v>
      </c>
      <c r="B10">
        <f t="shared" ca="1" si="0"/>
        <v>3.1622805453820457E-2</v>
      </c>
      <c r="C10">
        <f t="shared" ref="C10:C26" ca="1" si="1">B10-B9</f>
        <v>9.0258943360812909E-3</v>
      </c>
    </row>
    <row r="11" spans="1:11" x14ac:dyDescent="0.3">
      <c r="A11">
        <v>5</v>
      </c>
      <c r="B11">
        <f t="shared" ca="1" si="0"/>
        <v>4.1130321821549409E-2</v>
      </c>
      <c r="C11">
        <f t="shared" ca="1" si="1"/>
        <v>9.507516367728952E-3</v>
      </c>
    </row>
    <row r="12" spans="1:11" x14ac:dyDescent="0.3">
      <c r="A12">
        <v>6</v>
      </c>
      <c r="B12">
        <f t="shared" ca="1" si="0"/>
        <v>5.1143304792457052E-2</v>
      </c>
      <c r="C12">
        <f t="shared" ca="1" si="1"/>
        <v>1.0012982970907643E-2</v>
      </c>
    </row>
    <row r="13" spans="1:11" x14ac:dyDescent="0.3">
      <c r="A13">
        <v>7</v>
      </c>
      <c r="B13">
        <f t="shared" ca="1" si="0"/>
        <v>6.103621176537375E-2</v>
      </c>
      <c r="C13">
        <f t="shared" ca="1" si="1"/>
        <v>9.8929069729166985E-3</v>
      </c>
    </row>
    <row r="14" spans="1:11" x14ac:dyDescent="0.3">
      <c r="A14">
        <v>8</v>
      </c>
      <c r="B14">
        <f t="shared" ca="1" si="0"/>
        <v>6.8391623155258499E-2</v>
      </c>
      <c r="C14">
        <f t="shared" ca="1" si="1"/>
        <v>7.3554113898847487E-3</v>
      </c>
    </row>
    <row r="15" spans="1:11" x14ac:dyDescent="0.3">
      <c r="A15">
        <v>9</v>
      </c>
      <c r="B15">
        <f t="shared" ca="1" si="0"/>
        <v>8.014319276934502E-2</v>
      </c>
      <c r="C15">
        <f t="shared" ca="1" si="1"/>
        <v>1.1751569614086521E-2</v>
      </c>
    </row>
    <row r="16" spans="1:11" x14ac:dyDescent="0.3">
      <c r="A16">
        <v>10</v>
      </c>
      <c r="B16">
        <f t="shared" ca="1" si="0"/>
        <v>8.8076686245579253E-2</v>
      </c>
      <c r="C16">
        <f t="shared" ca="1" si="1"/>
        <v>7.9334934762342324E-3</v>
      </c>
    </row>
    <row r="17" spans="1:3" x14ac:dyDescent="0.3">
      <c r="A17">
        <v>11</v>
      </c>
      <c r="B17">
        <f t="shared" ca="1" si="0"/>
        <v>9.8087260557275416E-2</v>
      </c>
      <c r="C17">
        <f t="shared" ca="1" si="1"/>
        <v>1.0010574311696163E-2</v>
      </c>
    </row>
    <row r="18" spans="1:3" x14ac:dyDescent="0.3">
      <c r="A18">
        <v>12</v>
      </c>
      <c r="B18">
        <f t="shared" ca="1" si="0"/>
        <v>0.10576656291658432</v>
      </c>
      <c r="C18">
        <f t="shared" ca="1" si="1"/>
        <v>7.679302359308901E-3</v>
      </c>
    </row>
    <row r="19" spans="1:3" x14ac:dyDescent="0.3">
      <c r="A19">
        <v>13</v>
      </c>
      <c r="B19">
        <f t="shared" ca="1" si="0"/>
        <v>0.11465287600310954</v>
      </c>
      <c r="C19">
        <f t="shared" ca="1" si="1"/>
        <v>8.8863130865252243E-3</v>
      </c>
    </row>
    <row r="20" spans="1:3" x14ac:dyDescent="0.3">
      <c r="A20">
        <v>14</v>
      </c>
      <c r="B20">
        <f t="shared" ca="1" si="0"/>
        <v>0.12299280840383767</v>
      </c>
      <c r="C20">
        <f t="shared" ca="1" si="1"/>
        <v>8.3399324007281256E-3</v>
      </c>
    </row>
    <row r="21" spans="1:3" x14ac:dyDescent="0.3">
      <c r="A21">
        <v>15</v>
      </c>
      <c r="B21">
        <f t="shared" ca="1" si="0"/>
        <v>0.13166245420702519</v>
      </c>
      <c r="C21">
        <f t="shared" ca="1" si="1"/>
        <v>8.6696458031875201E-3</v>
      </c>
    </row>
    <row r="22" spans="1:3" x14ac:dyDescent="0.3">
      <c r="A22">
        <v>16</v>
      </c>
      <c r="B22">
        <f t="shared" ca="1" si="0"/>
        <v>0.13986663404244976</v>
      </c>
      <c r="C22">
        <f t="shared" ca="1" si="1"/>
        <v>8.2041798354245687E-3</v>
      </c>
    </row>
    <row r="23" spans="1:3" x14ac:dyDescent="0.3">
      <c r="A23">
        <v>17</v>
      </c>
      <c r="B23">
        <f t="shared" ca="1" si="0"/>
        <v>0.15056034170019186</v>
      </c>
      <c r="C23">
        <f t="shared" ca="1" si="1"/>
        <v>1.0693707657742108E-2</v>
      </c>
    </row>
    <row r="24" spans="1:3" x14ac:dyDescent="0.3">
      <c r="A24">
        <v>18</v>
      </c>
      <c r="B24">
        <f t="shared" ca="1" si="0"/>
        <v>0.16153096735208206</v>
      </c>
      <c r="C24">
        <f t="shared" ca="1" si="1"/>
        <v>1.0970625651890192E-2</v>
      </c>
    </row>
    <row r="25" spans="1:3" x14ac:dyDescent="0.3">
      <c r="A25">
        <v>19</v>
      </c>
      <c r="B25">
        <f t="shared" ca="1" si="0"/>
        <v>0.173284671186485</v>
      </c>
      <c r="C25">
        <f t="shared" ca="1" si="1"/>
        <v>1.175370383440294E-2</v>
      </c>
    </row>
    <row r="26" spans="1:3" x14ac:dyDescent="0.3">
      <c r="A26">
        <v>20</v>
      </c>
      <c r="B26">
        <f t="shared" ca="1" si="0"/>
        <v>0.18550585258549487</v>
      </c>
      <c r="C26">
        <f t="shared" ca="1" si="1"/>
        <v>1.2221181399009878E-2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328</v>
      </c>
      <c r="V2" t="s">
        <v>330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331</v>
      </c>
      <c r="Z3" t="s">
        <v>333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329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294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295</v>
      </c>
      <c r="S3" s="46">
        <v>500</v>
      </c>
      <c r="W3" s="46" t="s">
        <v>304</v>
      </c>
      <c r="X3" s="46" t="s">
        <v>305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296</v>
      </c>
      <c r="S4" s="97">
        <v>10</v>
      </c>
      <c r="T4" s="46" t="s">
        <v>303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297</v>
      </c>
      <c r="S5" s="46">
        <v>5</v>
      </c>
      <c r="T5" s="46" t="s">
        <v>174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299</v>
      </c>
      <c r="S6" s="98">
        <f>S3*S5/1023</f>
        <v>2.4437927663734116</v>
      </c>
      <c r="T6" s="46" t="s">
        <v>174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300</v>
      </c>
      <c r="S8" s="97">
        <f>S4/((S5/S6)-1)</f>
        <v>9.5602294455066943</v>
      </c>
      <c r="T8" s="46" t="s">
        <v>298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301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302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8">
        <f>1/S11-273.15</f>
        <v>24.03956960185991</v>
      </c>
      <c r="T12" s="46" t="s">
        <v>175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2020-04-03T14:26:15Z</dcterms:modified>
</cp:coreProperties>
</file>