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d16467d0539cb/Documents/5.Bricolage/5.StationMeteo/StationMeteo/"/>
    </mc:Choice>
  </mc:AlternateContent>
  <xr:revisionPtr revIDLastSave="272" documentId="114_{C9647BBB-41EC-4EA6-96B8-FA8F7AF2B1B4}" xr6:coauthVersionLast="45" xr6:coauthVersionMax="45" xr10:uidLastSave="{ADBA781C-86A6-4A29-90A9-90546B8FE4FD}"/>
  <bookViews>
    <workbookView xWindow="11520" yWindow="588" windowWidth="11316" windowHeight="8184" activeTab="4" xr2:uid="{700A1A7B-3F76-47D1-986E-B358D29F4025}"/>
  </bookViews>
  <sheets>
    <sheet name="Achat" sheetId="11" r:id="rId1"/>
    <sheet name="Passage en feather ada" sheetId="20" r:id="rId2"/>
    <sheet name="conso" sheetId="3" r:id="rId3"/>
    <sheet name="Liste connecteur" sheetId="19" r:id="rId4"/>
    <sheet name="Pin des Arduino" sheetId="4" r:id="rId5"/>
    <sheet name="Radio" sheetId="9" r:id="rId6"/>
    <sheet name="Transfert I2C" sheetId="22" r:id="rId7"/>
    <sheet name="Codage-décodage Radio" sheetId="15" r:id="rId8"/>
    <sheet name="Ordre execution tache" sheetId="17" r:id="rId9"/>
    <sheet name="Test mesure frequence" sheetId="5" r:id="rId10"/>
    <sheet name="Direction Vent" sheetId="6" r:id="rId11"/>
    <sheet name="Barometre" sheetId="21" r:id="rId12"/>
    <sheet name="dew frost point" sheetId="12" r:id="rId13"/>
    <sheet name="thermistance etalonnag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20" l="1"/>
  <c r="R7" i="9" l="1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6" i="9"/>
  <c r="O244" i="9"/>
  <c r="O245" i="9"/>
  <c r="P245" i="9" s="1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P35" i="9" s="1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P125" i="9" s="1"/>
  <c r="O126" i="9"/>
  <c r="P126" i="9" s="1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6" i="9"/>
  <c r="P6" i="9" s="1"/>
  <c r="P227" i="9" l="1"/>
  <c r="P186" i="9"/>
  <c r="P185" i="9"/>
  <c r="P156" i="9"/>
  <c r="P116" i="9"/>
  <c r="P66" i="9"/>
  <c r="P65" i="9"/>
  <c r="P176" i="9"/>
  <c r="P96" i="9"/>
  <c r="P216" i="9"/>
  <c r="P76" i="9"/>
  <c r="P36" i="9"/>
  <c r="P171" i="9"/>
  <c r="P155" i="9"/>
  <c r="P201" i="9"/>
  <c r="P81" i="9"/>
  <c r="P95" i="9"/>
  <c r="P215" i="9"/>
  <c r="P86" i="9"/>
  <c r="P205" i="9"/>
  <c r="P197" i="9"/>
  <c r="P219" i="9"/>
  <c r="P213" i="9"/>
  <c r="P242" i="9"/>
  <c r="P234" i="9"/>
  <c r="P166" i="9"/>
  <c r="P146" i="9"/>
  <c r="P106" i="9"/>
  <c r="P26" i="9"/>
  <c r="P217" i="9"/>
  <c r="P240" i="9"/>
  <c r="P136" i="9"/>
  <c r="P56" i="9"/>
  <c r="P16" i="9"/>
  <c r="P208" i="9"/>
  <c r="P46" i="9"/>
  <c r="P207" i="9"/>
  <c r="P237" i="9"/>
  <c r="P160" i="9"/>
  <c r="P120" i="9"/>
  <c r="P64" i="9"/>
  <c r="P150" i="9"/>
  <c r="P110" i="9"/>
  <c r="P78" i="9"/>
  <c r="P54" i="9"/>
  <c r="P30" i="9"/>
  <c r="P14" i="9"/>
  <c r="P189" i="9"/>
  <c r="P141" i="9"/>
  <c r="P21" i="9"/>
  <c r="P229" i="9"/>
  <c r="P220" i="9"/>
  <c r="P184" i="9"/>
  <c r="P144" i="9"/>
  <c r="P104" i="9"/>
  <c r="P190" i="9"/>
  <c r="P158" i="9"/>
  <c r="P94" i="9"/>
  <c r="P70" i="9"/>
  <c r="P38" i="9"/>
  <c r="P22" i="9"/>
  <c r="P188" i="9"/>
  <c r="P180" i="9"/>
  <c r="P172" i="9"/>
  <c r="P164" i="9"/>
  <c r="P148" i="9"/>
  <c r="P140" i="9"/>
  <c r="P132" i="9"/>
  <c r="P124" i="9"/>
  <c r="P108" i="9"/>
  <c r="P100" i="9"/>
  <c r="P92" i="9"/>
  <c r="P84" i="9"/>
  <c r="P68" i="9"/>
  <c r="P60" i="9"/>
  <c r="P52" i="9"/>
  <c r="P44" i="9"/>
  <c r="P28" i="9"/>
  <c r="P20" i="9"/>
  <c r="P12" i="9"/>
  <c r="P168" i="9"/>
  <c r="P40" i="9"/>
  <c r="P111" i="9"/>
  <c r="P174" i="9"/>
  <c r="P118" i="9"/>
  <c r="P51" i="9"/>
  <c r="P152" i="9"/>
  <c r="P112" i="9"/>
  <c r="P72" i="9"/>
  <c r="P182" i="9"/>
  <c r="P142" i="9"/>
  <c r="P102" i="9"/>
  <c r="P202" i="9"/>
  <c r="P194" i="9"/>
  <c r="P178" i="9"/>
  <c r="P170" i="9"/>
  <c r="P162" i="9"/>
  <c r="P154" i="9"/>
  <c r="P138" i="9"/>
  <c r="P130" i="9"/>
  <c r="P122" i="9"/>
  <c r="P114" i="9"/>
  <c r="P98" i="9"/>
  <c r="P90" i="9"/>
  <c r="P82" i="9"/>
  <c r="P74" i="9"/>
  <c r="P58" i="9"/>
  <c r="P50" i="9"/>
  <c r="P42" i="9"/>
  <c r="P34" i="9"/>
  <c r="P18" i="9"/>
  <c r="P10" i="9"/>
  <c r="P232" i="9"/>
  <c r="P88" i="9"/>
  <c r="P32" i="9"/>
  <c r="P24" i="9"/>
  <c r="P8" i="9"/>
  <c r="P225" i="9"/>
  <c r="P231" i="9"/>
  <c r="P200" i="9"/>
  <c r="P48" i="9"/>
  <c r="P192" i="9"/>
  <c r="P128" i="9"/>
  <c r="P80" i="9"/>
  <c r="P198" i="9"/>
  <c r="P134" i="9"/>
  <c r="P62" i="9"/>
  <c r="P193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73" i="9"/>
  <c r="P57" i="9"/>
  <c r="P49" i="9"/>
  <c r="P41" i="9"/>
  <c r="P33" i="9"/>
  <c r="P25" i="9"/>
  <c r="P17" i="9"/>
  <c r="P9" i="9"/>
  <c r="P226" i="9"/>
  <c r="P214" i="9"/>
  <c r="P239" i="9"/>
  <c r="P233" i="9"/>
  <c r="P238" i="9"/>
  <c r="P199" i="9"/>
  <c r="P191" i="9"/>
  <c r="P183" i="9"/>
  <c r="P175" i="9"/>
  <c r="P167" i="9"/>
  <c r="P159" i="9"/>
  <c r="P151" i="9"/>
  <c r="P143" i="9"/>
  <c r="P135" i="9"/>
  <c r="P127" i="9"/>
  <c r="P119" i="9"/>
  <c r="P103" i="9"/>
  <c r="P87" i="9"/>
  <c r="P79" i="9"/>
  <c r="P71" i="9"/>
  <c r="P63" i="9"/>
  <c r="P55" i="9"/>
  <c r="P47" i="9"/>
  <c r="P39" i="9"/>
  <c r="P31" i="9"/>
  <c r="P23" i="9"/>
  <c r="P15" i="9"/>
  <c r="P7" i="9"/>
  <c r="P224" i="9"/>
  <c r="P218" i="9"/>
  <c r="P212" i="9"/>
  <c r="P206" i="9"/>
  <c r="P181" i="9"/>
  <c r="P173" i="9"/>
  <c r="P165" i="9"/>
  <c r="P157" i="9"/>
  <c r="P149" i="9"/>
  <c r="P133" i="9"/>
  <c r="P117" i="9"/>
  <c r="P109" i="9"/>
  <c r="P101" i="9"/>
  <c r="P93" i="9"/>
  <c r="P85" i="9"/>
  <c r="P77" i="9"/>
  <c r="P69" i="9"/>
  <c r="P61" i="9"/>
  <c r="P53" i="9"/>
  <c r="P45" i="9"/>
  <c r="P37" i="9"/>
  <c r="P29" i="9"/>
  <c r="P13" i="9"/>
  <c r="P223" i="9"/>
  <c r="P211" i="9"/>
  <c r="P236" i="9"/>
  <c r="P244" i="9"/>
  <c r="P204" i="9"/>
  <c r="P228" i="9"/>
  <c r="P222" i="9"/>
  <c r="P210" i="9"/>
  <c r="P235" i="9"/>
  <c r="O3" i="9"/>
  <c r="P196" i="9"/>
  <c r="P203" i="9"/>
  <c r="P195" i="9"/>
  <c r="P187" i="9"/>
  <c r="P179" i="9"/>
  <c r="P163" i="9"/>
  <c r="P147" i="9"/>
  <c r="P139" i="9"/>
  <c r="P131" i="9"/>
  <c r="P123" i="9"/>
  <c r="P115" i="9"/>
  <c r="P107" i="9"/>
  <c r="P99" i="9"/>
  <c r="P91" i="9"/>
  <c r="P83" i="9"/>
  <c r="P75" i="9"/>
  <c r="P67" i="9"/>
  <c r="P59" i="9"/>
  <c r="P43" i="9"/>
  <c r="P27" i="9"/>
  <c r="P19" i="9"/>
  <c r="P11" i="9"/>
  <c r="P221" i="9"/>
  <c r="P209" i="9"/>
  <c r="P241" i="9"/>
  <c r="P243" i="9"/>
  <c r="P230" i="9"/>
  <c r="E1" i="15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P3" i="9" l="1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<sst xmlns="http://schemas.openxmlformats.org/spreadsheetml/2006/main" count="639" uniqueCount="409">
  <si>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</si>
  <si>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</si>
  <si>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</si>
  <si>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</si>
  <si>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</si>
  <si>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</si>
  <si>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</si>
  <si>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</si>
  <si>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</si>
  <si>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</si>
  <si>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</si>
  <si>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</si>
  <si>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</si>
  <si>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</si>
  <si>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</si>
  <si>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</si>
  <si>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</si>
  <si>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</si>
  <si>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</si>
  <si>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</si>
  <si>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</si>
  <si>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</si>
  <si>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</si>
  <si>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</si>
  <si>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</si>
  <si>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</si>
  <si>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</si>
  <si>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</si>
  <si>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</si>
  <si>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</si>
  <si>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</si>
  <si>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</si>
  <si>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</si>
  <si>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</si>
  <si>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</si>
  <si>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</si>
  <si>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</si>
  <si>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</si>
  <si>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</si>
  <si>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</si>
  <si>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</si>
  <si>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</si>
  <si>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</si>
  <si>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</si>
  <si>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</si>
  <si>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</si>
  <si>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</si>
  <si>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</si>
  <si>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</si>
  <si>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</si>
  <si>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</si>
  <si>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</si>
  <si>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</si>
  <si>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</si>
  <si>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</si>
  <si>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</si>
  <si>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</si>
  <si>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</si>
  <si>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</si>
  <si>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</si>
  <si>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</si>
  <si>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</si>
  <si>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</si>
  <si>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</si>
  <si>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</si>
  <si>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</si>
  <si>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</si>
  <si>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</si>
  <si>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</si>
  <si>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</si>
  <si>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</si>
  <si>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</si>
  <si>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</si>
  <si>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</si>
  <si>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</si>
  <si>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</si>
  <si>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</si>
  <si>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</si>
  <si>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</si>
  <si>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</si>
  <si>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</si>
  <si>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</si>
  <si>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</si>
  <si>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</si>
  <si>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</si>
  <si>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</si>
  <si>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</si>
  <si>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</si>
  <si>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</si>
  <si>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</si>
  <si>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</si>
  <si>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</si>
  <si>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</si>
  <si>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</si>
  <si>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</si>
  <si>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</si>
  <si>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</si>
  <si>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</si>
  <si>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</si>
  <si>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</si>
  <si>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</si>
  <si>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</si>
  <si>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</si>
  <si>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</si>
  <si>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</si>
  <si>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</si>
  <si>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</si>
  <si>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</si>
  <si>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</si>
  <si>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</si>
  <si>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</si>
  <si>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</si>
  <si>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</si>
  <si>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</si>
  <si>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</si>
  <si>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</si>
  <si>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</si>
  <si>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</si>
  <si>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</si>
  <si>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</si>
  <si>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</si>
  <si>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</si>
  <si>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</si>
  <si>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</si>
  <si>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</si>
  <si>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</si>
  <si>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</si>
  <si>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</si>
  <si>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</si>
  <si>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</si>
  <si>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</si>
  <si>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</si>
  <si>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</si>
  <si>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</si>
  <si>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</si>
  <si>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</si>
  <si>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</si>
  <si>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</si>
  <si>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</si>
  <si>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</si>
  <si>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</si>
  <si>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</si>
  <si>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</si>
  <si>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</si>
  <si>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</si>
  <si>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</si>
  <si>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</si>
  <si>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</si>
  <si>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</si>
  <si>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</si>
  <si>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</si>
  <si>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</si>
  <si>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</si>
  <si>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</si>
  <si>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</si>
  <si>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</si>
  <si>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</si>
  <si>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</si>
  <si>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</si>
  <si>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</si>
  <si>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</si>
  <si>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</si>
  <si>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</si>
  <si>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</si>
  <si>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</si>
  <si>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</si>
  <si>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</si>
  <si>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</si>
  <si>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</si>
  <si>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</si>
  <si>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</si>
  <si>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</si>
  <si>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</si>
  <si>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</si>
  <si>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</si>
  <si>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WindDir</t>
  </si>
  <si>
    <t>Pluviometre</t>
  </si>
  <si>
    <t>Module</t>
  </si>
  <si>
    <t>Adresse</t>
  </si>
  <si>
    <t>BMP280</t>
  </si>
  <si>
    <t>0x</t>
  </si>
  <si>
    <t>0x76</t>
  </si>
  <si>
    <t>0x68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</si>
  <si>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</si>
  <si>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</si>
  <si>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</si>
  <si>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</si>
  <si>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</si>
  <si>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</si>
  <si>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</si>
  <si>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</si>
  <si>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</si>
  <si>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</si>
  <si>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</si>
  <si>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</si>
  <si>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</si>
  <si>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</si>
  <si>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</si>
  <si>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</si>
  <si>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</si>
  <si>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</si>
  <si>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</si>
  <si>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</si>
  <si>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</si>
  <si>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</si>
  <si>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</si>
  <si>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</si>
  <si>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</si>
  <si>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</si>
  <si>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</si>
  <si>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</si>
  <si>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</si>
  <si>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</si>
  <si>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</si>
  <si>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</si>
  <si>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</si>
  <si>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</si>
  <si>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</si>
  <si>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</si>
  <si>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</si>
  <si>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</si>
  <si>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</si>
  <si>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</si>
  <si>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</si>
  <si>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</si>
  <si>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</si>
  <si>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</si>
  <si>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</si>
  <si>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</si>
  <si>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</si>
  <si>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</si>
  <si>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</si>
  <si>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</si>
  <si>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</si>
  <si>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</si>
  <si>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</si>
  <si>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</si>
  <si>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</si>
  <si>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</si>
  <si>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</si>
  <si>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</si>
  <si>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</si>
  <si>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</si>
  <si>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</si>
  <si>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</si>
  <si>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</si>
  <si>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</si>
  <si>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</si>
  <si>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</si>
  <si>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</si>
  <si>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</si>
  <si>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</si>
  <si>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</si>
  <si>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</si>
  <si>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</si>
  <si>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</si>
  <si>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</si>
  <si>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</si>
  <si>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</si>
  <si>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</si>
  <si>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</si>
  <si>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</si>
  <si>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</si>
  <si>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</si>
  <si>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</si>
  <si>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</si>
  <si>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</si>
  <si>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</si>
  <si>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</si>
  <si>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</si>
  <si>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</si>
  <si>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</si>
  <si>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</si>
  <si>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</si>
  <si>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</si>
  <si>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</si>
  <si>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</si>
  <si>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</si>
  <si>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</si>
  <si>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</si>
  <si>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</si>
  <si>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</si>
  <si>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</si>
  <si>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</si>
  <si>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</si>
  <si>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</si>
  <si>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</si>
  <si>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</si>
  <si>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</si>
  <si>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</si>
  <si>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</si>
  <si>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</si>
  <si>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</si>
  <si>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</si>
  <si>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</si>
  <si>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</si>
  <si>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</si>
  <si>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</si>
  <si>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</si>
  <si>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</si>
  <si>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</si>
  <si>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</si>
  <si>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</si>
  <si>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</si>
  <si>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</si>
  <si>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</si>
  <si>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</si>
  <si>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</si>
  <si>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</si>
  <si>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</si>
  <si>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</si>
  <si>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</si>
  <si>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</si>
  <si>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</si>
  <si>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</si>
  <si>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</si>
  <si>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</si>
  <si>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</si>
  <si>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</si>
  <si>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</si>
  <si>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</si>
  <si>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</si>
  <si>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</si>
  <si>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</si>
  <si>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</si>
  <si>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</si>
  <si>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</si>
  <si>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</si>
  <si>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</si>
  <si>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</si>
  <si>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</si>
  <si>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</si>
  <si>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</si>
  <si>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</si>
  <si>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</si>
  <si>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</si>
  <si>
    <t>RSSI max</t>
  </si>
  <si>
    <t>RSSI min</t>
  </si>
  <si>
    <t>mesure</t>
  </si>
  <si>
    <t>indice</t>
  </si>
  <si>
    <t>X</t>
  </si>
  <si>
    <t>Y</t>
  </si>
  <si>
    <t>Gestion du temps :</t>
  </si>
  <si>
    <t>min</t>
  </si>
  <si>
    <t>station</t>
  </si>
  <si>
    <t>receiver</t>
  </si>
  <si>
    <t>duty cycle</t>
  </si>
  <si>
    <t>temps entre message</t>
  </si>
  <si>
    <t>Feather M0 LoRa</t>
  </si>
  <si>
    <t>Pin</t>
  </si>
  <si>
    <t>RX</t>
  </si>
  <si>
    <t>TX</t>
  </si>
  <si>
    <t>CS Radio</t>
  </si>
  <si>
    <t>GPIO0/request interrupt</t>
  </si>
  <si>
    <t>Reset pin</t>
  </si>
  <si>
    <t>(led)</t>
  </si>
  <si>
    <t>A0 (14)</t>
  </si>
  <si>
    <t>A1 (15)</t>
  </si>
  <si>
    <t>A2 (16)</t>
  </si>
  <si>
    <t>A3 (17)</t>
  </si>
  <si>
    <t>A4 (18)</t>
  </si>
  <si>
    <t>A5 (19)</t>
  </si>
  <si>
    <t>DHT22 (digital)</t>
  </si>
  <si>
    <t>Sensor</t>
  </si>
  <si>
    <t>Receptor</t>
  </si>
  <si>
    <t>CS SD card</t>
  </si>
  <si>
    <t>SDA I²C n°2</t>
  </si>
  <si>
    <t>SCL iC n°2</t>
  </si>
  <si>
    <t>inférieur  à</t>
  </si>
  <si>
    <t>inf</t>
  </si>
  <si>
    <t>pluieforte</t>
  </si>
  <si>
    <t>pluie douce</t>
  </si>
  <si>
    <t>beau</t>
  </si>
  <si>
    <t>très beau</t>
  </si>
  <si>
    <t>données à tranférer</t>
  </si>
  <si>
    <t>rain 24h</t>
  </si>
  <si>
    <t>rain 7d</t>
  </si>
  <si>
    <t>previsions baro</t>
  </si>
  <si>
    <t>type</t>
  </si>
  <si>
    <t>float</t>
  </si>
  <si>
    <t>ordre d'émission</t>
  </si>
  <si>
    <t>Voltage Battery</t>
  </si>
  <si>
    <t>fonction pour convertir angle en direction</t>
  </si>
  <si>
    <t>fonction pour convertir pression en prévision</t>
  </si>
  <si>
    <t>rain24h;</t>
  </si>
  <si>
    <t>rain7d;</t>
  </si>
  <si>
    <t>windDir;</t>
  </si>
  <si>
    <t>windSpeed;</t>
  </si>
  <si>
    <t>temperature;</t>
  </si>
  <si>
    <t>humidity;</t>
  </si>
  <si>
    <t>batteryVoltage;</t>
  </si>
  <si>
    <t>pressure;</t>
  </si>
  <si>
    <t>ESP8266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</si>
  <si>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</si>
  <si>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</si>
  <si>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</si>
  <si>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</si>
  <si>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</si>
  <si>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</si>
  <si>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</si>
  <si>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</si>
  <si>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</si>
  <si>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</si>
  <si>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D0</t>
  </si>
  <si>
    <t>Wake up</t>
  </si>
  <si>
    <t>I²C SCL</t>
  </si>
  <si>
    <t>I²C SDA</t>
  </si>
  <si>
    <t>signal activité</t>
  </si>
  <si>
    <t>Reveil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</si>
</sst>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28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0" fillId="0" borderId="0" xfId="0" applyBorder="1"/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0" fillId="0" borderId="0" xfId="0" applyNumberFormat="1"/>
    <xf numFmtId="45" fontId="0" fillId="0" borderId="0" xfId="0" applyNumberFormat="1"/>
    <xf numFmtId="0" fontId="0" fillId="0" borderId="1" xfId="0" applyBorder="1"/>
    <xf numFmtId="0" fontId="15" fillId="0" borderId="1" xfId="0" applyFont="1" applyBorder="1"/>
    <xf numFmtId="0" fontId="0" fillId="0" borderId="27" xfId="0" applyBorder="1" applyAlignment="1"/>
    <xf numFmtId="0" fontId="0" fillId="0" borderId="28" xfId="0" applyBorder="1" applyAlignment="1"/>
    <xf numFmtId="0" fontId="2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right" wrapText="1"/>
    </xf>
    <xf numFmtId="0" fontId="27" fillId="0" borderId="0" xfId="0" applyFont="1" applyAlignment="1">
      <alignment horizontal="left" wrapText="1"/>
    </xf>
    <xf numFmtId="0" fontId="15" fillId="0" borderId="0" xfId="0" applyFont="1" applyFill="1" applyBorder="1"/>
    <xf numFmtId="0" fontId="15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'Passage en feather ada'!$L$3:$L$4</c:f>
              <c:numCache>
                <c:formatCode>General</c:formatCode>
                <c:ptCount val="2"/>
                <c:pt idx="0">
                  <c:v>-15</c:v>
                </c:pt>
                <c:pt idx="1">
                  <c:v>-90</c:v>
                </c:pt>
              </c:numCache>
            </c:numRef>
          </c:xVal>
          <c:yVal>
            <c:numRef>
              <c:f>'Passage en feather ada'!$M$3:$M$4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D-4DC0-AC91-DF550977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824368"/>
        <c:axId val="890381552"/>
      </c:scatterChart>
      <c:valAx>
        <c:axId val="5668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381552"/>
        <c:crosses val="autoZero"/>
        <c:crossBetween val="midCat"/>
      </c:valAx>
      <c:valAx>
        <c:axId val="8903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68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Radio!$O$5</c:f>
              <c:strCache>
                <c:ptCount val="1"/>
                <c:pt idx="0">
                  <c:v>station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Radio!$O$6:$O$206</c:f>
              <c:numCache>
                <c:formatCode>General</c:formatCode>
                <c:ptCount val="2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A-4754-8A05-56E2DFA9745B}"/>
            </c:ext>
          </c:extLst>
        </c:ser>
        <c:ser>
          <c:idx val="1"/>
          <c:order val="1"/>
          <c:tx>
            <c:strRef>
              <c:f>Radio!$P$5</c:f>
              <c:strCache>
                <c:ptCount val="1"/>
                <c:pt idx="0">
                  <c:v>receiver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Radio!$P$6:$P$206</c:f>
              <c:numCache>
                <c:formatCode>General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A-4754-8A05-56E2DFA97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59696"/>
        <c:axId val="1138410432"/>
      </c:scatterChart>
      <c:valAx>
        <c:axId val="122475969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410432"/>
        <c:crosses val="autoZero"/>
        <c:crossBetween val="midCat"/>
      </c:valAx>
      <c:valAx>
        <c:axId val="11384104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7596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5</xdr:row>
      <xdr:rowOff>30480</xdr:rowOff>
    </xdr:from>
    <xdr:to>
      <xdr:col>8</xdr:col>
      <xdr:colOff>73539</xdr:colOff>
      <xdr:row>24</xdr:row>
      <xdr:rowOff>156538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71C7F47-00B1-4119-B970-2CBF59C6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0" y="944880"/>
          <a:ext cx="4637919" cy="3600778"/>
        </a:xfrm>
        <a:prstGeom prst="rect">
          <a:avLst/>
        </a:prstGeom>
      </xdr:spPr>
    </xdr:pic>
    <xdr:clientData/>
  </xdr:twoCellAnchor>
  <xdr:twoCellAnchor>
    <xdr:from>
      <xdr:col>10</xdr:col>
      <xdr:colOff>160020</xdr:colOff>
      <xdr:row>11</xdr:row>
      <xdr:rowOff>68580</xdr:rowOff>
    </xdr:from>
    <xdr:to>
      <xdr:col>15</xdr:col>
      <xdr:colOff>769620</xdr:colOff>
      <xdr:row>26</xdr:row>
      <xdr:rowOff>68580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90FA603-C001-4F3D-AB06-BA2F5379B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2</xdr:row>
      <xdr:rowOff>274320</xdr:rowOff>
    </xdr:from>
    <xdr:to>
      <xdr:col>12</xdr:col>
      <xdr:colOff>190500</xdr:colOff>
      <xdr:row>14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8156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487680</xdr:colOff>
      <xdr:row>1</xdr:row>
      <xdr:rowOff>83820</xdr:rowOff>
    </xdr:from>
    <xdr:to>
      <xdr:col>26</xdr:col>
      <xdr:colOff>220980</xdr:colOff>
      <xdr:row>14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6B1C9F9-13AB-4BC0-93B2-1FC6CF585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113" t="s">
        <v>160</v>
      </c>
      <c r="C2" s="113"/>
      <c r="D2" s="64">
        <f>SUM(D5:D22)</f>
        <v>534.23</v>
      </c>
      <c r="E2" s="63"/>
      <c r="F2" s="65"/>
      <c r="G2" s="113" t="s">
        <v>162</v>
      </c>
      <c r="H2" s="113"/>
      <c r="I2" s="113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161</v>
      </c>
      <c r="H4" s="5" t="s">
        <v>95</v>
      </c>
      <c r="I4" s="5" t="s">
        <v>0</v>
      </c>
      <c r="J4" s="5" t="s">
        <v>161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134</v>
      </c>
      <c r="C14" t="s">
        <v>153</v>
      </c>
      <c r="D14" s="1">
        <v>13</v>
      </c>
      <c r="G14" s="1"/>
    </row>
    <row r="15" spans="2:10" x14ac:dyDescent="0.3">
      <c r="B15" t="s">
        <v>134</v>
      </c>
      <c r="C15" t="s">
        <v>115</v>
      </c>
      <c r="D15" s="1">
        <v>20</v>
      </c>
      <c r="G15" s="1"/>
    </row>
    <row r="16" spans="2:10" x14ac:dyDescent="0.3">
      <c r="B16" t="s">
        <v>133</v>
      </c>
      <c r="C16" t="s">
        <v>131</v>
      </c>
      <c r="D16" s="1">
        <v>8.02</v>
      </c>
      <c r="F16" s="62"/>
      <c r="G16" s="1"/>
    </row>
    <row r="17" spans="2:7" x14ac:dyDescent="0.3">
      <c r="B17" t="s">
        <v>133</v>
      </c>
      <c r="C17" t="s">
        <v>132</v>
      </c>
      <c r="D17" s="1">
        <v>1.49</v>
      </c>
      <c r="F17" s="62"/>
      <c r="G17" s="1"/>
    </row>
    <row r="18" spans="2:7" x14ac:dyDescent="0.3">
      <c r="B18" t="s">
        <v>1</v>
      </c>
      <c r="C18" t="s">
        <v>154</v>
      </c>
      <c r="D18" s="1">
        <v>57</v>
      </c>
      <c r="F18" s="62"/>
      <c r="G18" s="1"/>
    </row>
    <row r="19" spans="2:7" x14ac:dyDescent="0.3">
      <c r="B19" t="s">
        <v>96</v>
      </c>
      <c r="C19" t="s">
        <v>155</v>
      </c>
      <c r="D19" s="1">
        <v>144</v>
      </c>
      <c r="E19" s="1"/>
      <c r="G19" s="1"/>
    </row>
    <row r="20" spans="2:7" x14ac:dyDescent="0.3">
      <c r="B20" t="s">
        <v>298</v>
      </c>
      <c r="C20" t="s">
        <v>299</v>
      </c>
      <c r="D20" s="1">
        <v>15.25</v>
      </c>
      <c r="E20" s="1"/>
      <c r="G20" s="1"/>
    </row>
    <row r="21" spans="2:7" x14ac:dyDescent="0.3">
      <c r="B21" t="s">
        <v>134</v>
      </c>
      <c r="C21" t="s">
        <v>300</v>
      </c>
      <c r="D21" s="1">
        <v>18.48</v>
      </c>
      <c r="E21" s="1"/>
      <c r="G21" s="1"/>
    </row>
    <row r="22" spans="2:7" x14ac:dyDescent="0.3">
      <c r="B22" t="s">
        <v>134</v>
      </c>
      <c r="C22" t="s">
        <v>301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M27"/>
  <sheetViews>
    <sheetView workbookViewId="0">
      <selection activeCell="L9" sqref="L9"/>
    </sheetView>
  </sheetViews>
  <sheetFormatPr baseColWidth="10" defaultRowHeight="14.4" x14ac:dyDescent="0.3"/>
  <sheetData>
    <row r="1" spans="1:13" x14ac:dyDescent="0.3">
      <c r="A1" t="s">
        <v>302</v>
      </c>
    </row>
    <row r="2" spans="1:13" x14ac:dyDescent="0.3">
      <c r="L2" t="s">
        <v>340</v>
      </c>
      <c r="M2" t="s">
        <v>341</v>
      </c>
    </row>
    <row r="3" spans="1:13" x14ac:dyDescent="0.3">
      <c r="A3" t="s">
        <v>303</v>
      </c>
      <c r="F3" t="s">
        <v>10</v>
      </c>
      <c r="K3" t="s">
        <v>336</v>
      </c>
      <c r="L3">
        <v>-15</v>
      </c>
      <c r="M3">
        <v>100</v>
      </c>
    </row>
    <row r="4" spans="1:13" x14ac:dyDescent="0.3">
      <c r="A4" t="s">
        <v>304</v>
      </c>
      <c r="B4">
        <v>34</v>
      </c>
      <c r="F4" t="s">
        <v>306</v>
      </c>
      <c r="G4">
        <v>34</v>
      </c>
      <c r="K4" t="s">
        <v>337</v>
      </c>
      <c r="L4">
        <v>-90</v>
      </c>
      <c r="M4">
        <v>0</v>
      </c>
    </row>
    <row r="5" spans="1:13" x14ac:dyDescent="0.3">
      <c r="A5" t="s">
        <v>305</v>
      </c>
      <c r="B5">
        <v>13</v>
      </c>
    </row>
    <row r="6" spans="1:13" x14ac:dyDescent="0.3">
      <c r="A6" t="s">
        <v>307</v>
      </c>
      <c r="B6">
        <v>9</v>
      </c>
      <c r="K6" t="s">
        <v>338</v>
      </c>
      <c r="L6">
        <v>-15</v>
      </c>
    </row>
    <row r="7" spans="1:13" x14ac:dyDescent="0.3">
      <c r="A7" t="s">
        <v>308</v>
      </c>
    </row>
    <row r="8" spans="1:13" x14ac:dyDescent="0.3">
      <c r="K8" t="s">
        <v>339</v>
      </c>
      <c r="L8" s="7">
        <f>(4/3)*L6+120</f>
        <v>100</v>
      </c>
    </row>
    <row r="12" spans="1:13" x14ac:dyDescent="0.3">
      <c r="B12" t="s">
        <v>309</v>
      </c>
      <c r="F12" t="s">
        <v>328</v>
      </c>
    </row>
    <row r="13" spans="1:13" x14ac:dyDescent="0.3">
      <c r="A13">
        <v>1</v>
      </c>
      <c r="B13" t="s">
        <v>322</v>
      </c>
      <c r="F13" t="s">
        <v>322</v>
      </c>
    </row>
    <row r="14" spans="1:13" x14ac:dyDescent="0.3">
      <c r="A14">
        <v>2</v>
      </c>
      <c r="B14" t="s">
        <v>316</v>
      </c>
      <c r="F14" t="s">
        <v>316</v>
      </c>
    </row>
    <row r="15" spans="1:13" x14ac:dyDescent="0.3">
      <c r="A15">
        <v>3</v>
      </c>
      <c r="B15" t="s">
        <v>317</v>
      </c>
      <c r="F15" t="s">
        <v>317</v>
      </c>
    </row>
    <row r="16" spans="1:13" x14ac:dyDescent="0.3">
      <c r="A16">
        <v>4</v>
      </c>
      <c r="B16" t="s">
        <v>310</v>
      </c>
      <c r="F16" t="s">
        <v>310</v>
      </c>
    </row>
    <row r="17" spans="1:6" x14ac:dyDescent="0.3">
      <c r="A17">
        <v>5</v>
      </c>
      <c r="B17" t="s">
        <v>129</v>
      </c>
      <c r="F17" t="s">
        <v>129</v>
      </c>
    </row>
    <row r="18" spans="1:6" x14ac:dyDescent="0.3">
      <c r="A18">
        <v>6</v>
      </c>
      <c r="B18" t="s">
        <v>333</v>
      </c>
      <c r="F18" t="s">
        <v>311</v>
      </c>
    </row>
    <row r="19" spans="1:6" x14ac:dyDescent="0.3">
      <c r="A19">
        <v>7</v>
      </c>
      <c r="B19" t="s">
        <v>312</v>
      </c>
      <c r="F19" t="s">
        <v>312</v>
      </c>
    </row>
    <row r="20" spans="1:6" x14ac:dyDescent="0.3">
      <c r="A20">
        <v>8</v>
      </c>
      <c r="B20" t="s">
        <v>313</v>
      </c>
      <c r="F20" t="s">
        <v>313</v>
      </c>
    </row>
    <row r="21" spans="1:6" x14ac:dyDescent="0.3">
      <c r="A21">
        <v>9</v>
      </c>
      <c r="B21" t="s">
        <v>314</v>
      </c>
      <c r="F21" t="s">
        <v>314</v>
      </c>
    </row>
    <row r="22" spans="1:6" x14ac:dyDescent="0.3">
      <c r="A22">
        <v>10</v>
      </c>
      <c r="B22" t="s">
        <v>315</v>
      </c>
      <c r="F22" t="s">
        <v>315</v>
      </c>
    </row>
    <row r="23" spans="1:6" x14ac:dyDescent="0.3">
      <c r="F23" t="s">
        <v>329</v>
      </c>
    </row>
    <row r="24" spans="1:6" x14ac:dyDescent="0.3">
      <c r="F24" t="s">
        <v>330</v>
      </c>
    </row>
    <row r="25" spans="1:6" x14ac:dyDescent="0.3">
      <c r="F25" t="s">
        <v>331</v>
      </c>
    </row>
    <row r="26" spans="1:6" x14ac:dyDescent="0.3">
      <c r="F26" t="s">
        <v>332</v>
      </c>
    </row>
    <row r="27" spans="1:6" x14ac:dyDescent="0.3">
      <c r="F27" t="s">
        <v>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E6" sqref="E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0" t="s">
        <v>209</v>
      </c>
      <c r="M1" s="13" t="s">
        <v>213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69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210</v>
      </c>
      <c r="L3" t="s">
        <v>211</v>
      </c>
      <c r="M3" t="s">
        <v>215</v>
      </c>
      <c r="N3" t="s">
        <v>214</v>
      </c>
      <c r="P3" t="s">
        <v>216</v>
      </c>
      <c r="X3" s="69"/>
    </row>
    <row r="4" spans="1:24" x14ac:dyDescent="0.3">
      <c r="A4" t="s">
        <v>206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69"/>
    </row>
    <row r="5" spans="1:24" x14ac:dyDescent="0.3">
      <c r="A5" t="s">
        <v>207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69"/>
    </row>
    <row r="6" spans="1:24" x14ac:dyDescent="0.3">
      <c r="A6" t="s">
        <v>208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69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69"/>
    </row>
    <row r="8" spans="1:24" x14ac:dyDescent="0.3">
      <c r="F8" s="6">
        <f t="shared" ref="F8" si="6">(E8*D8)/3600</f>
        <v>0</v>
      </c>
      <c r="H8" s="95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69"/>
    </row>
    <row r="9" spans="1:24" x14ac:dyDescent="0.3">
      <c r="A9" t="s">
        <v>217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69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69"/>
    </row>
    <row r="11" spans="1:24" x14ac:dyDescent="0.3">
      <c r="A11" t="s">
        <v>212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69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69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69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69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69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69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69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69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69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69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69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69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69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69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69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69"/>
    </row>
    <row r="27" spans="1:24" x14ac:dyDescent="0.3">
      <c r="A27" t="s">
        <v>220</v>
      </c>
      <c r="B27" s="71">
        <f>B11/1000*C4/1000</f>
        <v>4.0534999999999996E-4</v>
      </c>
      <c r="C27" t="s">
        <v>219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69"/>
    </row>
    <row r="28" spans="1:24" x14ac:dyDescent="0.3">
      <c r="A28" t="s">
        <v>218</v>
      </c>
      <c r="B28">
        <v>0.15459999999999999</v>
      </c>
      <c r="C28" t="s">
        <v>222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69"/>
    </row>
    <row r="29" spans="1:24" x14ac:dyDescent="0.3">
      <c r="A29" t="s">
        <v>221</v>
      </c>
      <c r="B29" s="60">
        <f>B28*B27</f>
        <v>6.2667109999999982E-5</v>
      </c>
      <c r="C29" t="s">
        <v>222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69"/>
    </row>
    <row r="30" spans="1:24" x14ac:dyDescent="0.3">
      <c r="A30" t="s">
        <v>223</v>
      </c>
      <c r="B30" s="60">
        <f>B29*24</f>
        <v>1.5040106399999997E-3</v>
      </c>
      <c r="C30" t="s">
        <v>222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69"/>
    </row>
    <row r="31" spans="1:24" x14ac:dyDescent="0.3">
      <c r="A31" t="s">
        <v>224</v>
      </c>
      <c r="B31" s="60">
        <f>B30*365</f>
        <v>0.54896388359999992</v>
      </c>
      <c r="C31" t="s">
        <v>222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69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69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69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69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69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69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69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69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69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69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69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69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69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69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69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69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69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69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69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69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69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69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69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69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69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69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69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69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69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69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69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69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69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69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69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69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69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69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69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69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69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69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69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69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69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69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69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69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69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69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69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69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69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69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69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69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69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69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69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69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69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69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69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69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69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69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69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69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69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69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69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69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69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69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69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69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69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69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69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69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69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69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69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69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69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69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69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69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69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69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69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69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69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69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69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69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69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69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69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69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69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69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69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69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69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69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69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69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69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69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69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69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69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69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69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69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69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69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69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69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69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69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69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69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69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69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69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69"/>
    </row>
    <row r="159" spans="11:24" x14ac:dyDescent="0.3">
      <c r="X159" s="69"/>
    </row>
    <row r="160" spans="11:24" x14ac:dyDescent="0.3">
      <c r="X160" s="69"/>
    </row>
    <row r="161" spans="24:24" x14ac:dyDescent="0.3">
      <c r="X161" s="69"/>
    </row>
    <row r="162" spans="24:24" x14ac:dyDescent="0.3">
      <c r="X162" s="69"/>
    </row>
    <row r="163" spans="24:24" x14ac:dyDescent="0.3">
      <c r="X163" s="69"/>
    </row>
    <row r="164" spans="24:24" x14ac:dyDescent="0.3">
      <c r="X164" s="69"/>
    </row>
    <row r="165" spans="24:24" x14ac:dyDescent="0.3">
      <c r="X165" s="69"/>
    </row>
    <row r="166" spans="24:24" x14ac:dyDescent="0.3">
      <c r="X166" s="69"/>
    </row>
    <row r="167" spans="24:24" x14ac:dyDescent="0.3">
      <c r="X167" s="69"/>
    </row>
    <row r="168" spans="24:24" x14ac:dyDescent="0.3">
      <c r="X168" s="69"/>
    </row>
    <row r="169" spans="24:24" x14ac:dyDescent="0.3">
      <c r="X169" s="69"/>
    </row>
    <row r="170" spans="24:24" x14ac:dyDescent="0.3">
      <c r="X170" s="69"/>
    </row>
    <row r="171" spans="24:24" x14ac:dyDescent="0.3">
      <c r="X171" s="69"/>
    </row>
    <row r="172" spans="24:24" x14ac:dyDescent="0.3">
      <c r="X172" s="69"/>
    </row>
    <row r="173" spans="24:24" x14ac:dyDescent="0.3">
      <c r="X173" s="69"/>
    </row>
    <row r="174" spans="24:24" x14ac:dyDescent="0.3">
      <c r="X174" s="69"/>
    </row>
    <row r="175" spans="24:24" x14ac:dyDescent="0.3">
      <c r="X175" s="69"/>
    </row>
    <row r="176" spans="24:24" x14ac:dyDescent="0.3">
      <c r="X176" s="69"/>
    </row>
    <row r="177" spans="24:24" x14ac:dyDescent="0.3">
      <c r="X177" s="69"/>
    </row>
    <row r="178" spans="24:24" x14ac:dyDescent="0.3">
      <c r="X178" s="69"/>
    </row>
    <row r="179" spans="24:24" x14ac:dyDescent="0.3">
      <c r="X179" s="69"/>
    </row>
    <row r="180" spans="24:24" x14ac:dyDescent="0.3">
      <c r="X180" s="69"/>
    </row>
    <row r="181" spans="24:24" x14ac:dyDescent="0.3">
      <c r="X181" s="69"/>
    </row>
    <row r="182" spans="24:24" x14ac:dyDescent="0.3">
      <c r="X182" s="69"/>
    </row>
    <row r="183" spans="24:24" x14ac:dyDescent="0.3">
      <c r="X183" s="69"/>
    </row>
    <row r="184" spans="24:24" x14ac:dyDescent="0.3">
      <c r="X184" s="69"/>
    </row>
    <row r="185" spans="24:24" x14ac:dyDescent="0.3">
      <c r="X185" s="69"/>
    </row>
    <row r="186" spans="24:24" x14ac:dyDescent="0.3">
      <c r="X186" s="69"/>
    </row>
    <row r="187" spans="24:24" x14ac:dyDescent="0.3">
      <c r="X187" s="69"/>
    </row>
    <row r="188" spans="24:24" x14ac:dyDescent="0.3">
      <c r="X188" s="69"/>
    </row>
    <row r="189" spans="24:24" x14ac:dyDescent="0.3">
      <c r="X189" s="69"/>
    </row>
    <row r="190" spans="24:24" x14ac:dyDescent="0.3">
      <c r="X190" s="69"/>
    </row>
    <row r="191" spans="24:24" x14ac:dyDescent="0.3">
      <c r="X191" s="69"/>
    </row>
    <row r="192" spans="24:24" x14ac:dyDescent="0.3">
      <c r="X192" s="69"/>
    </row>
    <row r="193" spans="24:24" x14ac:dyDescent="0.3">
      <c r="X193" s="69"/>
    </row>
    <row r="194" spans="24:24" x14ac:dyDescent="0.3">
      <c r="X194" s="69"/>
    </row>
    <row r="195" spans="24:24" x14ac:dyDescent="0.3">
      <c r="X195" s="69"/>
    </row>
    <row r="196" spans="24:24" x14ac:dyDescent="0.3">
      <c r="X196" s="69"/>
    </row>
    <row r="197" spans="24:24" x14ac:dyDescent="0.3">
      <c r="X197" s="69"/>
    </row>
    <row r="198" spans="24:24" x14ac:dyDescent="0.3">
      <c r="X198" s="69"/>
    </row>
    <row r="199" spans="24:24" x14ac:dyDescent="0.3">
      <c r="X199" s="69"/>
    </row>
    <row r="200" spans="24:24" x14ac:dyDescent="0.3">
      <c r="X200" s="69"/>
    </row>
    <row r="201" spans="24:24" x14ac:dyDescent="0.3">
      <c r="X201" s="69"/>
    </row>
    <row r="202" spans="24:24" x14ac:dyDescent="0.3">
      <c r="X202" s="69"/>
    </row>
    <row r="203" spans="24:24" x14ac:dyDescent="0.3">
      <c r="X203" s="69"/>
    </row>
    <row r="204" spans="24:24" x14ac:dyDescent="0.3">
      <c r="X204" s="69"/>
    </row>
    <row r="205" spans="24:24" x14ac:dyDescent="0.3">
      <c r="X205" s="69"/>
    </row>
    <row r="206" spans="24:24" x14ac:dyDescent="0.3">
      <c r="X206" s="69"/>
    </row>
    <row r="207" spans="24:24" x14ac:dyDescent="0.3">
      <c r="X207" s="69"/>
    </row>
    <row r="208" spans="24:24" x14ac:dyDescent="0.3">
      <c r="X208" s="69"/>
    </row>
    <row r="209" spans="24:24" x14ac:dyDescent="0.3">
      <c r="X209" s="69"/>
    </row>
    <row r="210" spans="24:24" x14ac:dyDescent="0.3">
      <c r="X210" s="69"/>
    </row>
    <row r="211" spans="24:24" x14ac:dyDescent="0.3">
      <c r="X211" s="69"/>
    </row>
    <row r="212" spans="24:24" x14ac:dyDescent="0.3">
      <c r="X212" s="69"/>
    </row>
    <row r="213" spans="24:24" x14ac:dyDescent="0.3">
      <c r="X213" s="69"/>
    </row>
    <row r="214" spans="24:24" x14ac:dyDescent="0.3">
      <c r="X214" s="69"/>
    </row>
    <row r="215" spans="24:24" x14ac:dyDescent="0.3">
      <c r="X215" s="69"/>
    </row>
    <row r="216" spans="24:24" x14ac:dyDescent="0.3">
      <c r="X216" s="69"/>
    </row>
    <row r="217" spans="24:24" x14ac:dyDescent="0.3">
      <c r="X217" s="69"/>
    </row>
    <row r="218" spans="24:24" x14ac:dyDescent="0.3">
      <c r="X218" s="69"/>
    </row>
    <row r="219" spans="24:24" x14ac:dyDescent="0.3">
      <c r="X219" s="69"/>
    </row>
    <row r="220" spans="24:24" x14ac:dyDescent="0.3">
      <c r="X220" s="69"/>
    </row>
    <row r="221" spans="24:24" x14ac:dyDescent="0.3">
      <c r="X221" s="69"/>
    </row>
    <row r="222" spans="24:24" x14ac:dyDescent="0.3">
      <c r="X222" s="69"/>
    </row>
    <row r="223" spans="24:24" x14ac:dyDescent="0.3">
      <c r="X223" s="69"/>
    </row>
    <row r="224" spans="24:24" x14ac:dyDescent="0.3">
      <c r="X224" s="69"/>
    </row>
    <row r="225" spans="24:24" x14ac:dyDescent="0.3">
      <c r="X225" s="69"/>
    </row>
    <row r="226" spans="24:24" x14ac:dyDescent="0.3">
      <c r="X226" s="69"/>
    </row>
    <row r="227" spans="24:24" x14ac:dyDescent="0.3">
      <c r="X227" s="69"/>
    </row>
    <row r="228" spans="24:24" x14ac:dyDescent="0.3">
      <c r="X228" s="69"/>
    </row>
    <row r="229" spans="24:24" x14ac:dyDescent="0.3">
      <c r="X229" s="69"/>
    </row>
    <row r="230" spans="24:24" x14ac:dyDescent="0.3">
      <c r="X230" s="69"/>
    </row>
    <row r="231" spans="24:24" x14ac:dyDescent="0.3">
      <c r="X231" s="69"/>
    </row>
    <row r="232" spans="24:24" x14ac:dyDescent="0.3">
      <c r="X232" s="69"/>
    </row>
    <row r="233" spans="24:24" x14ac:dyDescent="0.3">
      <c r="X233" s="69"/>
    </row>
    <row r="234" spans="24:24" x14ac:dyDescent="0.3">
      <c r="X234" s="69"/>
    </row>
    <row r="235" spans="24:24" x14ac:dyDescent="0.3">
      <c r="X235" s="69"/>
    </row>
    <row r="236" spans="24:24" x14ac:dyDescent="0.3">
      <c r="X236" s="69"/>
    </row>
    <row r="237" spans="24:24" x14ac:dyDescent="0.3">
      <c r="X237" s="69"/>
    </row>
    <row r="238" spans="24:24" x14ac:dyDescent="0.3">
      <c r="X238" s="69"/>
    </row>
    <row r="239" spans="24:24" x14ac:dyDescent="0.3">
      <c r="X239" s="69"/>
    </row>
    <row r="240" spans="24:24" x14ac:dyDescent="0.3">
      <c r="X240" s="69"/>
    </row>
    <row r="241" spans="24:24" x14ac:dyDescent="0.3">
      <c r="X241" s="69"/>
    </row>
    <row r="242" spans="24:24" x14ac:dyDescent="0.3">
      <c r="X242" s="69"/>
    </row>
    <row r="243" spans="24:24" x14ac:dyDescent="0.3">
      <c r="X243" s="69"/>
    </row>
    <row r="244" spans="24:24" x14ac:dyDescent="0.3">
      <c r="X244" s="69"/>
    </row>
    <row r="245" spans="24:24" x14ac:dyDescent="0.3">
      <c r="X245" s="69"/>
    </row>
    <row r="246" spans="24:24" x14ac:dyDescent="0.3">
      <c r="X246" s="69"/>
    </row>
    <row r="247" spans="24:24" x14ac:dyDescent="0.3">
      <c r="X247" s="69"/>
    </row>
    <row r="248" spans="24:24" x14ac:dyDescent="0.3">
      <c r="X248" s="69"/>
    </row>
    <row r="249" spans="24:24" x14ac:dyDescent="0.3">
      <c r="X249" s="69"/>
    </row>
    <row r="250" spans="24:24" x14ac:dyDescent="0.3">
      <c r="X250" s="69"/>
    </row>
    <row r="251" spans="24:24" x14ac:dyDescent="0.3">
      <c r="X251" s="69"/>
    </row>
    <row r="252" spans="24:24" x14ac:dyDescent="0.3">
      <c r="X252" s="69"/>
    </row>
    <row r="253" spans="24:24" x14ac:dyDescent="0.3">
      <c r="X253" s="69"/>
    </row>
    <row r="254" spans="24:24" x14ac:dyDescent="0.3">
      <c r="X254" s="69"/>
    </row>
    <row r="255" spans="24:24" x14ac:dyDescent="0.3">
      <c r="X255" s="69"/>
    </row>
    <row r="256" spans="24:24" x14ac:dyDescent="0.3">
      <c r="X256" s="69"/>
    </row>
    <row r="257" spans="24:24" x14ac:dyDescent="0.3">
      <c r="X257" s="69"/>
    </row>
    <row r="258" spans="24:24" x14ac:dyDescent="0.3">
      <c r="X258" s="69"/>
    </row>
    <row r="259" spans="24:24" x14ac:dyDescent="0.3">
      <c r="X259" s="69"/>
    </row>
    <row r="260" spans="24:24" x14ac:dyDescent="0.3">
      <c r="X260" s="69"/>
    </row>
    <row r="261" spans="24:24" x14ac:dyDescent="0.3">
      <c r="X261" s="69"/>
    </row>
    <row r="262" spans="24:24" x14ac:dyDescent="0.3">
      <c r="X262" s="69"/>
    </row>
    <row r="263" spans="24:24" x14ac:dyDescent="0.3">
      <c r="X263" s="69"/>
    </row>
    <row r="264" spans="24:24" x14ac:dyDescent="0.3">
      <c r="X264" s="69"/>
    </row>
    <row r="265" spans="24:24" x14ac:dyDescent="0.3">
      <c r="X265" s="69"/>
    </row>
    <row r="266" spans="24:24" x14ac:dyDescent="0.3">
      <c r="X266" s="69"/>
    </row>
    <row r="267" spans="24:24" x14ac:dyDescent="0.3">
      <c r="X267" s="69"/>
    </row>
    <row r="268" spans="24:24" x14ac:dyDescent="0.3">
      <c r="X268" s="69"/>
    </row>
    <row r="269" spans="24:24" x14ac:dyDescent="0.3">
      <c r="X269" s="69"/>
    </row>
    <row r="270" spans="24:24" x14ac:dyDescent="0.3">
      <c r="X270" s="69"/>
    </row>
    <row r="271" spans="24:24" x14ac:dyDescent="0.3">
      <c r="X271" s="69"/>
    </row>
    <row r="272" spans="24:24" x14ac:dyDescent="0.3">
      <c r="X272" s="69"/>
    </row>
    <row r="273" spans="24:24" x14ac:dyDescent="0.3">
      <c r="X273" s="69"/>
    </row>
    <row r="274" spans="24:24" x14ac:dyDescent="0.3">
      <c r="X274" s="69"/>
    </row>
    <row r="275" spans="24:24" x14ac:dyDescent="0.3">
      <c r="X275" s="69"/>
    </row>
    <row r="276" spans="24:24" x14ac:dyDescent="0.3">
      <c r="X276" s="69"/>
    </row>
    <row r="277" spans="24:24" x14ac:dyDescent="0.3">
      <c r="X277" s="69"/>
    </row>
    <row r="278" spans="24:24" x14ac:dyDescent="0.3">
      <c r="X278" s="69"/>
    </row>
    <row r="279" spans="24:24" x14ac:dyDescent="0.3">
      <c r="X279" s="69"/>
    </row>
    <row r="280" spans="24:24" x14ac:dyDescent="0.3">
      <c r="X280" s="69"/>
    </row>
    <row r="281" spans="24:24" x14ac:dyDescent="0.3">
      <c r="X281" s="69"/>
    </row>
    <row r="282" spans="24:24" x14ac:dyDescent="0.3">
      <c r="X282" s="69"/>
    </row>
    <row r="283" spans="24:24" x14ac:dyDescent="0.3">
      <c r="X283" s="69"/>
    </row>
    <row r="284" spans="24:24" x14ac:dyDescent="0.3">
      <c r="X284" s="69"/>
    </row>
    <row r="285" spans="24:24" x14ac:dyDescent="0.3">
      <c r="X285" s="69"/>
    </row>
    <row r="286" spans="24:24" x14ac:dyDescent="0.3">
      <c r="X286" s="69"/>
    </row>
    <row r="287" spans="24:24" x14ac:dyDescent="0.3">
      <c r="X287" s="69"/>
    </row>
    <row r="288" spans="24:24" x14ac:dyDescent="0.3">
      <c r="X288" s="69"/>
    </row>
    <row r="289" spans="24:24" x14ac:dyDescent="0.3">
      <c r="X289" s="69"/>
    </row>
    <row r="290" spans="24:24" x14ac:dyDescent="0.3">
      <c r="X290" s="69"/>
    </row>
    <row r="291" spans="24:24" x14ac:dyDescent="0.3">
      <c r="X291" s="69"/>
    </row>
    <row r="292" spans="24:24" x14ac:dyDescent="0.3">
      <c r="X292" s="69"/>
    </row>
    <row r="293" spans="24:24" x14ac:dyDescent="0.3">
      <c r="X293" s="69"/>
    </row>
    <row r="294" spans="24:24" x14ac:dyDescent="0.3">
      <c r="X294" s="69"/>
    </row>
    <row r="295" spans="24:24" x14ac:dyDescent="0.3">
      <c r="X295" s="69"/>
    </row>
    <row r="296" spans="24:24" x14ac:dyDescent="0.3">
      <c r="X296" s="69"/>
    </row>
    <row r="297" spans="24:24" x14ac:dyDescent="0.3">
      <c r="X297" s="69"/>
    </row>
    <row r="298" spans="24:24" x14ac:dyDescent="0.3">
      <c r="X298" s="69"/>
    </row>
    <row r="299" spans="24:24" x14ac:dyDescent="0.3">
      <c r="X299" s="69"/>
    </row>
    <row r="300" spans="24:24" x14ac:dyDescent="0.3">
      <c r="X300" s="69"/>
    </row>
    <row r="301" spans="24:24" x14ac:dyDescent="0.3">
      <c r="X301" s="69"/>
    </row>
    <row r="302" spans="24:24" x14ac:dyDescent="0.3">
      <c r="X302" s="69"/>
    </row>
    <row r="303" spans="24:24" x14ac:dyDescent="0.3">
      <c r="X303" s="69"/>
    </row>
    <row r="304" spans="24:24" x14ac:dyDescent="0.3">
      <c r="X304" s="69"/>
    </row>
    <row r="305" spans="24:24" x14ac:dyDescent="0.3">
      <c r="X305" s="69"/>
    </row>
    <row r="306" spans="24:24" x14ac:dyDescent="0.3">
      <c r="X306" s="69"/>
    </row>
    <row r="307" spans="24:24" x14ac:dyDescent="0.3">
      <c r="X307" s="69"/>
    </row>
    <row r="308" spans="24:24" x14ac:dyDescent="0.3">
      <c r="X308" s="69"/>
    </row>
    <row r="309" spans="24:24" x14ac:dyDescent="0.3">
      <c r="X309" s="69"/>
    </row>
    <row r="310" spans="24:24" x14ac:dyDescent="0.3">
      <c r="X310" s="69"/>
    </row>
    <row r="311" spans="24:24" x14ac:dyDescent="0.3">
      <c r="X311" s="69"/>
    </row>
    <row r="312" spans="24:24" x14ac:dyDescent="0.3">
      <c r="X312" s="69"/>
    </row>
    <row r="313" spans="24:24" x14ac:dyDescent="0.3">
      <c r="X313" s="69"/>
    </row>
    <row r="314" spans="24:24" x14ac:dyDescent="0.3">
      <c r="X314" s="69"/>
    </row>
    <row r="315" spans="24:24" x14ac:dyDescent="0.3">
      <c r="X315" s="69"/>
    </row>
    <row r="316" spans="24:24" x14ac:dyDescent="0.3">
      <c r="X316" s="69"/>
    </row>
    <row r="317" spans="24:24" x14ac:dyDescent="0.3">
      <c r="X317" s="69"/>
    </row>
    <row r="318" spans="24:24" x14ac:dyDescent="0.3">
      <c r="X318" s="69"/>
    </row>
    <row r="319" spans="24:24" x14ac:dyDescent="0.3">
      <c r="X319" s="69"/>
    </row>
    <row r="320" spans="24:24" x14ac:dyDescent="0.3">
      <c r="X320" s="69"/>
    </row>
    <row r="321" spans="24:24" x14ac:dyDescent="0.3">
      <c r="X321" s="69"/>
    </row>
    <row r="322" spans="24:24" x14ac:dyDescent="0.3">
      <c r="X322" s="69"/>
    </row>
    <row r="323" spans="24:24" x14ac:dyDescent="0.3">
      <c r="X323" s="69"/>
    </row>
    <row r="324" spans="24:24" x14ac:dyDescent="0.3">
      <c r="X324" s="69"/>
    </row>
    <row r="325" spans="24:24" x14ac:dyDescent="0.3">
      <c r="X325" s="69"/>
    </row>
    <row r="326" spans="24:24" x14ac:dyDescent="0.3">
      <c r="X326" s="69"/>
    </row>
    <row r="327" spans="24:24" x14ac:dyDescent="0.3">
      <c r="X327" s="69"/>
    </row>
    <row r="328" spans="24:24" x14ac:dyDescent="0.3">
      <c r="X328" s="69"/>
    </row>
    <row r="329" spans="24:24" x14ac:dyDescent="0.3">
      <c r="X329" s="69"/>
    </row>
    <row r="330" spans="24:24" x14ac:dyDescent="0.3">
      <c r="X330" s="69"/>
    </row>
    <row r="331" spans="24:24" x14ac:dyDescent="0.3">
      <c r="X331" s="69"/>
    </row>
    <row r="332" spans="24:24" x14ac:dyDescent="0.3">
      <c r="X332" s="69"/>
    </row>
    <row r="333" spans="24:24" x14ac:dyDescent="0.3">
      <c r="X333" s="69"/>
    </row>
    <row r="334" spans="24:24" x14ac:dyDescent="0.3">
      <c r="X334" s="69"/>
    </row>
    <row r="335" spans="24:24" x14ac:dyDescent="0.3">
      <c r="X335" s="69"/>
    </row>
    <row r="336" spans="24:24" x14ac:dyDescent="0.3">
      <c r="X336" s="69"/>
    </row>
    <row r="337" spans="24:24" x14ac:dyDescent="0.3">
      <c r="X337" s="69"/>
    </row>
    <row r="338" spans="24:24" x14ac:dyDescent="0.3">
      <c r="X338" s="69"/>
    </row>
    <row r="339" spans="24:24" x14ac:dyDescent="0.3">
      <c r="X339" s="69"/>
    </row>
    <row r="340" spans="24:24" x14ac:dyDescent="0.3">
      <c r="X340" s="69"/>
    </row>
    <row r="341" spans="24:24" x14ac:dyDescent="0.3">
      <c r="X341" s="69"/>
    </row>
    <row r="342" spans="24:24" x14ac:dyDescent="0.3">
      <c r="X342" s="69"/>
    </row>
    <row r="343" spans="24:24" x14ac:dyDescent="0.3">
      <c r="X343" s="69"/>
    </row>
    <row r="344" spans="24:24" x14ac:dyDescent="0.3">
      <c r="X344" s="69"/>
    </row>
    <row r="345" spans="24:24" x14ac:dyDescent="0.3">
      <c r="X345" s="69"/>
    </row>
    <row r="346" spans="24:24" x14ac:dyDescent="0.3">
      <c r="X346" s="69"/>
    </row>
    <row r="347" spans="24:24" x14ac:dyDescent="0.3">
      <c r="X347" s="69"/>
    </row>
    <row r="348" spans="24:24" x14ac:dyDescent="0.3">
      <c r="X348" s="69"/>
    </row>
    <row r="349" spans="24:24" x14ac:dyDescent="0.3">
      <c r="X349" s="69"/>
    </row>
    <row r="350" spans="24:24" x14ac:dyDescent="0.3">
      <c r="X350" s="69"/>
    </row>
    <row r="351" spans="24:24" x14ac:dyDescent="0.3">
      <c r="X351" s="69"/>
    </row>
    <row r="352" spans="24:24" x14ac:dyDescent="0.3">
      <c r="X352" s="69"/>
    </row>
    <row r="353" spans="24:24" x14ac:dyDescent="0.3">
      <c r="X353" s="69"/>
    </row>
    <row r="354" spans="24:24" x14ac:dyDescent="0.3">
      <c r="X354" s="69"/>
    </row>
    <row r="355" spans="24:24" x14ac:dyDescent="0.3">
      <c r="X355" s="69"/>
    </row>
    <row r="356" spans="24:24" x14ac:dyDescent="0.3">
      <c r="X356" s="69"/>
    </row>
    <row r="357" spans="24:24" x14ac:dyDescent="0.3">
      <c r="X357" s="69"/>
    </row>
    <row r="358" spans="24:24" x14ac:dyDescent="0.3">
      <c r="X358" s="69"/>
    </row>
    <row r="359" spans="24:24" x14ac:dyDescent="0.3">
      <c r="X359" s="69"/>
    </row>
    <row r="360" spans="24:24" x14ac:dyDescent="0.3">
      <c r="X360" s="69"/>
    </row>
    <row r="361" spans="24:24" x14ac:dyDescent="0.3">
      <c r="X361" s="69"/>
    </row>
    <row r="362" spans="24:24" x14ac:dyDescent="0.3">
      <c r="X362" s="69"/>
    </row>
    <row r="363" spans="24:24" x14ac:dyDescent="0.3">
      <c r="X363" s="69"/>
    </row>
    <row r="364" spans="24:24" x14ac:dyDescent="0.3">
      <c r="X364" s="69"/>
    </row>
    <row r="365" spans="24:24" x14ac:dyDescent="0.3">
      <c r="X365" s="69"/>
    </row>
    <row r="366" spans="24:24" x14ac:dyDescent="0.3">
      <c r="X366" s="69"/>
    </row>
    <row r="367" spans="24:24" x14ac:dyDescent="0.3">
      <c r="X367" s="69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68" t="s">
        <v>190</v>
      </c>
      <c r="C1" s="68" t="s">
        <v>191</v>
      </c>
      <c r="D1" s="68" t="s">
        <v>183</v>
      </c>
      <c r="E1" s="68" t="s">
        <v>184</v>
      </c>
      <c r="F1" s="68" t="s">
        <v>185</v>
      </c>
      <c r="G1" s="68" t="s">
        <v>265</v>
      </c>
    </row>
    <row r="2" spans="2:14" ht="16.8" customHeight="1" thickBot="1" x14ac:dyDescent="0.5">
      <c r="B2" s="68"/>
      <c r="C2" s="68"/>
      <c r="D2" s="68"/>
      <c r="E2" s="68"/>
      <c r="F2" s="68"/>
      <c r="G2" s="83" t="s">
        <v>284</v>
      </c>
      <c r="H2" s="83" t="s">
        <v>10</v>
      </c>
    </row>
    <row r="3" spans="2:14" x14ac:dyDescent="0.3">
      <c r="B3" s="117" t="s">
        <v>186</v>
      </c>
      <c r="C3" s="114" t="s">
        <v>192</v>
      </c>
      <c r="D3" s="114" t="s">
        <v>188</v>
      </c>
      <c r="E3" s="72">
        <v>1</v>
      </c>
      <c r="F3" s="84" t="s">
        <v>24</v>
      </c>
      <c r="G3" s="72"/>
      <c r="H3" s="72"/>
      <c r="J3" s="114" t="s">
        <v>189</v>
      </c>
      <c r="K3" s="114" t="s">
        <v>194</v>
      </c>
      <c r="L3" s="114" t="s">
        <v>195</v>
      </c>
      <c r="M3" s="72">
        <v>1</v>
      </c>
      <c r="N3" s="72"/>
    </row>
    <row r="4" spans="2:14" x14ac:dyDescent="0.3">
      <c r="B4" s="118"/>
      <c r="C4" s="115"/>
      <c r="D4" s="115"/>
      <c r="E4" s="67">
        <v>2</v>
      </c>
      <c r="F4" s="85" t="s">
        <v>240</v>
      </c>
      <c r="G4" s="67"/>
      <c r="H4" s="67"/>
      <c r="J4" s="115"/>
      <c r="K4" s="115"/>
      <c r="L4" s="115"/>
      <c r="M4" s="67">
        <v>2</v>
      </c>
      <c r="N4" s="67"/>
    </row>
    <row r="5" spans="2:14" x14ac:dyDescent="0.3">
      <c r="B5" s="118"/>
      <c r="C5" s="115"/>
      <c r="D5" s="115"/>
      <c r="E5" s="67">
        <v>3</v>
      </c>
      <c r="F5" s="85" t="s">
        <v>152</v>
      </c>
      <c r="G5" s="67"/>
      <c r="H5" s="67"/>
      <c r="J5" s="115"/>
      <c r="K5" s="115"/>
      <c r="L5" s="115"/>
      <c r="M5" s="67">
        <v>3</v>
      </c>
      <c r="N5" s="67"/>
    </row>
    <row r="6" spans="2:14" ht="15" thickBot="1" x14ac:dyDescent="0.35">
      <c r="B6" s="119"/>
      <c r="C6" s="116"/>
      <c r="D6" s="116"/>
      <c r="E6" s="73">
        <v>4</v>
      </c>
      <c r="F6" s="86" t="s">
        <v>187</v>
      </c>
      <c r="G6" s="73"/>
      <c r="H6" s="73"/>
      <c r="J6" s="115"/>
      <c r="K6" s="115"/>
      <c r="L6" s="115"/>
      <c r="M6" s="67">
        <v>4</v>
      </c>
      <c r="N6" s="67"/>
    </row>
    <row r="7" spans="2:14" ht="15" thickBot="1" x14ac:dyDescent="0.35">
      <c r="B7" s="117" t="s">
        <v>186</v>
      </c>
      <c r="C7" s="114" t="s">
        <v>192</v>
      </c>
      <c r="D7" s="114" t="s">
        <v>171</v>
      </c>
      <c r="E7" s="72">
        <v>1</v>
      </c>
      <c r="F7" s="87" t="s">
        <v>173</v>
      </c>
      <c r="G7" s="72" t="s">
        <v>275</v>
      </c>
      <c r="H7" s="72"/>
      <c r="J7" s="116"/>
      <c r="K7" s="116"/>
      <c r="L7" s="116"/>
      <c r="M7" s="73">
        <v>5</v>
      </c>
      <c r="N7" s="73"/>
    </row>
    <row r="8" spans="2:14" x14ac:dyDescent="0.3">
      <c r="B8" s="118"/>
      <c r="C8" s="115"/>
      <c r="D8" s="115"/>
      <c r="E8" s="67">
        <v>2</v>
      </c>
      <c r="F8" s="85" t="s">
        <v>263</v>
      </c>
      <c r="G8" s="67" t="s">
        <v>283</v>
      </c>
      <c r="H8" s="67"/>
      <c r="J8" s="114" t="s">
        <v>189</v>
      </c>
      <c r="K8" s="114" t="s">
        <v>194</v>
      </c>
      <c r="L8" s="114" t="s">
        <v>196</v>
      </c>
      <c r="M8" s="72">
        <v>1</v>
      </c>
      <c r="N8" s="72" t="s">
        <v>187</v>
      </c>
    </row>
    <row r="9" spans="2:14" ht="15" thickBot="1" x14ac:dyDescent="0.35">
      <c r="B9" s="119"/>
      <c r="C9" s="116"/>
      <c r="D9" s="116"/>
      <c r="E9" s="73">
        <v>3</v>
      </c>
      <c r="F9" s="86" t="s">
        <v>187</v>
      </c>
      <c r="G9" s="73" t="s">
        <v>274</v>
      </c>
      <c r="H9" s="73"/>
      <c r="J9" s="115"/>
      <c r="K9" s="115"/>
      <c r="L9" s="115"/>
      <c r="M9" s="67">
        <v>2</v>
      </c>
      <c r="N9" s="80" t="s">
        <v>173</v>
      </c>
    </row>
    <row r="10" spans="2:14" ht="15" thickBot="1" x14ac:dyDescent="0.35">
      <c r="B10" s="117" t="s">
        <v>186</v>
      </c>
      <c r="C10" s="114" t="s">
        <v>192</v>
      </c>
      <c r="D10" s="114" t="s">
        <v>70</v>
      </c>
      <c r="E10" s="72">
        <v>1</v>
      </c>
      <c r="F10" s="88" t="s">
        <v>149</v>
      </c>
      <c r="G10" s="72" t="s">
        <v>267</v>
      </c>
      <c r="H10" s="72" t="s">
        <v>278</v>
      </c>
      <c r="J10" s="116"/>
      <c r="K10" s="116"/>
      <c r="L10" s="116"/>
      <c r="M10" s="73">
        <v>3</v>
      </c>
      <c r="N10" s="75" t="s">
        <v>262</v>
      </c>
    </row>
    <row r="11" spans="2:14" x14ac:dyDescent="0.3">
      <c r="B11" s="118"/>
      <c r="C11" s="115"/>
      <c r="D11" s="115"/>
      <c r="E11" s="67">
        <v>2</v>
      </c>
      <c r="F11" s="89" t="s">
        <v>150</v>
      </c>
      <c r="G11" s="67" t="s">
        <v>277</v>
      </c>
      <c r="H11" s="67" t="s">
        <v>269</v>
      </c>
      <c r="J11" s="114" t="s">
        <v>193</v>
      </c>
      <c r="K11" s="114" t="s">
        <v>197</v>
      </c>
      <c r="L11" s="114" t="s">
        <v>198</v>
      </c>
      <c r="M11">
        <v>1</v>
      </c>
      <c r="N11" s="74" t="s">
        <v>187</v>
      </c>
    </row>
    <row r="12" spans="2:14" ht="15" thickBot="1" x14ac:dyDescent="0.35">
      <c r="B12" s="118"/>
      <c r="C12" s="115"/>
      <c r="D12" s="115"/>
      <c r="E12" s="67">
        <v>3</v>
      </c>
      <c r="F12" s="90" t="s">
        <v>187</v>
      </c>
      <c r="G12" s="67" t="s">
        <v>274</v>
      </c>
      <c r="H12" s="67" t="s">
        <v>268</v>
      </c>
      <c r="J12" s="120"/>
      <c r="K12" s="120"/>
      <c r="L12" s="120"/>
      <c r="M12">
        <v>2</v>
      </c>
      <c r="N12" s="81" t="s">
        <v>173</v>
      </c>
    </row>
    <row r="13" spans="2:14" ht="15" thickBot="1" x14ac:dyDescent="0.35">
      <c r="B13" s="119"/>
      <c r="C13" s="116"/>
      <c r="D13" s="116"/>
      <c r="E13" s="73">
        <v>4</v>
      </c>
      <c r="F13" s="91" t="s">
        <v>173</v>
      </c>
      <c r="G13" s="73" t="s">
        <v>275</v>
      </c>
      <c r="H13" s="73" t="s">
        <v>279</v>
      </c>
      <c r="J13" s="114" t="s">
        <v>193</v>
      </c>
      <c r="K13" s="114" t="s">
        <v>197</v>
      </c>
      <c r="L13" s="114" t="s">
        <v>199</v>
      </c>
      <c r="M13" s="72">
        <v>1</v>
      </c>
      <c r="N13" s="72" t="s">
        <v>264</v>
      </c>
    </row>
    <row r="14" spans="2:14" x14ac:dyDescent="0.3">
      <c r="B14" s="117" t="s">
        <v>186</v>
      </c>
      <c r="C14" s="114" t="s">
        <v>192</v>
      </c>
      <c r="D14" s="114" t="s">
        <v>172</v>
      </c>
      <c r="E14" s="72">
        <v>1</v>
      </c>
      <c r="F14" s="88" t="s">
        <v>149</v>
      </c>
      <c r="G14" s="72" t="s">
        <v>267</v>
      </c>
      <c r="H14" s="72" t="s">
        <v>278</v>
      </c>
      <c r="J14" s="115"/>
      <c r="K14" s="115"/>
      <c r="L14" s="115"/>
      <c r="M14" s="67"/>
      <c r="N14" s="67"/>
    </row>
    <row r="15" spans="2:14" x14ac:dyDescent="0.3">
      <c r="B15" s="118"/>
      <c r="C15" s="115"/>
      <c r="D15" s="115"/>
      <c r="E15" s="67">
        <v>2</v>
      </c>
      <c r="F15" s="89" t="s">
        <v>150</v>
      </c>
      <c r="G15" s="67" t="s">
        <v>277</v>
      </c>
      <c r="H15" s="67" t="s">
        <v>269</v>
      </c>
      <c r="J15" s="115"/>
      <c r="K15" s="115"/>
      <c r="L15" s="115"/>
      <c r="M15" s="67"/>
      <c r="N15" s="67"/>
    </row>
    <row r="16" spans="2:14" x14ac:dyDescent="0.3">
      <c r="B16" s="118"/>
      <c r="C16" s="115"/>
      <c r="D16" s="115"/>
      <c r="E16" s="67">
        <v>3</v>
      </c>
      <c r="F16" s="90" t="s">
        <v>187</v>
      </c>
      <c r="G16" s="67" t="s">
        <v>274</v>
      </c>
      <c r="H16" s="67" t="s">
        <v>268</v>
      </c>
      <c r="J16" s="115"/>
      <c r="K16" s="115"/>
      <c r="L16" s="115"/>
      <c r="M16" s="67"/>
      <c r="N16" s="67"/>
    </row>
    <row r="17" spans="2:14" ht="15" thickBot="1" x14ac:dyDescent="0.35">
      <c r="B17" s="119"/>
      <c r="C17" s="116"/>
      <c r="D17" s="116"/>
      <c r="E17" s="73">
        <v>4</v>
      </c>
      <c r="F17" s="91" t="s">
        <v>173</v>
      </c>
      <c r="G17" s="73" t="s">
        <v>275</v>
      </c>
      <c r="H17" s="73" t="s">
        <v>279</v>
      </c>
      <c r="J17" s="115"/>
      <c r="K17" s="115"/>
      <c r="L17" s="115"/>
      <c r="M17" s="67"/>
      <c r="N17" s="67"/>
    </row>
    <row r="18" spans="2:14" x14ac:dyDescent="0.3">
      <c r="B18" s="117" t="s">
        <v>186</v>
      </c>
      <c r="C18" s="114" t="s">
        <v>192</v>
      </c>
      <c r="D18" s="114" t="s">
        <v>179</v>
      </c>
      <c r="E18" s="72">
        <v>1</v>
      </c>
      <c r="F18" s="88" t="s">
        <v>149</v>
      </c>
      <c r="G18" s="72" t="s">
        <v>267</v>
      </c>
      <c r="H18" s="72" t="s">
        <v>278</v>
      </c>
      <c r="J18" s="115"/>
      <c r="K18" s="115"/>
      <c r="L18" s="115"/>
      <c r="M18" s="67">
        <v>2</v>
      </c>
      <c r="N18" s="74" t="s">
        <v>264</v>
      </c>
    </row>
    <row r="19" spans="2:14" x14ac:dyDescent="0.3">
      <c r="B19" s="118"/>
      <c r="C19" s="115"/>
      <c r="D19" s="115"/>
      <c r="E19" s="67">
        <v>2</v>
      </c>
      <c r="F19" s="89" t="s">
        <v>150</v>
      </c>
      <c r="G19" s="67" t="s">
        <v>277</v>
      </c>
      <c r="H19" s="67" t="s">
        <v>269</v>
      </c>
    </row>
    <row r="20" spans="2:14" x14ac:dyDescent="0.3">
      <c r="B20" s="118"/>
      <c r="C20" s="115"/>
      <c r="D20" s="115"/>
      <c r="E20" s="67">
        <v>3</v>
      </c>
      <c r="F20" s="90" t="s">
        <v>187</v>
      </c>
      <c r="G20" s="67" t="s">
        <v>274</v>
      </c>
      <c r="H20" s="67" t="s">
        <v>268</v>
      </c>
    </row>
    <row r="21" spans="2:14" ht="15" thickBot="1" x14ac:dyDescent="0.35">
      <c r="B21" s="119"/>
      <c r="C21" s="116"/>
      <c r="D21" s="116"/>
      <c r="E21" s="73">
        <v>4</v>
      </c>
      <c r="F21" s="91" t="s">
        <v>262</v>
      </c>
      <c r="G21" s="73" t="s">
        <v>275</v>
      </c>
      <c r="H21" s="73" t="s">
        <v>279</v>
      </c>
    </row>
    <row r="22" spans="2:14" x14ac:dyDescent="0.3">
      <c r="B22" s="117" t="s">
        <v>186</v>
      </c>
      <c r="C22" s="114" t="s">
        <v>193</v>
      </c>
      <c r="D22" s="114" t="s">
        <v>261</v>
      </c>
      <c r="E22" s="72">
        <v>1</v>
      </c>
      <c r="F22" s="88" t="s">
        <v>149</v>
      </c>
      <c r="G22" s="72" t="s">
        <v>267</v>
      </c>
      <c r="H22" s="72"/>
    </row>
    <row r="23" spans="2:14" x14ac:dyDescent="0.3">
      <c r="B23" s="118"/>
      <c r="C23" s="115"/>
      <c r="D23" s="115"/>
      <c r="E23" s="67">
        <v>2</v>
      </c>
      <c r="F23" s="89" t="s">
        <v>150</v>
      </c>
      <c r="G23" s="67" t="s">
        <v>266</v>
      </c>
      <c r="H23" s="67"/>
    </row>
    <row r="24" spans="2:14" x14ac:dyDescent="0.3">
      <c r="B24" s="118"/>
      <c r="C24" s="115"/>
      <c r="D24" s="115"/>
      <c r="E24" s="67">
        <v>3</v>
      </c>
      <c r="F24" s="85" t="s">
        <v>24</v>
      </c>
      <c r="G24" s="67" t="s">
        <v>269</v>
      </c>
      <c r="H24" s="67"/>
    </row>
    <row r="25" spans="2:14" x14ac:dyDescent="0.3">
      <c r="B25" s="118"/>
      <c r="C25" s="115"/>
      <c r="D25" s="115"/>
      <c r="E25" s="67">
        <v>4</v>
      </c>
      <c r="F25" s="85" t="s">
        <v>240</v>
      </c>
      <c r="G25" s="67" t="s">
        <v>268</v>
      </c>
      <c r="H25" s="67"/>
    </row>
    <row r="26" spans="2:14" x14ac:dyDescent="0.3">
      <c r="B26" s="118"/>
      <c r="C26" s="115"/>
      <c r="D26" s="115"/>
      <c r="E26" s="67">
        <v>5</v>
      </c>
      <c r="F26" s="85" t="s">
        <v>152</v>
      </c>
      <c r="G26" s="67" t="s">
        <v>267</v>
      </c>
      <c r="H26" s="67"/>
    </row>
    <row r="27" spans="2:14" ht="15" thickBot="1" x14ac:dyDescent="0.35">
      <c r="B27" s="119"/>
      <c r="C27" s="116"/>
      <c r="D27" s="116"/>
      <c r="E27" s="73">
        <v>6</v>
      </c>
      <c r="F27" s="92" t="s">
        <v>263</v>
      </c>
      <c r="G27" s="73" t="s">
        <v>266</v>
      </c>
      <c r="H27" s="73"/>
    </row>
    <row r="28" spans="2:14" x14ac:dyDescent="0.3">
      <c r="B28" s="117" t="s">
        <v>186</v>
      </c>
      <c r="C28" s="114" t="s">
        <v>193</v>
      </c>
      <c r="D28" s="114" t="s">
        <v>174</v>
      </c>
      <c r="E28" s="72">
        <v>1</v>
      </c>
      <c r="F28" s="87" t="s">
        <v>173</v>
      </c>
      <c r="G28" s="72" t="s">
        <v>270</v>
      </c>
      <c r="H28" s="72"/>
    </row>
    <row r="29" spans="2:14" x14ac:dyDescent="0.3">
      <c r="B29" s="118"/>
      <c r="C29" s="115"/>
      <c r="D29" s="115"/>
      <c r="E29" s="67">
        <v>2</v>
      </c>
      <c r="F29" s="90" t="s">
        <v>187</v>
      </c>
      <c r="G29" s="67" t="s">
        <v>271</v>
      </c>
      <c r="H29" s="67"/>
    </row>
    <row r="30" spans="2:14" ht="15" thickBot="1" x14ac:dyDescent="0.35">
      <c r="B30" s="119"/>
      <c r="C30" s="116"/>
      <c r="D30" s="116"/>
      <c r="E30" s="73">
        <v>3</v>
      </c>
      <c r="F30" s="91" t="s">
        <v>262</v>
      </c>
      <c r="G30" s="73" t="s">
        <v>268</v>
      </c>
      <c r="H30" s="73"/>
    </row>
    <row r="34" spans="1:4" ht="15" thickBot="1" x14ac:dyDescent="0.35">
      <c r="B34" t="s">
        <v>272</v>
      </c>
      <c r="C34" t="s">
        <v>273</v>
      </c>
      <c r="D34" t="s">
        <v>192</v>
      </c>
    </row>
    <row r="35" spans="1:4" x14ac:dyDescent="0.3">
      <c r="A35" s="120" t="s">
        <v>70</v>
      </c>
      <c r="B35" s="78" t="s">
        <v>149</v>
      </c>
      <c r="C35" t="s">
        <v>276</v>
      </c>
      <c r="D35" t="s">
        <v>278</v>
      </c>
    </row>
    <row r="36" spans="1:4" x14ac:dyDescent="0.3">
      <c r="A36" s="120"/>
      <c r="B36" s="79" t="s">
        <v>150</v>
      </c>
      <c r="C36" t="s">
        <v>277</v>
      </c>
      <c r="D36" t="s">
        <v>269</v>
      </c>
    </row>
    <row r="37" spans="1:4" x14ac:dyDescent="0.3">
      <c r="A37" s="120"/>
      <c r="B37" s="76" t="s">
        <v>187</v>
      </c>
      <c r="C37" t="s">
        <v>274</v>
      </c>
      <c r="D37" t="s">
        <v>268</v>
      </c>
    </row>
    <row r="38" spans="1:4" ht="15" thickBot="1" x14ac:dyDescent="0.35">
      <c r="A38" s="120"/>
      <c r="B38" s="82" t="s">
        <v>173</v>
      </c>
      <c r="C38" t="s">
        <v>275</v>
      </c>
      <c r="D38" t="s">
        <v>279</v>
      </c>
    </row>
    <row r="39" spans="1:4" x14ac:dyDescent="0.3">
      <c r="A39" s="120" t="s">
        <v>179</v>
      </c>
      <c r="B39" s="78" t="s">
        <v>149</v>
      </c>
      <c r="C39" s="72" t="s">
        <v>276</v>
      </c>
      <c r="D39" s="72" t="s">
        <v>278</v>
      </c>
    </row>
    <row r="40" spans="1:4" x14ac:dyDescent="0.3">
      <c r="A40" s="120"/>
      <c r="B40" s="79" t="s">
        <v>150</v>
      </c>
      <c r="C40" t="s">
        <v>277</v>
      </c>
      <c r="D40" t="s">
        <v>269</v>
      </c>
    </row>
    <row r="41" spans="1:4" x14ac:dyDescent="0.3">
      <c r="A41" s="120"/>
      <c r="B41" s="76" t="s">
        <v>187</v>
      </c>
      <c r="C41" t="s">
        <v>274</v>
      </c>
      <c r="D41" t="s">
        <v>268</v>
      </c>
    </row>
    <row r="42" spans="1:4" ht="15" thickBot="1" x14ac:dyDescent="0.35">
      <c r="A42" s="120"/>
      <c r="B42" s="77" t="s">
        <v>262</v>
      </c>
      <c r="C42" t="s">
        <v>275</v>
      </c>
      <c r="D42" t="s">
        <v>279</v>
      </c>
    </row>
  </sheetData>
  <mergeCells count="35"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D18:D21"/>
    <mergeCell ref="D28:D30"/>
    <mergeCell ref="B28:B30"/>
    <mergeCell ref="C28:C30"/>
    <mergeCell ref="C22:C27"/>
    <mergeCell ref="B22:B27"/>
    <mergeCell ref="D22:D27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B2:Q27"/>
  <sheetViews>
    <sheetView tabSelected="1" topLeftCell="A4" workbookViewId="0">
      <selection activeCell="D10" sqref="D10"/>
    </sheetView>
  </sheetViews>
  <sheetFormatPr baseColWidth="10" defaultRowHeight="18" x14ac:dyDescent="0.35"/>
  <cols>
    <col min="2" max="2" width="7.5546875" customWidth="1"/>
    <col min="3" max="3" width="12.88671875" bestFit="1" customWidth="1"/>
    <col min="4" max="4" width="12.5546875" bestFit="1" customWidth="1"/>
    <col min="9" max="9" width="11.5546875" style="5"/>
    <col min="10" max="10" width="15.21875" bestFit="1" customWidth="1"/>
    <col min="12" max="12" width="13.77734375" customWidth="1"/>
    <col min="13" max="13" width="15.5546875" bestFit="1" customWidth="1"/>
  </cols>
  <sheetData>
    <row r="2" spans="2:17" ht="63" customHeight="1" x14ac:dyDescent="0.5">
      <c r="B2" s="121" t="s">
        <v>348</v>
      </c>
      <c r="C2" s="121"/>
      <c r="D2" s="121"/>
      <c r="G2" t="s">
        <v>392</v>
      </c>
      <c r="I2" s="30"/>
      <c r="J2" s="31" t="s">
        <v>3</v>
      </c>
      <c r="K2" s="32" t="s">
        <v>10</v>
      </c>
      <c r="L2" s="41" t="s">
        <v>73</v>
      </c>
    </row>
    <row r="3" spans="2:17" ht="21" x14ac:dyDescent="0.4">
      <c r="B3" s="101" t="s">
        <v>349</v>
      </c>
      <c r="C3" s="101" t="s">
        <v>363</v>
      </c>
      <c r="D3" s="101" t="s">
        <v>364</v>
      </c>
      <c r="F3" s="112" t="s">
        <v>184</v>
      </c>
      <c r="I3" s="26">
        <v>0</v>
      </c>
      <c r="J3" s="27"/>
      <c r="K3" s="28"/>
      <c r="L3" s="29"/>
      <c r="O3" s="120" t="s">
        <v>151</v>
      </c>
      <c r="P3" t="s">
        <v>177</v>
      </c>
      <c r="Q3" t="s">
        <v>178</v>
      </c>
    </row>
    <row r="4" spans="2:17" x14ac:dyDescent="0.35">
      <c r="B4" s="100">
        <v>0</v>
      </c>
      <c r="C4" s="122" t="s">
        <v>350</v>
      </c>
      <c r="D4" s="123"/>
      <c r="F4" t="s">
        <v>403</v>
      </c>
      <c r="G4" t="s">
        <v>404</v>
      </c>
      <c r="I4" s="23">
        <v>1</v>
      </c>
      <c r="J4" s="20"/>
      <c r="K4" s="16"/>
      <c r="L4" s="17"/>
      <c r="O4" s="120"/>
      <c r="P4" t="s">
        <v>179</v>
      </c>
      <c r="Q4" t="s">
        <v>181</v>
      </c>
    </row>
    <row r="5" spans="2:17" x14ac:dyDescent="0.35">
      <c r="B5" s="100">
        <v>1</v>
      </c>
      <c r="C5" s="122" t="s">
        <v>351</v>
      </c>
      <c r="D5" s="123"/>
      <c r="F5" t="s">
        <v>393</v>
      </c>
      <c r="G5" t="s">
        <v>405</v>
      </c>
      <c r="I5" s="23">
        <v>2</v>
      </c>
      <c r="J5" s="20" t="s">
        <v>16</v>
      </c>
      <c r="K5" s="16" t="s">
        <v>16</v>
      </c>
      <c r="L5" s="17" t="s">
        <v>74</v>
      </c>
      <c r="O5" s="120"/>
      <c r="P5" t="s">
        <v>70</v>
      </c>
      <c r="Q5" t="s">
        <v>180</v>
      </c>
    </row>
    <row r="6" spans="2:17" x14ac:dyDescent="0.35">
      <c r="B6" s="100">
        <v>2</v>
      </c>
      <c r="C6" s="100"/>
      <c r="D6" s="100"/>
      <c r="F6" t="s">
        <v>394</v>
      </c>
      <c r="G6" t="s">
        <v>406</v>
      </c>
      <c r="I6" s="23">
        <v>3</v>
      </c>
      <c r="J6" s="21"/>
      <c r="K6" s="16" t="s">
        <v>26</v>
      </c>
      <c r="L6" s="17" t="s">
        <v>24</v>
      </c>
      <c r="O6" s="120"/>
      <c r="P6" t="s">
        <v>172</v>
      </c>
      <c r="Q6" t="s">
        <v>182</v>
      </c>
    </row>
    <row r="7" spans="2:17" x14ac:dyDescent="0.35">
      <c r="B7" s="100">
        <v>3</v>
      </c>
      <c r="C7" s="122" t="s">
        <v>353</v>
      </c>
      <c r="D7" s="123"/>
      <c r="F7" t="s">
        <v>395</v>
      </c>
      <c r="I7" s="23">
        <v>4</v>
      </c>
      <c r="J7" s="21"/>
      <c r="K7" s="16"/>
      <c r="L7" s="17" t="s">
        <v>75</v>
      </c>
    </row>
    <row r="8" spans="2:17" x14ac:dyDescent="0.35">
      <c r="B8" s="100">
        <v>4</v>
      </c>
      <c r="C8" s="122" t="s">
        <v>354</v>
      </c>
      <c r="D8" s="123"/>
      <c r="F8" t="s">
        <v>396</v>
      </c>
      <c r="I8" s="23">
        <v>5</v>
      </c>
      <c r="J8" s="21"/>
      <c r="K8" s="16"/>
      <c r="L8" s="17" t="s">
        <v>23</v>
      </c>
    </row>
    <row r="9" spans="2:17" x14ac:dyDescent="0.35">
      <c r="B9" s="100">
        <v>5</v>
      </c>
      <c r="C9" s="100"/>
      <c r="D9" s="100" t="s">
        <v>408</v>
      </c>
      <c r="F9" t="s">
        <v>397</v>
      </c>
      <c r="G9" t="s">
        <v>407</v>
      </c>
      <c r="I9" s="23">
        <v>6</v>
      </c>
      <c r="J9" s="21"/>
      <c r="K9" s="16" t="s">
        <v>24</v>
      </c>
      <c r="L9" s="17"/>
    </row>
    <row r="10" spans="2:17" x14ac:dyDescent="0.35">
      <c r="B10" s="100">
        <v>6</v>
      </c>
      <c r="C10" s="100"/>
      <c r="D10" s="100"/>
      <c r="F10" t="s">
        <v>398</v>
      </c>
      <c r="I10" s="23">
        <v>7</v>
      </c>
      <c r="J10" s="21" t="s">
        <v>72</v>
      </c>
      <c r="K10" s="16" t="s">
        <v>27</v>
      </c>
      <c r="L10" s="17"/>
    </row>
    <row r="11" spans="2:17" x14ac:dyDescent="0.35">
      <c r="B11" s="100">
        <v>7</v>
      </c>
      <c r="C11" s="100"/>
      <c r="D11" s="100"/>
      <c r="F11" t="s">
        <v>399</v>
      </c>
      <c r="I11" s="23">
        <v>8</v>
      </c>
      <c r="J11" s="21"/>
      <c r="K11" s="16"/>
      <c r="L11" s="17"/>
    </row>
    <row r="12" spans="2:17" x14ac:dyDescent="0.35">
      <c r="B12" s="100">
        <v>8</v>
      </c>
      <c r="C12" s="122" t="s">
        <v>352</v>
      </c>
      <c r="D12" s="123"/>
      <c r="F12" t="s">
        <v>400</v>
      </c>
      <c r="I12" s="23">
        <v>9</v>
      </c>
      <c r="J12" s="20" t="s">
        <v>15</v>
      </c>
      <c r="K12" s="16"/>
      <c r="L12" s="17"/>
    </row>
    <row r="13" spans="2:17" x14ac:dyDescent="0.35">
      <c r="B13" s="100">
        <v>9</v>
      </c>
      <c r="C13" s="122" t="s">
        <v>251</v>
      </c>
      <c r="D13" s="123"/>
      <c r="F13" t="s">
        <v>401</v>
      </c>
      <c r="I13" s="23">
        <v>10</v>
      </c>
      <c r="J13" s="20" t="s">
        <v>14</v>
      </c>
      <c r="K13" s="16" t="s">
        <v>15</v>
      </c>
      <c r="L13" s="17" t="s">
        <v>14</v>
      </c>
    </row>
    <row r="14" spans="2:17" x14ac:dyDescent="0.35">
      <c r="B14" s="100">
        <v>10</v>
      </c>
      <c r="C14" s="100"/>
      <c r="D14" s="100" t="s">
        <v>365</v>
      </c>
      <c r="F14" t="s">
        <v>402</v>
      </c>
      <c r="I14" s="23">
        <v>11</v>
      </c>
      <c r="J14" s="20" t="s">
        <v>13</v>
      </c>
      <c r="K14" s="16" t="s">
        <v>13</v>
      </c>
      <c r="L14" s="17" t="s">
        <v>13</v>
      </c>
    </row>
    <row r="15" spans="2:17" x14ac:dyDescent="0.35">
      <c r="B15" s="100">
        <v>11</v>
      </c>
      <c r="C15" s="100" t="s">
        <v>176</v>
      </c>
      <c r="D15" s="100" t="s">
        <v>366</v>
      </c>
      <c r="I15" s="23">
        <v>12</v>
      </c>
      <c r="J15" s="20" t="s">
        <v>12</v>
      </c>
      <c r="K15" s="16" t="s">
        <v>12</v>
      </c>
      <c r="L15" s="17" t="s">
        <v>12</v>
      </c>
    </row>
    <row r="16" spans="2:17" x14ac:dyDescent="0.35">
      <c r="B16" s="100">
        <v>12</v>
      </c>
      <c r="C16" s="100" t="s">
        <v>74</v>
      </c>
      <c r="D16" s="100"/>
      <c r="I16" s="33">
        <v>13</v>
      </c>
      <c r="J16" s="34" t="s">
        <v>11</v>
      </c>
      <c r="K16" s="35" t="s">
        <v>11</v>
      </c>
      <c r="L16" s="36" t="s">
        <v>11</v>
      </c>
    </row>
    <row r="17" spans="2:12" x14ac:dyDescent="0.35">
      <c r="B17" s="100">
        <v>13</v>
      </c>
      <c r="C17" s="102" t="s">
        <v>355</v>
      </c>
      <c r="D17" s="103" t="s">
        <v>367</v>
      </c>
      <c r="I17" s="38"/>
      <c r="J17" s="39"/>
      <c r="K17" s="39"/>
      <c r="L17" s="40"/>
    </row>
    <row r="18" spans="2:12" x14ac:dyDescent="0.35">
      <c r="B18" s="100" t="s">
        <v>356</v>
      </c>
      <c r="C18" s="100"/>
      <c r="D18" s="100"/>
      <c r="I18" s="37" t="s">
        <v>4</v>
      </c>
      <c r="J18" s="27"/>
      <c r="K18" s="28"/>
      <c r="L18" s="29"/>
    </row>
    <row r="19" spans="2:12" x14ac:dyDescent="0.35">
      <c r="B19" s="100" t="s">
        <v>357</v>
      </c>
      <c r="C19" s="100" t="s">
        <v>362</v>
      </c>
      <c r="D19" s="100"/>
      <c r="I19" s="24" t="s">
        <v>5</v>
      </c>
      <c r="J19" s="20"/>
      <c r="K19" s="16"/>
      <c r="L19" s="17"/>
    </row>
    <row r="20" spans="2:12" x14ac:dyDescent="0.35">
      <c r="B20" s="100" t="s">
        <v>358</v>
      </c>
      <c r="C20" s="100"/>
      <c r="D20" s="100"/>
      <c r="I20" s="24" t="s">
        <v>6</v>
      </c>
      <c r="J20" s="20" t="s">
        <v>18</v>
      </c>
      <c r="K20" s="16"/>
      <c r="L20" s="17"/>
    </row>
    <row r="21" spans="2:12" x14ac:dyDescent="0.35">
      <c r="B21" s="100" t="s">
        <v>359</v>
      </c>
      <c r="C21" s="100"/>
      <c r="D21" s="100"/>
      <c r="I21" s="24" t="s">
        <v>7</v>
      </c>
      <c r="J21" s="20" t="s">
        <v>17</v>
      </c>
      <c r="K21" s="16" t="s">
        <v>25</v>
      </c>
      <c r="L21" s="17" t="s">
        <v>25</v>
      </c>
    </row>
    <row r="22" spans="2:12" x14ac:dyDescent="0.35">
      <c r="B22" s="100" t="s">
        <v>360</v>
      </c>
      <c r="C22" s="100"/>
      <c r="D22" s="100"/>
      <c r="I22" s="24" t="s">
        <v>8</v>
      </c>
      <c r="J22" s="20"/>
      <c r="K22" s="16"/>
      <c r="L22" s="17"/>
    </row>
    <row r="23" spans="2:12" x14ac:dyDescent="0.35">
      <c r="B23" s="100" t="s">
        <v>361</v>
      </c>
      <c r="C23" s="100" t="s">
        <v>175</v>
      </c>
      <c r="D23" s="100"/>
      <c r="I23" s="25" t="s">
        <v>9</v>
      </c>
      <c r="J23" s="22"/>
      <c r="K23" s="18"/>
      <c r="L23" s="19"/>
    </row>
    <row r="24" spans="2:12" x14ac:dyDescent="0.35">
      <c r="B24" s="100">
        <v>20</v>
      </c>
      <c r="C24" s="122" t="s">
        <v>149</v>
      </c>
      <c r="D24" s="123"/>
      <c r="I24" s="14"/>
    </row>
    <row r="25" spans="2:12" x14ac:dyDescent="0.35">
      <c r="B25" s="100">
        <v>21</v>
      </c>
      <c r="C25" s="124" t="s">
        <v>150</v>
      </c>
      <c r="D25" s="124"/>
    </row>
    <row r="26" spans="2:12" x14ac:dyDescent="0.35">
      <c r="I26" s="14" t="s">
        <v>57</v>
      </c>
      <c r="J26" t="s">
        <v>70</v>
      </c>
      <c r="K26" t="s">
        <v>113</v>
      </c>
    </row>
    <row r="27" spans="2:12" x14ac:dyDescent="0.35">
      <c r="J27" t="s">
        <v>71</v>
      </c>
      <c r="K27" t="s">
        <v>114</v>
      </c>
    </row>
  </sheetData>
  <mergeCells count="10">
    <mergeCell ref="O3:O6"/>
    <mergeCell ref="B2:D2"/>
    <mergeCell ref="C8:D8"/>
    <mergeCell ref="C25:D25"/>
    <mergeCell ref="C13:D13"/>
    <mergeCell ref="C5:D5"/>
    <mergeCell ref="C4:D4"/>
    <mergeCell ref="C7:D7"/>
    <mergeCell ref="C12:D12"/>
    <mergeCell ref="C24:D24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1:S245"/>
  <sheetViews>
    <sheetView topLeftCell="A6" workbookViewId="0">
      <selection activeCell="A13" sqref="A13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1" spans="1:19" ht="23.4" x14ac:dyDescent="0.45">
      <c r="N1" s="4" t="s">
        <v>342</v>
      </c>
    </row>
    <row r="2" spans="1:19" ht="28.8" x14ac:dyDescent="0.3">
      <c r="N2" s="13" t="s">
        <v>347</v>
      </c>
      <c r="O2">
        <v>10</v>
      </c>
      <c r="P2" t="s">
        <v>343</v>
      </c>
    </row>
    <row r="3" spans="1:19" ht="23.4" x14ac:dyDescent="0.45">
      <c r="B3" s="126" t="s">
        <v>116</v>
      </c>
      <c r="C3" s="126"/>
      <c r="D3" s="126"/>
      <c r="E3" s="126"/>
      <c r="F3" s="126"/>
      <c r="K3" s="4" t="s">
        <v>19</v>
      </c>
      <c r="N3" t="s">
        <v>346</v>
      </c>
      <c r="O3" s="6">
        <f>COUNTIF(O6:O245,"=1")/COUNT(O6:O245)</f>
        <v>0.2</v>
      </c>
      <c r="P3" s="6">
        <f>COUNTIF(P6:P245,"=2")/COUNT(P6:P245)</f>
        <v>0.4</v>
      </c>
      <c r="R3" s="98"/>
    </row>
    <row r="4" spans="1:19" x14ac:dyDescent="0.3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9" x14ac:dyDescent="0.3">
      <c r="K5" t="s">
        <v>22</v>
      </c>
      <c r="L5">
        <v>0</v>
      </c>
      <c r="N5" t="s">
        <v>343</v>
      </c>
      <c r="O5" t="s">
        <v>344</v>
      </c>
      <c r="P5" t="s">
        <v>345</v>
      </c>
    </row>
    <row r="6" spans="1:19" x14ac:dyDescent="0.3">
      <c r="K6" t="s">
        <v>21</v>
      </c>
      <c r="L6">
        <v>1</v>
      </c>
      <c r="N6">
        <v>1</v>
      </c>
      <c r="O6">
        <f>IF(OR(MOD(N6,O$2)=1,MOD(N6,O$2)=0),1,0)</f>
        <v>1</v>
      </c>
      <c r="P6">
        <f>IF(O6=1,2,IF(O5=1,2,IF(O7=1,2,)))</f>
        <v>2</v>
      </c>
      <c r="R6">
        <f>MOD(N6,O$2)</f>
        <v>1</v>
      </c>
      <c r="S6" s="99"/>
    </row>
    <row r="7" spans="1:19" ht="18" x14ac:dyDescent="0.35">
      <c r="A7" s="126" t="s">
        <v>122</v>
      </c>
      <c r="B7" s="126"/>
      <c r="C7" s="126"/>
      <c r="D7" t="s">
        <v>130</v>
      </c>
      <c r="N7">
        <v>2</v>
      </c>
      <c r="O7">
        <f t="shared" ref="O7:O70" si="0">IF(OR(MOD(N7,O$2)=1,MOD(N7,O$2)=0),1,0)</f>
        <v>0</v>
      </c>
      <c r="P7">
        <f t="shared" ref="P7:P70" si="1">IF(O7=1,2,IF(O6=1,2,IF(O8=1,2,)))</f>
        <v>2</v>
      </c>
      <c r="R7">
        <f t="shared" ref="R7:R29" si="2">MOD(N7,O$2)</f>
        <v>2</v>
      </c>
      <c r="S7" s="99"/>
    </row>
    <row r="8" spans="1:19" x14ac:dyDescent="0.3">
      <c r="A8" t="s">
        <v>123</v>
      </c>
      <c r="B8">
        <v>2</v>
      </c>
      <c r="C8" t="s">
        <v>124</v>
      </c>
      <c r="N8">
        <v>3</v>
      </c>
      <c r="O8">
        <f t="shared" si="0"/>
        <v>0</v>
      </c>
      <c r="P8">
        <f t="shared" si="1"/>
        <v>0</v>
      </c>
      <c r="R8">
        <f t="shared" si="2"/>
        <v>3</v>
      </c>
    </row>
    <row r="9" spans="1:19" x14ac:dyDescent="0.3">
      <c r="A9" t="s">
        <v>125</v>
      </c>
      <c r="B9">
        <v>4</v>
      </c>
      <c r="C9" t="s">
        <v>124</v>
      </c>
      <c r="D9" t="s">
        <v>126</v>
      </c>
      <c r="K9" s="125" t="s">
        <v>324</v>
      </c>
      <c r="N9">
        <v>4</v>
      </c>
      <c r="O9">
        <f t="shared" si="0"/>
        <v>0</v>
      </c>
      <c r="P9">
        <f t="shared" si="1"/>
        <v>0</v>
      </c>
      <c r="R9">
        <f t="shared" si="2"/>
        <v>4</v>
      </c>
    </row>
    <row r="10" spans="1:19" x14ac:dyDescent="0.3">
      <c r="K10" s="125"/>
      <c r="N10">
        <v>5</v>
      </c>
      <c r="O10">
        <f t="shared" si="0"/>
        <v>0</v>
      </c>
      <c r="P10">
        <f t="shared" si="1"/>
        <v>0</v>
      </c>
      <c r="R10">
        <f t="shared" si="2"/>
        <v>5</v>
      </c>
    </row>
    <row r="11" spans="1:19" x14ac:dyDescent="0.3">
      <c r="K11" s="125"/>
      <c r="N11">
        <v>6</v>
      </c>
      <c r="O11">
        <f t="shared" si="0"/>
        <v>0</v>
      </c>
      <c r="P11">
        <f t="shared" si="1"/>
        <v>0</v>
      </c>
      <c r="R11">
        <f t="shared" si="2"/>
        <v>6</v>
      </c>
    </row>
    <row r="12" spans="1:19" ht="15.6" x14ac:dyDescent="0.3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25"/>
      <c r="N12">
        <v>7</v>
      </c>
      <c r="O12">
        <f t="shared" si="0"/>
        <v>0</v>
      </c>
      <c r="P12">
        <f t="shared" si="1"/>
        <v>0</v>
      </c>
      <c r="R12">
        <f t="shared" si="2"/>
        <v>7</v>
      </c>
    </row>
    <row r="13" spans="1:19" x14ac:dyDescent="0.3">
      <c r="A13" t="s">
        <v>127</v>
      </c>
      <c r="B13">
        <v>0</v>
      </c>
      <c r="C13">
        <v>3</v>
      </c>
      <c r="D13" t="s">
        <v>165</v>
      </c>
      <c r="F13" t="s">
        <v>145</v>
      </c>
      <c r="G13" s="59" t="s">
        <v>146</v>
      </c>
      <c r="K13" s="125"/>
      <c r="N13">
        <v>8</v>
      </c>
      <c r="O13">
        <f t="shared" si="0"/>
        <v>0</v>
      </c>
      <c r="P13">
        <f t="shared" si="1"/>
        <v>0</v>
      </c>
      <c r="R13">
        <f t="shared" si="2"/>
        <v>8</v>
      </c>
    </row>
    <row r="14" spans="1:19" ht="21" x14ac:dyDescent="0.3">
      <c r="A14" t="s">
        <v>128</v>
      </c>
      <c r="B14">
        <f>B13+4</f>
        <v>4</v>
      </c>
      <c r="C14">
        <f>C13+4</f>
        <v>7</v>
      </c>
      <c r="D14" t="s">
        <v>166</v>
      </c>
      <c r="G14" s="59"/>
      <c r="K14" s="96"/>
      <c r="N14">
        <v>9</v>
      </c>
      <c r="O14">
        <f t="shared" si="0"/>
        <v>0</v>
      </c>
      <c r="P14">
        <f t="shared" si="1"/>
        <v>2</v>
      </c>
      <c r="R14">
        <f t="shared" si="2"/>
        <v>9</v>
      </c>
    </row>
    <row r="15" spans="1:19" ht="21" x14ac:dyDescent="0.3">
      <c r="A15" t="s">
        <v>129</v>
      </c>
      <c r="B15">
        <f t="shared" ref="B15:B26" si="3">B14+4</f>
        <v>8</v>
      </c>
      <c r="C15">
        <f t="shared" ref="C15:C26" si="4">C14+4</f>
        <v>11</v>
      </c>
      <c r="D15" t="s">
        <v>167</v>
      </c>
      <c r="G15" s="59"/>
      <c r="K15" s="96"/>
      <c r="N15">
        <v>10</v>
      </c>
      <c r="O15">
        <f t="shared" si="0"/>
        <v>1</v>
      </c>
      <c r="P15">
        <f t="shared" si="1"/>
        <v>2</v>
      </c>
      <c r="R15">
        <f t="shared" si="2"/>
        <v>0</v>
      </c>
    </row>
    <row r="16" spans="1:19" ht="14.4" customHeight="1" x14ac:dyDescent="0.3">
      <c r="A16" t="s">
        <v>201</v>
      </c>
      <c r="B16">
        <f t="shared" si="3"/>
        <v>12</v>
      </c>
      <c r="C16">
        <f t="shared" si="4"/>
        <v>15</v>
      </c>
      <c r="D16" t="s">
        <v>168</v>
      </c>
      <c r="F16" t="s">
        <v>147</v>
      </c>
      <c r="G16" s="59" t="s">
        <v>148</v>
      </c>
      <c r="J16" s="66"/>
      <c r="N16">
        <v>11</v>
      </c>
      <c r="O16">
        <f t="shared" si="0"/>
        <v>1</v>
      </c>
      <c r="P16">
        <f t="shared" si="1"/>
        <v>2</v>
      </c>
      <c r="R16">
        <f t="shared" si="2"/>
        <v>1</v>
      </c>
    </row>
    <row r="17" spans="1:18" ht="14.4" customHeight="1" x14ac:dyDescent="0.3">
      <c r="A17" t="s">
        <v>58</v>
      </c>
      <c r="B17">
        <f t="shared" si="3"/>
        <v>16</v>
      </c>
      <c r="C17">
        <f t="shared" si="4"/>
        <v>19</v>
      </c>
      <c r="D17" t="s">
        <v>58</v>
      </c>
      <c r="J17" s="66"/>
      <c r="N17">
        <v>12</v>
      </c>
      <c r="O17">
        <f t="shared" si="0"/>
        <v>0</v>
      </c>
      <c r="P17">
        <f t="shared" si="1"/>
        <v>2</v>
      </c>
      <c r="R17">
        <f t="shared" si="2"/>
        <v>2</v>
      </c>
    </row>
    <row r="18" spans="1:18" ht="14.4" customHeight="1" x14ac:dyDescent="0.3">
      <c r="A18" t="s">
        <v>202</v>
      </c>
      <c r="B18">
        <f t="shared" si="3"/>
        <v>20</v>
      </c>
      <c r="C18">
        <f t="shared" si="4"/>
        <v>23</v>
      </c>
      <c r="D18" t="s">
        <v>168</v>
      </c>
      <c r="J18" s="66"/>
      <c r="N18">
        <v>13</v>
      </c>
      <c r="O18">
        <f t="shared" si="0"/>
        <v>0</v>
      </c>
      <c r="P18">
        <f t="shared" si="1"/>
        <v>0</v>
      </c>
      <c r="R18">
        <f t="shared" si="2"/>
        <v>3</v>
      </c>
    </row>
    <row r="19" spans="1:18" ht="14.4" customHeight="1" x14ac:dyDescent="0.3">
      <c r="A19" t="s">
        <v>204</v>
      </c>
      <c r="B19">
        <f t="shared" si="3"/>
        <v>24</v>
      </c>
      <c r="C19">
        <f t="shared" si="4"/>
        <v>27</v>
      </c>
      <c r="D19" t="s">
        <v>280</v>
      </c>
      <c r="J19" s="66"/>
      <c r="N19">
        <v>14</v>
      </c>
      <c r="O19">
        <f t="shared" si="0"/>
        <v>0</v>
      </c>
      <c r="P19">
        <f t="shared" si="1"/>
        <v>0</v>
      </c>
      <c r="R19">
        <f t="shared" si="2"/>
        <v>4</v>
      </c>
    </row>
    <row r="20" spans="1:18" ht="14.4" customHeight="1" x14ac:dyDescent="0.3">
      <c r="A20" t="s">
        <v>205</v>
      </c>
      <c r="B20">
        <f t="shared" si="3"/>
        <v>28</v>
      </c>
      <c r="C20">
        <f t="shared" si="4"/>
        <v>31</v>
      </c>
      <c r="D20" t="s">
        <v>170</v>
      </c>
      <c r="J20" s="66"/>
      <c r="N20">
        <v>15</v>
      </c>
      <c r="O20">
        <f t="shared" si="0"/>
        <v>0</v>
      </c>
      <c r="P20">
        <f t="shared" si="1"/>
        <v>0</v>
      </c>
      <c r="R20">
        <f t="shared" si="2"/>
        <v>5</v>
      </c>
    </row>
    <row r="21" spans="1:18" x14ac:dyDescent="0.3">
      <c r="A21" t="s">
        <v>297</v>
      </c>
      <c r="B21">
        <f t="shared" si="3"/>
        <v>32</v>
      </c>
      <c r="C21">
        <f t="shared" si="4"/>
        <v>35</v>
      </c>
      <c r="D21" t="s">
        <v>335</v>
      </c>
      <c r="N21">
        <v>16</v>
      </c>
      <c r="O21">
        <f t="shared" si="0"/>
        <v>0</v>
      </c>
      <c r="P21">
        <f t="shared" si="1"/>
        <v>0</v>
      </c>
      <c r="R21">
        <f t="shared" si="2"/>
        <v>6</v>
      </c>
    </row>
    <row r="22" spans="1:18" x14ac:dyDescent="0.3">
      <c r="A22" t="s">
        <v>325</v>
      </c>
      <c r="B22">
        <f t="shared" si="3"/>
        <v>36</v>
      </c>
      <c r="C22">
        <f t="shared" si="4"/>
        <v>39</v>
      </c>
      <c r="D22" t="s">
        <v>335</v>
      </c>
      <c r="N22">
        <v>17</v>
      </c>
      <c r="O22">
        <f t="shared" si="0"/>
        <v>0</v>
      </c>
      <c r="P22">
        <f t="shared" si="1"/>
        <v>0</v>
      </c>
      <c r="R22">
        <f t="shared" si="2"/>
        <v>7</v>
      </c>
    </row>
    <row r="23" spans="1:18" x14ac:dyDescent="0.3">
      <c r="A23" t="s">
        <v>326</v>
      </c>
      <c r="B23">
        <f t="shared" si="3"/>
        <v>40</v>
      </c>
      <c r="C23">
        <f t="shared" si="4"/>
        <v>43</v>
      </c>
      <c r="D23" t="s">
        <v>335</v>
      </c>
      <c r="N23">
        <v>18</v>
      </c>
      <c r="O23">
        <f t="shared" si="0"/>
        <v>0</v>
      </c>
      <c r="P23">
        <f t="shared" si="1"/>
        <v>0</v>
      </c>
      <c r="R23">
        <f t="shared" si="2"/>
        <v>8</v>
      </c>
    </row>
    <row r="24" spans="1:18" x14ac:dyDescent="0.3">
      <c r="A24" t="s">
        <v>327</v>
      </c>
      <c r="B24">
        <f t="shared" si="3"/>
        <v>44</v>
      </c>
      <c r="C24">
        <f t="shared" si="4"/>
        <v>47</v>
      </c>
      <c r="D24" t="s">
        <v>335</v>
      </c>
      <c r="N24">
        <v>19</v>
      </c>
      <c r="O24">
        <f t="shared" si="0"/>
        <v>0</v>
      </c>
      <c r="P24">
        <f t="shared" si="1"/>
        <v>2</v>
      </c>
      <c r="R24">
        <f t="shared" si="2"/>
        <v>9</v>
      </c>
    </row>
    <row r="25" spans="1:18" x14ac:dyDescent="0.3">
      <c r="A25" t="s">
        <v>143</v>
      </c>
      <c r="B25">
        <f t="shared" si="3"/>
        <v>48</v>
      </c>
      <c r="C25">
        <f t="shared" si="4"/>
        <v>51</v>
      </c>
      <c r="D25" t="s">
        <v>169</v>
      </c>
      <c r="N25">
        <v>20</v>
      </c>
      <c r="O25">
        <f t="shared" si="0"/>
        <v>1</v>
      </c>
      <c r="P25">
        <f t="shared" si="1"/>
        <v>2</v>
      </c>
      <c r="R25">
        <f t="shared" si="2"/>
        <v>0</v>
      </c>
    </row>
    <row r="26" spans="1:18" x14ac:dyDescent="0.3">
      <c r="A26" t="s">
        <v>142</v>
      </c>
      <c r="B26">
        <f t="shared" si="3"/>
        <v>52</v>
      </c>
      <c r="C26">
        <f t="shared" si="4"/>
        <v>55</v>
      </c>
      <c r="D26" t="s">
        <v>170</v>
      </c>
      <c r="N26">
        <v>21</v>
      </c>
      <c r="O26">
        <f t="shared" si="0"/>
        <v>1</v>
      </c>
      <c r="P26">
        <f t="shared" si="1"/>
        <v>2</v>
      </c>
      <c r="R26">
        <f t="shared" si="2"/>
        <v>1</v>
      </c>
    </row>
    <row r="27" spans="1:18" x14ac:dyDescent="0.3">
      <c r="N27">
        <v>22</v>
      </c>
      <c r="O27">
        <f t="shared" si="0"/>
        <v>0</v>
      </c>
      <c r="P27">
        <f t="shared" si="1"/>
        <v>2</v>
      </c>
      <c r="R27">
        <f t="shared" si="2"/>
        <v>2</v>
      </c>
    </row>
    <row r="28" spans="1:18" x14ac:dyDescent="0.3">
      <c r="N28">
        <v>23</v>
      </c>
      <c r="O28">
        <f t="shared" si="0"/>
        <v>0</v>
      </c>
      <c r="P28">
        <f t="shared" si="1"/>
        <v>0</v>
      </c>
      <c r="R28">
        <f t="shared" si="2"/>
        <v>3</v>
      </c>
    </row>
    <row r="29" spans="1:18" x14ac:dyDescent="0.3">
      <c r="N29">
        <v>24</v>
      </c>
      <c r="O29">
        <f t="shared" si="0"/>
        <v>0</v>
      </c>
      <c r="P29">
        <f t="shared" si="1"/>
        <v>0</v>
      </c>
      <c r="R29">
        <f t="shared" si="2"/>
        <v>4</v>
      </c>
    </row>
    <row r="30" spans="1:18" x14ac:dyDescent="0.3">
      <c r="N30">
        <v>25</v>
      </c>
      <c r="O30">
        <f t="shared" si="0"/>
        <v>0</v>
      </c>
      <c r="P30">
        <f t="shared" si="1"/>
        <v>0</v>
      </c>
    </row>
    <row r="31" spans="1:18" x14ac:dyDescent="0.3">
      <c r="N31">
        <v>26</v>
      </c>
      <c r="O31">
        <f t="shared" si="0"/>
        <v>0</v>
      </c>
      <c r="P31">
        <f t="shared" si="1"/>
        <v>0</v>
      </c>
    </row>
    <row r="32" spans="1:18" x14ac:dyDescent="0.3">
      <c r="N32">
        <v>27</v>
      </c>
      <c r="O32">
        <f t="shared" si="0"/>
        <v>0</v>
      </c>
      <c r="P32">
        <f t="shared" si="1"/>
        <v>0</v>
      </c>
    </row>
    <row r="33" spans="14:16" x14ac:dyDescent="0.3">
      <c r="N33">
        <v>28</v>
      </c>
      <c r="O33">
        <f t="shared" si="0"/>
        <v>0</v>
      </c>
      <c r="P33">
        <f t="shared" si="1"/>
        <v>0</v>
      </c>
    </row>
    <row r="34" spans="14:16" x14ac:dyDescent="0.3">
      <c r="N34">
        <v>29</v>
      </c>
      <c r="O34">
        <f t="shared" si="0"/>
        <v>0</v>
      </c>
      <c r="P34">
        <f t="shared" si="1"/>
        <v>2</v>
      </c>
    </row>
    <row r="35" spans="14:16" x14ac:dyDescent="0.3">
      <c r="N35">
        <v>30</v>
      </c>
      <c r="O35">
        <f t="shared" si="0"/>
        <v>1</v>
      </c>
      <c r="P35">
        <f t="shared" si="1"/>
        <v>2</v>
      </c>
    </row>
    <row r="36" spans="14:16" x14ac:dyDescent="0.3">
      <c r="N36">
        <v>31</v>
      </c>
      <c r="O36">
        <f t="shared" si="0"/>
        <v>1</v>
      </c>
      <c r="P36">
        <f t="shared" si="1"/>
        <v>2</v>
      </c>
    </row>
    <row r="37" spans="14:16" x14ac:dyDescent="0.3">
      <c r="N37">
        <v>32</v>
      </c>
      <c r="O37">
        <f t="shared" si="0"/>
        <v>0</v>
      </c>
      <c r="P37">
        <f t="shared" si="1"/>
        <v>2</v>
      </c>
    </row>
    <row r="38" spans="14:16" x14ac:dyDescent="0.3">
      <c r="N38">
        <v>33</v>
      </c>
      <c r="O38">
        <f t="shared" si="0"/>
        <v>0</v>
      </c>
      <c r="P38">
        <f t="shared" si="1"/>
        <v>0</v>
      </c>
    </row>
    <row r="39" spans="14:16" x14ac:dyDescent="0.3">
      <c r="N39">
        <v>34</v>
      </c>
      <c r="O39">
        <f t="shared" si="0"/>
        <v>0</v>
      </c>
      <c r="P39">
        <f t="shared" si="1"/>
        <v>0</v>
      </c>
    </row>
    <row r="40" spans="14:16" x14ac:dyDescent="0.3">
      <c r="N40">
        <v>35</v>
      </c>
      <c r="O40">
        <f t="shared" si="0"/>
        <v>0</v>
      </c>
      <c r="P40">
        <f t="shared" si="1"/>
        <v>0</v>
      </c>
    </row>
    <row r="41" spans="14:16" x14ac:dyDescent="0.3">
      <c r="N41">
        <v>36</v>
      </c>
      <c r="O41">
        <f t="shared" si="0"/>
        <v>0</v>
      </c>
      <c r="P41">
        <f t="shared" si="1"/>
        <v>0</v>
      </c>
    </row>
    <row r="42" spans="14:16" x14ac:dyDescent="0.3">
      <c r="N42">
        <v>37</v>
      </c>
      <c r="O42">
        <f t="shared" si="0"/>
        <v>0</v>
      </c>
      <c r="P42">
        <f t="shared" si="1"/>
        <v>0</v>
      </c>
    </row>
    <row r="43" spans="14:16" x14ac:dyDescent="0.3">
      <c r="N43">
        <v>38</v>
      </c>
      <c r="O43">
        <f t="shared" si="0"/>
        <v>0</v>
      </c>
      <c r="P43">
        <f t="shared" si="1"/>
        <v>0</v>
      </c>
    </row>
    <row r="44" spans="14:16" x14ac:dyDescent="0.3">
      <c r="N44">
        <v>39</v>
      </c>
      <c r="O44">
        <f t="shared" si="0"/>
        <v>0</v>
      </c>
      <c r="P44">
        <f t="shared" si="1"/>
        <v>2</v>
      </c>
    </row>
    <row r="45" spans="14:16" x14ac:dyDescent="0.3">
      <c r="N45">
        <v>40</v>
      </c>
      <c r="O45">
        <f t="shared" si="0"/>
        <v>1</v>
      </c>
      <c r="P45">
        <f t="shared" si="1"/>
        <v>2</v>
      </c>
    </row>
    <row r="46" spans="14:16" x14ac:dyDescent="0.3">
      <c r="N46">
        <v>41</v>
      </c>
      <c r="O46">
        <f t="shared" si="0"/>
        <v>1</v>
      </c>
      <c r="P46">
        <f t="shared" si="1"/>
        <v>2</v>
      </c>
    </row>
    <row r="47" spans="14:16" x14ac:dyDescent="0.3">
      <c r="N47">
        <v>42</v>
      </c>
      <c r="O47">
        <f t="shared" si="0"/>
        <v>0</v>
      </c>
      <c r="P47">
        <f t="shared" si="1"/>
        <v>2</v>
      </c>
    </row>
    <row r="48" spans="14:16" x14ac:dyDescent="0.3">
      <c r="N48">
        <v>43</v>
      </c>
      <c r="O48">
        <f t="shared" si="0"/>
        <v>0</v>
      </c>
      <c r="P48">
        <f t="shared" si="1"/>
        <v>0</v>
      </c>
    </row>
    <row r="49" spans="14:16" x14ac:dyDescent="0.3">
      <c r="N49">
        <v>44</v>
      </c>
      <c r="O49">
        <f t="shared" si="0"/>
        <v>0</v>
      </c>
      <c r="P49">
        <f t="shared" si="1"/>
        <v>0</v>
      </c>
    </row>
    <row r="50" spans="14:16" x14ac:dyDescent="0.3">
      <c r="N50">
        <v>45</v>
      </c>
      <c r="O50">
        <f t="shared" si="0"/>
        <v>0</v>
      </c>
      <c r="P50">
        <f t="shared" si="1"/>
        <v>0</v>
      </c>
    </row>
    <row r="51" spans="14:16" x14ac:dyDescent="0.3">
      <c r="N51">
        <v>46</v>
      </c>
      <c r="O51">
        <f t="shared" si="0"/>
        <v>0</v>
      </c>
      <c r="P51">
        <f t="shared" si="1"/>
        <v>0</v>
      </c>
    </row>
    <row r="52" spans="14:16" x14ac:dyDescent="0.3">
      <c r="N52">
        <v>47</v>
      </c>
      <c r="O52">
        <f t="shared" si="0"/>
        <v>0</v>
      </c>
      <c r="P52">
        <f t="shared" si="1"/>
        <v>0</v>
      </c>
    </row>
    <row r="53" spans="14:16" x14ac:dyDescent="0.3">
      <c r="N53">
        <v>48</v>
      </c>
      <c r="O53">
        <f t="shared" si="0"/>
        <v>0</v>
      </c>
      <c r="P53">
        <f t="shared" si="1"/>
        <v>0</v>
      </c>
    </row>
    <row r="54" spans="14:16" x14ac:dyDescent="0.3">
      <c r="N54">
        <v>49</v>
      </c>
      <c r="O54">
        <f t="shared" si="0"/>
        <v>0</v>
      </c>
      <c r="P54">
        <f t="shared" si="1"/>
        <v>2</v>
      </c>
    </row>
    <row r="55" spans="14:16" x14ac:dyDescent="0.3">
      <c r="N55">
        <v>50</v>
      </c>
      <c r="O55">
        <f t="shared" si="0"/>
        <v>1</v>
      </c>
      <c r="P55">
        <f t="shared" si="1"/>
        <v>2</v>
      </c>
    </row>
    <row r="56" spans="14:16" x14ac:dyDescent="0.3">
      <c r="N56">
        <v>51</v>
      </c>
      <c r="O56">
        <f t="shared" si="0"/>
        <v>1</v>
      </c>
      <c r="P56">
        <f t="shared" si="1"/>
        <v>2</v>
      </c>
    </row>
    <row r="57" spans="14:16" x14ac:dyDescent="0.3">
      <c r="N57">
        <v>52</v>
      </c>
      <c r="O57">
        <f t="shared" si="0"/>
        <v>0</v>
      </c>
      <c r="P57">
        <f t="shared" si="1"/>
        <v>2</v>
      </c>
    </row>
    <row r="58" spans="14:16" x14ac:dyDescent="0.3">
      <c r="N58">
        <v>53</v>
      </c>
      <c r="O58">
        <f t="shared" si="0"/>
        <v>0</v>
      </c>
      <c r="P58">
        <f t="shared" si="1"/>
        <v>0</v>
      </c>
    </row>
    <row r="59" spans="14:16" x14ac:dyDescent="0.3">
      <c r="N59">
        <v>54</v>
      </c>
      <c r="O59">
        <f t="shared" si="0"/>
        <v>0</v>
      </c>
      <c r="P59">
        <f t="shared" si="1"/>
        <v>0</v>
      </c>
    </row>
    <row r="60" spans="14:16" x14ac:dyDescent="0.3">
      <c r="N60">
        <v>55</v>
      </c>
      <c r="O60">
        <f t="shared" si="0"/>
        <v>0</v>
      </c>
      <c r="P60">
        <f t="shared" si="1"/>
        <v>0</v>
      </c>
    </row>
    <row r="61" spans="14:16" x14ac:dyDescent="0.3">
      <c r="N61">
        <v>56</v>
      </c>
      <c r="O61">
        <f t="shared" si="0"/>
        <v>0</v>
      </c>
      <c r="P61">
        <f t="shared" si="1"/>
        <v>0</v>
      </c>
    </row>
    <row r="62" spans="14:16" x14ac:dyDescent="0.3">
      <c r="N62">
        <v>57</v>
      </c>
      <c r="O62">
        <f t="shared" si="0"/>
        <v>0</v>
      </c>
      <c r="P62">
        <f t="shared" si="1"/>
        <v>0</v>
      </c>
    </row>
    <row r="63" spans="14:16" x14ac:dyDescent="0.3">
      <c r="N63">
        <v>58</v>
      </c>
      <c r="O63">
        <f t="shared" si="0"/>
        <v>0</v>
      </c>
      <c r="P63">
        <f t="shared" si="1"/>
        <v>0</v>
      </c>
    </row>
    <row r="64" spans="14:16" x14ac:dyDescent="0.3">
      <c r="N64">
        <v>59</v>
      </c>
      <c r="O64">
        <f t="shared" si="0"/>
        <v>0</v>
      </c>
      <c r="P64">
        <f t="shared" si="1"/>
        <v>2</v>
      </c>
    </row>
    <row r="65" spans="14:16" x14ac:dyDescent="0.3">
      <c r="N65">
        <v>60</v>
      </c>
      <c r="O65">
        <f t="shared" si="0"/>
        <v>1</v>
      </c>
      <c r="P65">
        <f t="shared" si="1"/>
        <v>2</v>
      </c>
    </row>
    <row r="66" spans="14:16" x14ac:dyDescent="0.3">
      <c r="N66">
        <v>61</v>
      </c>
      <c r="O66">
        <f t="shared" si="0"/>
        <v>1</v>
      </c>
      <c r="P66">
        <f t="shared" si="1"/>
        <v>2</v>
      </c>
    </row>
    <row r="67" spans="14:16" x14ac:dyDescent="0.3">
      <c r="N67">
        <v>62</v>
      </c>
      <c r="O67">
        <f t="shared" si="0"/>
        <v>0</v>
      </c>
      <c r="P67">
        <f t="shared" si="1"/>
        <v>2</v>
      </c>
    </row>
    <row r="68" spans="14:16" x14ac:dyDescent="0.3">
      <c r="N68">
        <v>63</v>
      </c>
      <c r="O68">
        <f t="shared" si="0"/>
        <v>0</v>
      </c>
      <c r="P68">
        <f t="shared" si="1"/>
        <v>0</v>
      </c>
    </row>
    <row r="69" spans="14:16" x14ac:dyDescent="0.3">
      <c r="N69">
        <v>64</v>
      </c>
      <c r="O69">
        <f t="shared" si="0"/>
        <v>0</v>
      </c>
      <c r="P69">
        <f t="shared" si="1"/>
        <v>0</v>
      </c>
    </row>
    <row r="70" spans="14:16" x14ac:dyDescent="0.3">
      <c r="N70">
        <v>65</v>
      </c>
      <c r="O70">
        <f t="shared" si="0"/>
        <v>0</v>
      </c>
      <c r="P70">
        <f t="shared" si="1"/>
        <v>0</v>
      </c>
    </row>
    <row r="71" spans="14:16" x14ac:dyDescent="0.3">
      <c r="N71">
        <v>66</v>
      </c>
      <c r="O71">
        <f t="shared" ref="O71:O134" si="5">IF(OR(MOD(N71,O$2)=1,MOD(N71,O$2)=0),1,0)</f>
        <v>0</v>
      </c>
      <c r="P71">
        <f t="shared" ref="P71:P134" si="6">IF(O71=1,2,IF(O70=1,2,IF(O72=1,2,)))</f>
        <v>0</v>
      </c>
    </row>
    <row r="72" spans="14:16" x14ac:dyDescent="0.3">
      <c r="N72">
        <v>67</v>
      </c>
      <c r="O72">
        <f t="shared" si="5"/>
        <v>0</v>
      </c>
      <c r="P72">
        <f t="shared" si="6"/>
        <v>0</v>
      </c>
    </row>
    <row r="73" spans="14:16" x14ac:dyDescent="0.3">
      <c r="N73">
        <v>68</v>
      </c>
      <c r="O73">
        <f t="shared" si="5"/>
        <v>0</v>
      </c>
      <c r="P73">
        <f t="shared" si="6"/>
        <v>0</v>
      </c>
    </row>
    <row r="74" spans="14:16" x14ac:dyDescent="0.3">
      <c r="N74">
        <v>69</v>
      </c>
      <c r="O74">
        <f t="shared" si="5"/>
        <v>0</v>
      </c>
      <c r="P74">
        <f t="shared" si="6"/>
        <v>2</v>
      </c>
    </row>
    <row r="75" spans="14:16" x14ac:dyDescent="0.3">
      <c r="N75">
        <v>70</v>
      </c>
      <c r="O75">
        <f t="shared" si="5"/>
        <v>1</v>
      </c>
      <c r="P75">
        <f t="shared" si="6"/>
        <v>2</v>
      </c>
    </row>
    <row r="76" spans="14:16" x14ac:dyDescent="0.3">
      <c r="N76">
        <v>71</v>
      </c>
      <c r="O76">
        <f t="shared" si="5"/>
        <v>1</v>
      </c>
      <c r="P76">
        <f t="shared" si="6"/>
        <v>2</v>
      </c>
    </row>
    <row r="77" spans="14:16" x14ac:dyDescent="0.3">
      <c r="N77">
        <v>72</v>
      </c>
      <c r="O77">
        <f t="shared" si="5"/>
        <v>0</v>
      </c>
      <c r="P77">
        <f t="shared" si="6"/>
        <v>2</v>
      </c>
    </row>
    <row r="78" spans="14:16" x14ac:dyDescent="0.3">
      <c r="N78">
        <v>73</v>
      </c>
      <c r="O78">
        <f t="shared" si="5"/>
        <v>0</v>
      </c>
      <c r="P78">
        <f t="shared" si="6"/>
        <v>0</v>
      </c>
    </row>
    <row r="79" spans="14:16" x14ac:dyDescent="0.3">
      <c r="N79">
        <v>74</v>
      </c>
      <c r="O79">
        <f t="shared" si="5"/>
        <v>0</v>
      </c>
      <c r="P79">
        <f t="shared" si="6"/>
        <v>0</v>
      </c>
    </row>
    <row r="80" spans="14:16" x14ac:dyDescent="0.3">
      <c r="N80">
        <v>75</v>
      </c>
      <c r="O80">
        <f t="shared" si="5"/>
        <v>0</v>
      </c>
      <c r="P80">
        <f t="shared" si="6"/>
        <v>0</v>
      </c>
    </row>
    <row r="81" spans="14:16" x14ac:dyDescent="0.3">
      <c r="N81">
        <v>76</v>
      </c>
      <c r="O81">
        <f t="shared" si="5"/>
        <v>0</v>
      </c>
      <c r="P81">
        <f t="shared" si="6"/>
        <v>0</v>
      </c>
    </row>
    <row r="82" spans="14:16" x14ac:dyDescent="0.3">
      <c r="N82">
        <v>77</v>
      </c>
      <c r="O82">
        <f t="shared" si="5"/>
        <v>0</v>
      </c>
      <c r="P82">
        <f t="shared" si="6"/>
        <v>0</v>
      </c>
    </row>
    <row r="83" spans="14:16" x14ac:dyDescent="0.3">
      <c r="N83">
        <v>78</v>
      </c>
      <c r="O83">
        <f t="shared" si="5"/>
        <v>0</v>
      </c>
      <c r="P83">
        <f t="shared" si="6"/>
        <v>0</v>
      </c>
    </row>
    <row r="84" spans="14:16" x14ac:dyDescent="0.3">
      <c r="N84">
        <v>79</v>
      </c>
      <c r="O84">
        <f t="shared" si="5"/>
        <v>0</v>
      </c>
      <c r="P84">
        <f t="shared" si="6"/>
        <v>2</v>
      </c>
    </row>
    <row r="85" spans="14:16" x14ac:dyDescent="0.3">
      <c r="N85">
        <v>80</v>
      </c>
      <c r="O85">
        <f t="shared" si="5"/>
        <v>1</v>
      </c>
      <c r="P85">
        <f t="shared" si="6"/>
        <v>2</v>
      </c>
    </row>
    <row r="86" spans="14:16" x14ac:dyDescent="0.3">
      <c r="N86">
        <v>81</v>
      </c>
      <c r="O86">
        <f t="shared" si="5"/>
        <v>1</v>
      </c>
      <c r="P86">
        <f t="shared" si="6"/>
        <v>2</v>
      </c>
    </row>
    <row r="87" spans="14:16" x14ac:dyDescent="0.3">
      <c r="N87">
        <v>82</v>
      </c>
      <c r="O87">
        <f t="shared" si="5"/>
        <v>0</v>
      </c>
      <c r="P87">
        <f t="shared" si="6"/>
        <v>2</v>
      </c>
    </row>
    <row r="88" spans="14:16" x14ac:dyDescent="0.3">
      <c r="N88">
        <v>83</v>
      </c>
      <c r="O88">
        <f t="shared" si="5"/>
        <v>0</v>
      </c>
      <c r="P88">
        <f t="shared" si="6"/>
        <v>0</v>
      </c>
    </row>
    <row r="89" spans="14:16" x14ac:dyDescent="0.3">
      <c r="N89">
        <v>84</v>
      </c>
      <c r="O89">
        <f t="shared" si="5"/>
        <v>0</v>
      </c>
      <c r="P89">
        <f t="shared" si="6"/>
        <v>0</v>
      </c>
    </row>
    <row r="90" spans="14:16" x14ac:dyDescent="0.3">
      <c r="N90">
        <v>85</v>
      </c>
      <c r="O90">
        <f t="shared" si="5"/>
        <v>0</v>
      </c>
      <c r="P90">
        <f t="shared" si="6"/>
        <v>0</v>
      </c>
    </row>
    <row r="91" spans="14:16" x14ac:dyDescent="0.3">
      <c r="N91">
        <v>86</v>
      </c>
      <c r="O91">
        <f t="shared" si="5"/>
        <v>0</v>
      </c>
      <c r="P91">
        <f t="shared" si="6"/>
        <v>0</v>
      </c>
    </row>
    <row r="92" spans="14:16" x14ac:dyDescent="0.3">
      <c r="N92">
        <v>87</v>
      </c>
      <c r="O92">
        <f t="shared" si="5"/>
        <v>0</v>
      </c>
      <c r="P92">
        <f t="shared" si="6"/>
        <v>0</v>
      </c>
    </row>
    <row r="93" spans="14:16" x14ac:dyDescent="0.3">
      <c r="N93">
        <v>88</v>
      </c>
      <c r="O93">
        <f t="shared" si="5"/>
        <v>0</v>
      </c>
      <c r="P93">
        <f t="shared" si="6"/>
        <v>0</v>
      </c>
    </row>
    <row r="94" spans="14:16" x14ac:dyDescent="0.3">
      <c r="N94">
        <v>89</v>
      </c>
      <c r="O94">
        <f t="shared" si="5"/>
        <v>0</v>
      </c>
      <c r="P94">
        <f t="shared" si="6"/>
        <v>2</v>
      </c>
    </row>
    <row r="95" spans="14:16" x14ac:dyDescent="0.3">
      <c r="N95">
        <v>90</v>
      </c>
      <c r="O95">
        <f t="shared" si="5"/>
        <v>1</v>
      </c>
      <c r="P95">
        <f t="shared" si="6"/>
        <v>2</v>
      </c>
    </row>
    <row r="96" spans="14:16" x14ac:dyDescent="0.3">
      <c r="N96">
        <v>91</v>
      </c>
      <c r="O96">
        <f t="shared" si="5"/>
        <v>1</v>
      </c>
      <c r="P96">
        <f t="shared" si="6"/>
        <v>2</v>
      </c>
    </row>
    <row r="97" spans="14:16" x14ac:dyDescent="0.3">
      <c r="N97">
        <v>92</v>
      </c>
      <c r="O97">
        <f t="shared" si="5"/>
        <v>0</v>
      </c>
      <c r="P97">
        <f t="shared" si="6"/>
        <v>2</v>
      </c>
    </row>
    <row r="98" spans="14:16" x14ac:dyDescent="0.3">
      <c r="N98">
        <v>93</v>
      </c>
      <c r="O98">
        <f t="shared" si="5"/>
        <v>0</v>
      </c>
      <c r="P98">
        <f t="shared" si="6"/>
        <v>0</v>
      </c>
    </row>
    <row r="99" spans="14:16" x14ac:dyDescent="0.3">
      <c r="N99">
        <v>94</v>
      </c>
      <c r="O99">
        <f t="shared" si="5"/>
        <v>0</v>
      </c>
      <c r="P99">
        <f t="shared" si="6"/>
        <v>0</v>
      </c>
    </row>
    <row r="100" spans="14:16" x14ac:dyDescent="0.3">
      <c r="N100">
        <v>95</v>
      </c>
      <c r="O100">
        <f t="shared" si="5"/>
        <v>0</v>
      </c>
      <c r="P100">
        <f t="shared" si="6"/>
        <v>0</v>
      </c>
    </row>
    <row r="101" spans="14:16" x14ac:dyDescent="0.3">
      <c r="N101">
        <v>96</v>
      </c>
      <c r="O101">
        <f t="shared" si="5"/>
        <v>0</v>
      </c>
      <c r="P101">
        <f t="shared" si="6"/>
        <v>0</v>
      </c>
    </row>
    <row r="102" spans="14:16" x14ac:dyDescent="0.3">
      <c r="N102">
        <v>97</v>
      </c>
      <c r="O102">
        <f t="shared" si="5"/>
        <v>0</v>
      </c>
      <c r="P102">
        <f t="shared" si="6"/>
        <v>0</v>
      </c>
    </row>
    <row r="103" spans="14:16" x14ac:dyDescent="0.3">
      <c r="N103">
        <v>98</v>
      </c>
      <c r="O103">
        <f t="shared" si="5"/>
        <v>0</v>
      </c>
      <c r="P103">
        <f t="shared" si="6"/>
        <v>0</v>
      </c>
    </row>
    <row r="104" spans="14:16" x14ac:dyDescent="0.3">
      <c r="N104">
        <v>99</v>
      </c>
      <c r="O104">
        <f t="shared" si="5"/>
        <v>0</v>
      </c>
      <c r="P104">
        <f t="shared" si="6"/>
        <v>2</v>
      </c>
    </row>
    <row r="105" spans="14:16" x14ac:dyDescent="0.3">
      <c r="N105">
        <v>100</v>
      </c>
      <c r="O105">
        <f t="shared" si="5"/>
        <v>1</v>
      </c>
      <c r="P105">
        <f t="shared" si="6"/>
        <v>2</v>
      </c>
    </row>
    <row r="106" spans="14:16" x14ac:dyDescent="0.3">
      <c r="N106">
        <v>101</v>
      </c>
      <c r="O106">
        <f t="shared" si="5"/>
        <v>1</v>
      </c>
      <c r="P106">
        <f t="shared" si="6"/>
        <v>2</v>
      </c>
    </row>
    <row r="107" spans="14:16" x14ac:dyDescent="0.3">
      <c r="N107">
        <v>102</v>
      </c>
      <c r="O107">
        <f t="shared" si="5"/>
        <v>0</v>
      </c>
      <c r="P107">
        <f t="shared" si="6"/>
        <v>2</v>
      </c>
    </row>
    <row r="108" spans="14:16" x14ac:dyDescent="0.3">
      <c r="N108">
        <v>103</v>
      </c>
      <c r="O108">
        <f t="shared" si="5"/>
        <v>0</v>
      </c>
      <c r="P108">
        <f t="shared" si="6"/>
        <v>0</v>
      </c>
    </row>
    <row r="109" spans="14:16" x14ac:dyDescent="0.3">
      <c r="N109">
        <v>104</v>
      </c>
      <c r="O109">
        <f t="shared" si="5"/>
        <v>0</v>
      </c>
      <c r="P109">
        <f t="shared" si="6"/>
        <v>0</v>
      </c>
    </row>
    <row r="110" spans="14:16" x14ac:dyDescent="0.3">
      <c r="N110">
        <v>105</v>
      </c>
      <c r="O110">
        <f t="shared" si="5"/>
        <v>0</v>
      </c>
      <c r="P110">
        <f t="shared" si="6"/>
        <v>0</v>
      </c>
    </row>
    <row r="111" spans="14:16" x14ac:dyDescent="0.3">
      <c r="N111">
        <v>106</v>
      </c>
      <c r="O111">
        <f t="shared" si="5"/>
        <v>0</v>
      </c>
      <c r="P111">
        <f t="shared" si="6"/>
        <v>0</v>
      </c>
    </row>
    <row r="112" spans="14:16" x14ac:dyDescent="0.3">
      <c r="N112">
        <v>107</v>
      </c>
      <c r="O112">
        <f t="shared" si="5"/>
        <v>0</v>
      </c>
      <c r="P112">
        <f t="shared" si="6"/>
        <v>0</v>
      </c>
    </row>
    <row r="113" spans="14:16" x14ac:dyDescent="0.3">
      <c r="N113">
        <v>108</v>
      </c>
      <c r="O113">
        <f t="shared" si="5"/>
        <v>0</v>
      </c>
      <c r="P113">
        <f t="shared" si="6"/>
        <v>0</v>
      </c>
    </row>
    <row r="114" spans="14:16" x14ac:dyDescent="0.3">
      <c r="N114">
        <v>109</v>
      </c>
      <c r="O114">
        <f t="shared" si="5"/>
        <v>0</v>
      </c>
      <c r="P114">
        <f t="shared" si="6"/>
        <v>2</v>
      </c>
    </row>
    <row r="115" spans="14:16" x14ac:dyDescent="0.3">
      <c r="N115">
        <v>110</v>
      </c>
      <c r="O115">
        <f t="shared" si="5"/>
        <v>1</v>
      </c>
      <c r="P115">
        <f t="shared" si="6"/>
        <v>2</v>
      </c>
    </row>
    <row r="116" spans="14:16" x14ac:dyDescent="0.3">
      <c r="N116">
        <v>111</v>
      </c>
      <c r="O116">
        <f t="shared" si="5"/>
        <v>1</v>
      </c>
      <c r="P116">
        <f t="shared" si="6"/>
        <v>2</v>
      </c>
    </row>
    <row r="117" spans="14:16" x14ac:dyDescent="0.3">
      <c r="N117">
        <v>112</v>
      </c>
      <c r="O117">
        <f t="shared" si="5"/>
        <v>0</v>
      </c>
      <c r="P117">
        <f t="shared" si="6"/>
        <v>2</v>
      </c>
    </row>
    <row r="118" spans="14:16" x14ac:dyDescent="0.3">
      <c r="N118">
        <v>113</v>
      </c>
      <c r="O118">
        <f t="shared" si="5"/>
        <v>0</v>
      </c>
      <c r="P118">
        <f t="shared" si="6"/>
        <v>0</v>
      </c>
    </row>
    <row r="119" spans="14:16" x14ac:dyDescent="0.3">
      <c r="N119">
        <v>114</v>
      </c>
      <c r="O119">
        <f t="shared" si="5"/>
        <v>0</v>
      </c>
      <c r="P119">
        <f t="shared" si="6"/>
        <v>0</v>
      </c>
    </row>
    <row r="120" spans="14:16" x14ac:dyDescent="0.3">
      <c r="N120">
        <v>115</v>
      </c>
      <c r="O120">
        <f t="shared" si="5"/>
        <v>0</v>
      </c>
      <c r="P120">
        <f t="shared" si="6"/>
        <v>0</v>
      </c>
    </row>
    <row r="121" spans="14:16" x14ac:dyDescent="0.3">
      <c r="N121">
        <v>116</v>
      </c>
      <c r="O121">
        <f t="shared" si="5"/>
        <v>0</v>
      </c>
      <c r="P121">
        <f t="shared" si="6"/>
        <v>0</v>
      </c>
    </row>
    <row r="122" spans="14:16" x14ac:dyDescent="0.3">
      <c r="N122">
        <v>117</v>
      </c>
      <c r="O122">
        <f t="shared" si="5"/>
        <v>0</v>
      </c>
      <c r="P122">
        <f t="shared" si="6"/>
        <v>0</v>
      </c>
    </row>
    <row r="123" spans="14:16" x14ac:dyDescent="0.3">
      <c r="N123">
        <v>118</v>
      </c>
      <c r="O123">
        <f t="shared" si="5"/>
        <v>0</v>
      </c>
      <c r="P123">
        <f t="shared" si="6"/>
        <v>0</v>
      </c>
    </row>
    <row r="124" spans="14:16" x14ac:dyDescent="0.3">
      <c r="N124">
        <v>119</v>
      </c>
      <c r="O124">
        <f t="shared" si="5"/>
        <v>0</v>
      </c>
      <c r="P124">
        <f t="shared" si="6"/>
        <v>2</v>
      </c>
    </row>
    <row r="125" spans="14:16" x14ac:dyDescent="0.3">
      <c r="N125">
        <v>120</v>
      </c>
      <c r="O125">
        <f t="shared" si="5"/>
        <v>1</v>
      </c>
      <c r="P125">
        <f t="shared" si="6"/>
        <v>2</v>
      </c>
    </row>
    <row r="126" spans="14:16" x14ac:dyDescent="0.3">
      <c r="N126">
        <v>121</v>
      </c>
      <c r="O126">
        <f t="shared" si="5"/>
        <v>1</v>
      </c>
      <c r="P126">
        <f t="shared" si="6"/>
        <v>2</v>
      </c>
    </row>
    <row r="127" spans="14:16" x14ac:dyDescent="0.3">
      <c r="N127">
        <v>122</v>
      </c>
      <c r="O127">
        <f t="shared" si="5"/>
        <v>0</v>
      </c>
      <c r="P127">
        <f t="shared" si="6"/>
        <v>2</v>
      </c>
    </row>
    <row r="128" spans="14:16" x14ac:dyDescent="0.3">
      <c r="N128">
        <v>123</v>
      </c>
      <c r="O128">
        <f t="shared" si="5"/>
        <v>0</v>
      </c>
      <c r="P128">
        <f t="shared" si="6"/>
        <v>0</v>
      </c>
    </row>
    <row r="129" spans="14:16" x14ac:dyDescent="0.3">
      <c r="N129">
        <v>124</v>
      </c>
      <c r="O129">
        <f t="shared" si="5"/>
        <v>0</v>
      </c>
      <c r="P129">
        <f t="shared" si="6"/>
        <v>0</v>
      </c>
    </row>
    <row r="130" spans="14:16" x14ac:dyDescent="0.3">
      <c r="N130">
        <v>125</v>
      </c>
      <c r="O130">
        <f t="shared" si="5"/>
        <v>0</v>
      </c>
      <c r="P130">
        <f t="shared" si="6"/>
        <v>0</v>
      </c>
    </row>
    <row r="131" spans="14:16" x14ac:dyDescent="0.3">
      <c r="N131">
        <v>126</v>
      </c>
      <c r="O131">
        <f t="shared" si="5"/>
        <v>0</v>
      </c>
      <c r="P131">
        <f t="shared" si="6"/>
        <v>0</v>
      </c>
    </row>
    <row r="132" spans="14:16" x14ac:dyDescent="0.3">
      <c r="N132">
        <v>127</v>
      </c>
      <c r="O132">
        <f t="shared" si="5"/>
        <v>0</v>
      </c>
      <c r="P132">
        <f t="shared" si="6"/>
        <v>0</v>
      </c>
    </row>
    <row r="133" spans="14:16" x14ac:dyDescent="0.3">
      <c r="N133">
        <v>128</v>
      </c>
      <c r="O133">
        <f t="shared" si="5"/>
        <v>0</v>
      </c>
      <c r="P133">
        <f t="shared" si="6"/>
        <v>0</v>
      </c>
    </row>
    <row r="134" spans="14:16" x14ac:dyDescent="0.3">
      <c r="N134">
        <v>129</v>
      </c>
      <c r="O134">
        <f t="shared" si="5"/>
        <v>0</v>
      </c>
      <c r="P134">
        <f t="shared" si="6"/>
        <v>2</v>
      </c>
    </row>
    <row r="135" spans="14:16" x14ac:dyDescent="0.3">
      <c r="N135">
        <v>130</v>
      </c>
      <c r="O135">
        <f t="shared" ref="O135:O198" si="7">IF(OR(MOD(N135,O$2)=1,MOD(N135,O$2)=0),1,0)</f>
        <v>1</v>
      </c>
      <c r="P135">
        <f t="shared" ref="P135:P198" si="8">IF(O135=1,2,IF(O134=1,2,IF(O136=1,2,)))</f>
        <v>2</v>
      </c>
    </row>
    <row r="136" spans="14:16" x14ac:dyDescent="0.3">
      <c r="N136">
        <v>131</v>
      </c>
      <c r="O136">
        <f t="shared" si="7"/>
        <v>1</v>
      </c>
      <c r="P136">
        <f t="shared" si="8"/>
        <v>2</v>
      </c>
    </row>
    <row r="137" spans="14:16" x14ac:dyDescent="0.3">
      <c r="N137">
        <v>132</v>
      </c>
      <c r="O137">
        <f t="shared" si="7"/>
        <v>0</v>
      </c>
      <c r="P137">
        <f t="shared" si="8"/>
        <v>2</v>
      </c>
    </row>
    <row r="138" spans="14:16" x14ac:dyDescent="0.3">
      <c r="N138">
        <v>133</v>
      </c>
      <c r="O138">
        <f t="shared" si="7"/>
        <v>0</v>
      </c>
      <c r="P138">
        <f t="shared" si="8"/>
        <v>0</v>
      </c>
    </row>
    <row r="139" spans="14:16" x14ac:dyDescent="0.3">
      <c r="N139">
        <v>134</v>
      </c>
      <c r="O139">
        <f t="shared" si="7"/>
        <v>0</v>
      </c>
      <c r="P139">
        <f t="shared" si="8"/>
        <v>0</v>
      </c>
    </row>
    <row r="140" spans="14:16" x14ac:dyDescent="0.3">
      <c r="N140">
        <v>135</v>
      </c>
      <c r="O140">
        <f t="shared" si="7"/>
        <v>0</v>
      </c>
      <c r="P140">
        <f t="shared" si="8"/>
        <v>0</v>
      </c>
    </row>
    <row r="141" spans="14:16" x14ac:dyDescent="0.3">
      <c r="N141">
        <v>136</v>
      </c>
      <c r="O141">
        <f t="shared" si="7"/>
        <v>0</v>
      </c>
      <c r="P141">
        <f t="shared" si="8"/>
        <v>0</v>
      </c>
    </row>
    <row r="142" spans="14:16" x14ac:dyDescent="0.3">
      <c r="N142">
        <v>137</v>
      </c>
      <c r="O142">
        <f t="shared" si="7"/>
        <v>0</v>
      </c>
      <c r="P142">
        <f t="shared" si="8"/>
        <v>0</v>
      </c>
    </row>
    <row r="143" spans="14:16" x14ac:dyDescent="0.3">
      <c r="N143">
        <v>138</v>
      </c>
      <c r="O143">
        <f t="shared" si="7"/>
        <v>0</v>
      </c>
      <c r="P143">
        <f t="shared" si="8"/>
        <v>0</v>
      </c>
    </row>
    <row r="144" spans="14:16" x14ac:dyDescent="0.3">
      <c r="N144">
        <v>139</v>
      </c>
      <c r="O144">
        <f t="shared" si="7"/>
        <v>0</v>
      </c>
      <c r="P144">
        <f t="shared" si="8"/>
        <v>2</v>
      </c>
    </row>
    <row r="145" spans="14:16" x14ac:dyDescent="0.3">
      <c r="N145">
        <v>140</v>
      </c>
      <c r="O145">
        <f t="shared" si="7"/>
        <v>1</v>
      </c>
      <c r="P145">
        <f t="shared" si="8"/>
        <v>2</v>
      </c>
    </row>
    <row r="146" spans="14:16" x14ac:dyDescent="0.3">
      <c r="N146">
        <v>141</v>
      </c>
      <c r="O146">
        <f t="shared" si="7"/>
        <v>1</v>
      </c>
      <c r="P146">
        <f t="shared" si="8"/>
        <v>2</v>
      </c>
    </row>
    <row r="147" spans="14:16" x14ac:dyDescent="0.3">
      <c r="N147">
        <v>142</v>
      </c>
      <c r="O147">
        <f t="shared" si="7"/>
        <v>0</v>
      </c>
      <c r="P147">
        <f t="shared" si="8"/>
        <v>2</v>
      </c>
    </row>
    <row r="148" spans="14:16" x14ac:dyDescent="0.3">
      <c r="N148">
        <v>143</v>
      </c>
      <c r="O148">
        <f t="shared" si="7"/>
        <v>0</v>
      </c>
      <c r="P148">
        <f t="shared" si="8"/>
        <v>0</v>
      </c>
    </row>
    <row r="149" spans="14:16" x14ac:dyDescent="0.3">
      <c r="N149">
        <v>144</v>
      </c>
      <c r="O149">
        <f t="shared" si="7"/>
        <v>0</v>
      </c>
      <c r="P149">
        <f t="shared" si="8"/>
        <v>0</v>
      </c>
    </row>
    <row r="150" spans="14:16" x14ac:dyDescent="0.3">
      <c r="N150">
        <v>145</v>
      </c>
      <c r="O150">
        <f t="shared" si="7"/>
        <v>0</v>
      </c>
      <c r="P150">
        <f t="shared" si="8"/>
        <v>0</v>
      </c>
    </row>
    <row r="151" spans="14:16" x14ac:dyDescent="0.3">
      <c r="N151">
        <v>146</v>
      </c>
      <c r="O151">
        <f t="shared" si="7"/>
        <v>0</v>
      </c>
      <c r="P151">
        <f t="shared" si="8"/>
        <v>0</v>
      </c>
    </row>
    <row r="152" spans="14:16" x14ac:dyDescent="0.3">
      <c r="N152">
        <v>147</v>
      </c>
      <c r="O152">
        <f t="shared" si="7"/>
        <v>0</v>
      </c>
      <c r="P152">
        <f t="shared" si="8"/>
        <v>0</v>
      </c>
    </row>
    <row r="153" spans="14:16" x14ac:dyDescent="0.3">
      <c r="N153">
        <v>148</v>
      </c>
      <c r="O153">
        <f t="shared" si="7"/>
        <v>0</v>
      </c>
      <c r="P153">
        <f t="shared" si="8"/>
        <v>0</v>
      </c>
    </row>
    <row r="154" spans="14:16" x14ac:dyDescent="0.3">
      <c r="N154">
        <v>149</v>
      </c>
      <c r="O154">
        <f t="shared" si="7"/>
        <v>0</v>
      </c>
      <c r="P154">
        <f t="shared" si="8"/>
        <v>2</v>
      </c>
    </row>
    <row r="155" spans="14:16" x14ac:dyDescent="0.3">
      <c r="N155">
        <v>150</v>
      </c>
      <c r="O155">
        <f t="shared" si="7"/>
        <v>1</v>
      </c>
      <c r="P155">
        <f t="shared" si="8"/>
        <v>2</v>
      </c>
    </row>
    <row r="156" spans="14:16" x14ac:dyDescent="0.3">
      <c r="N156">
        <v>151</v>
      </c>
      <c r="O156">
        <f t="shared" si="7"/>
        <v>1</v>
      </c>
      <c r="P156">
        <f t="shared" si="8"/>
        <v>2</v>
      </c>
    </row>
    <row r="157" spans="14:16" x14ac:dyDescent="0.3">
      <c r="N157">
        <v>152</v>
      </c>
      <c r="O157">
        <f t="shared" si="7"/>
        <v>0</v>
      </c>
      <c r="P157">
        <f t="shared" si="8"/>
        <v>2</v>
      </c>
    </row>
    <row r="158" spans="14:16" x14ac:dyDescent="0.3">
      <c r="N158">
        <v>153</v>
      </c>
      <c r="O158">
        <f t="shared" si="7"/>
        <v>0</v>
      </c>
      <c r="P158">
        <f t="shared" si="8"/>
        <v>0</v>
      </c>
    </row>
    <row r="159" spans="14:16" x14ac:dyDescent="0.3">
      <c r="N159">
        <v>154</v>
      </c>
      <c r="O159">
        <f t="shared" si="7"/>
        <v>0</v>
      </c>
      <c r="P159">
        <f t="shared" si="8"/>
        <v>0</v>
      </c>
    </row>
    <row r="160" spans="14:16" x14ac:dyDescent="0.3">
      <c r="N160">
        <v>155</v>
      </c>
      <c r="O160">
        <f t="shared" si="7"/>
        <v>0</v>
      </c>
      <c r="P160">
        <f t="shared" si="8"/>
        <v>0</v>
      </c>
    </row>
    <row r="161" spans="14:16" x14ac:dyDescent="0.3">
      <c r="N161">
        <v>156</v>
      </c>
      <c r="O161">
        <f t="shared" si="7"/>
        <v>0</v>
      </c>
      <c r="P161">
        <f t="shared" si="8"/>
        <v>0</v>
      </c>
    </row>
    <row r="162" spans="14:16" x14ac:dyDescent="0.3">
      <c r="N162">
        <v>157</v>
      </c>
      <c r="O162">
        <f t="shared" si="7"/>
        <v>0</v>
      </c>
      <c r="P162">
        <f t="shared" si="8"/>
        <v>0</v>
      </c>
    </row>
    <row r="163" spans="14:16" x14ac:dyDescent="0.3">
      <c r="N163">
        <v>158</v>
      </c>
      <c r="O163">
        <f t="shared" si="7"/>
        <v>0</v>
      </c>
      <c r="P163">
        <f t="shared" si="8"/>
        <v>0</v>
      </c>
    </row>
    <row r="164" spans="14:16" x14ac:dyDescent="0.3">
      <c r="N164">
        <v>159</v>
      </c>
      <c r="O164">
        <f t="shared" si="7"/>
        <v>0</v>
      </c>
      <c r="P164">
        <f t="shared" si="8"/>
        <v>2</v>
      </c>
    </row>
    <row r="165" spans="14:16" x14ac:dyDescent="0.3">
      <c r="N165">
        <v>160</v>
      </c>
      <c r="O165">
        <f t="shared" si="7"/>
        <v>1</v>
      </c>
      <c r="P165">
        <f t="shared" si="8"/>
        <v>2</v>
      </c>
    </row>
    <row r="166" spans="14:16" x14ac:dyDescent="0.3">
      <c r="N166">
        <v>161</v>
      </c>
      <c r="O166">
        <f t="shared" si="7"/>
        <v>1</v>
      </c>
      <c r="P166">
        <f t="shared" si="8"/>
        <v>2</v>
      </c>
    </row>
    <row r="167" spans="14:16" x14ac:dyDescent="0.3">
      <c r="N167">
        <v>162</v>
      </c>
      <c r="O167">
        <f t="shared" si="7"/>
        <v>0</v>
      </c>
      <c r="P167">
        <f t="shared" si="8"/>
        <v>2</v>
      </c>
    </row>
    <row r="168" spans="14:16" x14ac:dyDescent="0.3">
      <c r="N168">
        <v>163</v>
      </c>
      <c r="O168">
        <f t="shared" si="7"/>
        <v>0</v>
      </c>
      <c r="P168">
        <f t="shared" si="8"/>
        <v>0</v>
      </c>
    </row>
    <row r="169" spans="14:16" x14ac:dyDescent="0.3">
      <c r="N169">
        <v>164</v>
      </c>
      <c r="O169">
        <f t="shared" si="7"/>
        <v>0</v>
      </c>
      <c r="P169">
        <f t="shared" si="8"/>
        <v>0</v>
      </c>
    </row>
    <row r="170" spans="14:16" x14ac:dyDescent="0.3">
      <c r="N170">
        <v>165</v>
      </c>
      <c r="O170">
        <f t="shared" si="7"/>
        <v>0</v>
      </c>
      <c r="P170">
        <f t="shared" si="8"/>
        <v>0</v>
      </c>
    </row>
    <row r="171" spans="14:16" x14ac:dyDescent="0.3">
      <c r="N171">
        <v>166</v>
      </c>
      <c r="O171">
        <f t="shared" si="7"/>
        <v>0</v>
      </c>
      <c r="P171">
        <f t="shared" si="8"/>
        <v>0</v>
      </c>
    </row>
    <row r="172" spans="14:16" x14ac:dyDescent="0.3">
      <c r="N172">
        <v>167</v>
      </c>
      <c r="O172">
        <f t="shared" si="7"/>
        <v>0</v>
      </c>
      <c r="P172">
        <f t="shared" si="8"/>
        <v>0</v>
      </c>
    </row>
    <row r="173" spans="14:16" x14ac:dyDescent="0.3">
      <c r="N173">
        <v>168</v>
      </c>
      <c r="O173">
        <f t="shared" si="7"/>
        <v>0</v>
      </c>
      <c r="P173">
        <f t="shared" si="8"/>
        <v>0</v>
      </c>
    </row>
    <row r="174" spans="14:16" x14ac:dyDescent="0.3">
      <c r="N174">
        <v>169</v>
      </c>
      <c r="O174">
        <f t="shared" si="7"/>
        <v>0</v>
      </c>
      <c r="P174">
        <f t="shared" si="8"/>
        <v>2</v>
      </c>
    </row>
    <row r="175" spans="14:16" x14ac:dyDescent="0.3">
      <c r="N175">
        <v>170</v>
      </c>
      <c r="O175">
        <f t="shared" si="7"/>
        <v>1</v>
      </c>
      <c r="P175">
        <f t="shared" si="8"/>
        <v>2</v>
      </c>
    </row>
    <row r="176" spans="14:16" x14ac:dyDescent="0.3">
      <c r="N176">
        <v>171</v>
      </c>
      <c r="O176">
        <f t="shared" si="7"/>
        <v>1</v>
      </c>
      <c r="P176">
        <f t="shared" si="8"/>
        <v>2</v>
      </c>
    </row>
    <row r="177" spans="14:16" x14ac:dyDescent="0.3">
      <c r="N177">
        <v>172</v>
      </c>
      <c r="O177">
        <f t="shared" si="7"/>
        <v>0</v>
      </c>
      <c r="P177">
        <f t="shared" si="8"/>
        <v>2</v>
      </c>
    </row>
    <row r="178" spans="14:16" x14ac:dyDescent="0.3">
      <c r="N178">
        <v>173</v>
      </c>
      <c r="O178">
        <f t="shared" si="7"/>
        <v>0</v>
      </c>
      <c r="P178">
        <f t="shared" si="8"/>
        <v>0</v>
      </c>
    </row>
    <row r="179" spans="14:16" x14ac:dyDescent="0.3">
      <c r="N179">
        <v>174</v>
      </c>
      <c r="O179">
        <f t="shared" si="7"/>
        <v>0</v>
      </c>
      <c r="P179">
        <f t="shared" si="8"/>
        <v>0</v>
      </c>
    </row>
    <row r="180" spans="14:16" x14ac:dyDescent="0.3">
      <c r="N180">
        <v>175</v>
      </c>
      <c r="O180">
        <f t="shared" si="7"/>
        <v>0</v>
      </c>
      <c r="P180">
        <f t="shared" si="8"/>
        <v>0</v>
      </c>
    </row>
    <row r="181" spans="14:16" x14ac:dyDescent="0.3">
      <c r="N181">
        <v>176</v>
      </c>
      <c r="O181">
        <f t="shared" si="7"/>
        <v>0</v>
      </c>
      <c r="P181">
        <f t="shared" si="8"/>
        <v>0</v>
      </c>
    </row>
    <row r="182" spans="14:16" x14ac:dyDescent="0.3">
      <c r="N182">
        <v>177</v>
      </c>
      <c r="O182">
        <f t="shared" si="7"/>
        <v>0</v>
      </c>
      <c r="P182">
        <f t="shared" si="8"/>
        <v>0</v>
      </c>
    </row>
    <row r="183" spans="14:16" x14ac:dyDescent="0.3">
      <c r="N183">
        <v>178</v>
      </c>
      <c r="O183">
        <f t="shared" si="7"/>
        <v>0</v>
      </c>
      <c r="P183">
        <f t="shared" si="8"/>
        <v>0</v>
      </c>
    </row>
    <row r="184" spans="14:16" x14ac:dyDescent="0.3">
      <c r="N184">
        <v>179</v>
      </c>
      <c r="O184">
        <f t="shared" si="7"/>
        <v>0</v>
      </c>
      <c r="P184">
        <f t="shared" si="8"/>
        <v>2</v>
      </c>
    </row>
    <row r="185" spans="14:16" x14ac:dyDescent="0.3">
      <c r="N185">
        <v>180</v>
      </c>
      <c r="O185">
        <f t="shared" si="7"/>
        <v>1</v>
      </c>
      <c r="P185">
        <f t="shared" si="8"/>
        <v>2</v>
      </c>
    </row>
    <row r="186" spans="14:16" x14ac:dyDescent="0.3">
      <c r="N186">
        <v>181</v>
      </c>
      <c r="O186">
        <f t="shared" si="7"/>
        <v>1</v>
      </c>
      <c r="P186">
        <f t="shared" si="8"/>
        <v>2</v>
      </c>
    </row>
    <row r="187" spans="14:16" x14ac:dyDescent="0.3">
      <c r="N187">
        <v>182</v>
      </c>
      <c r="O187">
        <f t="shared" si="7"/>
        <v>0</v>
      </c>
      <c r="P187">
        <f t="shared" si="8"/>
        <v>2</v>
      </c>
    </row>
    <row r="188" spans="14:16" x14ac:dyDescent="0.3">
      <c r="N188">
        <v>183</v>
      </c>
      <c r="O188">
        <f t="shared" si="7"/>
        <v>0</v>
      </c>
      <c r="P188">
        <f t="shared" si="8"/>
        <v>0</v>
      </c>
    </row>
    <row r="189" spans="14:16" x14ac:dyDescent="0.3">
      <c r="N189">
        <v>184</v>
      </c>
      <c r="O189">
        <f t="shared" si="7"/>
        <v>0</v>
      </c>
      <c r="P189">
        <f t="shared" si="8"/>
        <v>0</v>
      </c>
    </row>
    <row r="190" spans="14:16" x14ac:dyDescent="0.3">
      <c r="N190">
        <v>185</v>
      </c>
      <c r="O190">
        <f t="shared" si="7"/>
        <v>0</v>
      </c>
      <c r="P190">
        <f t="shared" si="8"/>
        <v>0</v>
      </c>
    </row>
    <row r="191" spans="14:16" x14ac:dyDescent="0.3">
      <c r="N191">
        <v>186</v>
      </c>
      <c r="O191">
        <f t="shared" si="7"/>
        <v>0</v>
      </c>
      <c r="P191">
        <f t="shared" si="8"/>
        <v>0</v>
      </c>
    </row>
    <row r="192" spans="14:16" x14ac:dyDescent="0.3">
      <c r="N192">
        <v>187</v>
      </c>
      <c r="O192">
        <f t="shared" si="7"/>
        <v>0</v>
      </c>
      <c r="P192">
        <f t="shared" si="8"/>
        <v>0</v>
      </c>
    </row>
    <row r="193" spans="14:16" x14ac:dyDescent="0.3">
      <c r="N193">
        <v>188</v>
      </c>
      <c r="O193">
        <f t="shared" si="7"/>
        <v>0</v>
      </c>
      <c r="P193">
        <f t="shared" si="8"/>
        <v>0</v>
      </c>
    </row>
    <row r="194" spans="14:16" x14ac:dyDescent="0.3">
      <c r="N194">
        <v>189</v>
      </c>
      <c r="O194">
        <f t="shared" si="7"/>
        <v>0</v>
      </c>
      <c r="P194">
        <f t="shared" si="8"/>
        <v>2</v>
      </c>
    </row>
    <row r="195" spans="14:16" x14ac:dyDescent="0.3">
      <c r="N195">
        <v>190</v>
      </c>
      <c r="O195">
        <f t="shared" si="7"/>
        <v>1</v>
      </c>
      <c r="P195">
        <f t="shared" si="8"/>
        <v>2</v>
      </c>
    </row>
    <row r="196" spans="14:16" x14ac:dyDescent="0.3">
      <c r="N196">
        <v>191</v>
      </c>
      <c r="O196">
        <f t="shared" si="7"/>
        <v>1</v>
      </c>
      <c r="P196">
        <f t="shared" si="8"/>
        <v>2</v>
      </c>
    </row>
    <row r="197" spans="14:16" x14ac:dyDescent="0.3">
      <c r="N197">
        <v>192</v>
      </c>
      <c r="O197">
        <f t="shared" si="7"/>
        <v>0</v>
      </c>
      <c r="P197">
        <f t="shared" si="8"/>
        <v>2</v>
      </c>
    </row>
    <row r="198" spans="14:16" x14ac:dyDescent="0.3">
      <c r="N198">
        <v>193</v>
      </c>
      <c r="O198">
        <f t="shared" si="7"/>
        <v>0</v>
      </c>
      <c r="P198">
        <f t="shared" si="8"/>
        <v>0</v>
      </c>
    </row>
    <row r="199" spans="14:16" x14ac:dyDescent="0.3">
      <c r="N199">
        <v>194</v>
      </c>
      <c r="O199">
        <f t="shared" ref="O199:O245" si="9">IF(OR(MOD(N199,O$2)=1,MOD(N199,O$2)=0),1,0)</f>
        <v>0</v>
      </c>
      <c r="P199">
        <f t="shared" ref="P199:P245" si="10">IF(O199=1,2,IF(O198=1,2,IF(O200=1,2,)))</f>
        <v>0</v>
      </c>
    </row>
    <row r="200" spans="14:16" x14ac:dyDescent="0.3">
      <c r="N200">
        <v>195</v>
      </c>
      <c r="O200">
        <f t="shared" si="9"/>
        <v>0</v>
      </c>
      <c r="P200">
        <f t="shared" si="10"/>
        <v>0</v>
      </c>
    </row>
    <row r="201" spans="14:16" x14ac:dyDescent="0.3">
      <c r="N201">
        <v>196</v>
      </c>
      <c r="O201">
        <f t="shared" si="9"/>
        <v>0</v>
      </c>
      <c r="P201">
        <f t="shared" si="10"/>
        <v>0</v>
      </c>
    </row>
    <row r="202" spans="14:16" x14ac:dyDescent="0.3">
      <c r="N202">
        <v>197</v>
      </c>
      <c r="O202">
        <f t="shared" si="9"/>
        <v>0</v>
      </c>
      <c r="P202">
        <f t="shared" si="10"/>
        <v>0</v>
      </c>
    </row>
    <row r="203" spans="14:16" x14ac:dyDescent="0.3">
      <c r="N203">
        <v>198</v>
      </c>
      <c r="O203">
        <f t="shared" si="9"/>
        <v>0</v>
      </c>
      <c r="P203">
        <f t="shared" si="10"/>
        <v>0</v>
      </c>
    </row>
    <row r="204" spans="14:16" x14ac:dyDescent="0.3">
      <c r="N204">
        <v>199</v>
      </c>
      <c r="O204">
        <f t="shared" si="9"/>
        <v>0</v>
      </c>
      <c r="P204">
        <f t="shared" si="10"/>
        <v>2</v>
      </c>
    </row>
    <row r="205" spans="14:16" x14ac:dyDescent="0.3">
      <c r="N205">
        <v>200</v>
      </c>
      <c r="O205">
        <f t="shared" si="9"/>
        <v>1</v>
      </c>
      <c r="P205">
        <f t="shared" si="10"/>
        <v>2</v>
      </c>
    </row>
    <row r="206" spans="14:16" x14ac:dyDescent="0.3">
      <c r="N206">
        <v>201</v>
      </c>
      <c r="O206">
        <f t="shared" si="9"/>
        <v>1</v>
      </c>
      <c r="P206">
        <f t="shared" si="10"/>
        <v>2</v>
      </c>
    </row>
    <row r="207" spans="14:16" x14ac:dyDescent="0.3">
      <c r="N207">
        <v>202</v>
      </c>
      <c r="O207">
        <f t="shared" si="9"/>
        <v>0</v>
      </c>
      <c r="P207">
        <f t="shared" si="10"/>
        <v>2</v>
      </c>
    </row>
    <row r="208" spans="14:16" x14ac:dyDescent="0.3">
      <c r="N208">
        <v>203</v>
      </c>
      <c r="O208">
        <f t="shared" si="9"/>
        <v>0</v>
      </c>
      <c r="P208">
        <f t="shared" si="10"/>
        <v>0</v>
      </c>
    </row>
    <row r="209" spans="14:16" x14ac:dyDescent="0.3">
      <c r="N209">
        <v>204</v>
      </c>
      <c r="O209">
        <f t="shared" si="9"/>
        <v>0</v>
      </c>
      <c r="P209">
        <f t="shared" si="10"/>
        <v>0</v>
      </c>
    </row>
    <row r="210" spans="14:16" x14ac:dyDescent="0.3">
      <c r="N210">
        <v>205</v>
      </c>
      <c r="O210">
        <f t="shared" si="9"/>
        <v>0</v>
      </c>
      <c r="P210">
        <f t="shared" si="10"/>
        <v>0</v>
      </c>
    </row>
    <row r="211" spans="14:16" x14ac:dyDescent="0.3">
      <c r="N211">
        <v>206</v>
      </c>
      <c r="O211">
        <f t="shared" si="9"/>
        <v>0</v>
      </c>
      <c r="P211">
        <f t="shared" si="10"/>
        <v>0</v>
      </c>
    </row>
    <row r="212" spans="14:16" x14ac:dyDescent="0.3">
      <c r="N212">
        <v>207</v>
      </c>
      <c r="O212">
        <f t="shared" si="9"/>
        <v>0</v>
      </c>
      <c r="P212">
        <f t="shared" si="10"/>
        <v>0</v>
      </c>
    </row>
    <row r="213" spans="14:16" x14ac:dyDescent="0.3">
      <c r="N213">
        <v>208</v>
      </c>
      <c r="O213">
        <f t="shared" si="9"/>
        <v>0</v>
      </c>
      <c r="P213">
        <f t="shared" si="10"/>
        <v>0</v>
      </c>
    </row>
    <row r="214" spans="14:16" x14ac:dyDescent="0.3">
      <c r="N214">
        <v>209</v>
      </c>
      <c r="O214">
        <f t="shared" si="9"/>
        <v>0</v>
      </c>
      <c r="P214">
        <f t="shared" si="10"/>
        <v>2</v>
      </c>
    </row>
    <row r="215" spans="14:16" x14ac:dyDescent="0.3">
      <c r="N215">
        <v>210</v>
      </c>
      <c r="O215">
        <f t="shared" si="9"/>
        <v>1</v>
      </c>
      <c r="P215">
        <f t="shared" si="10"/>
        <v>2</v>
      </c>
    </row>
    <row r="216" spans="14:16" x14ac:dyDescent="0.3">
      <c r="N216">
        <v>211</v>
      </c>
      <c r="O216">
        <f t="shared" si="9"/>
        <v>1</v>
      </c>
      <c r="P216">
        <f t="shared" si="10"/>
        <v>2</v>
      </c>
    </row>
    <row r="217" spans="14:16" x14ac:dyDescent="0.3">
      <c r="N217">
        <v>212</v>
      </c>
      <c r="O217">
        <f t="shared" si="9"/>
        <v>0</v>
      </c>
      <c r="P217">
        <f t="shared" si="10"/>
        <v>2</v>
      </c>
    </row>
    <row r="218" spans="14:16" x14ac:dyDescent="0.3">
      <c r="N218">
        <v>213</v>
      </c>
      <c r="O218">
        <f t="shared" si="9"/>
        <v>0</v>
      </c>
      <c r="P218">
        <f t="shared" si="10"/>
        <v>0</v>
      </c>
    </row>
    <row r="219" spans="14:16" x14ac:dyDescent="0.3">
      <c r="N219">
        <v>214</v>
      </c>
      <c r="O219">
        <f t="shared" si="9"/>
        <v>0</v>
      </c>
      <c r="P219">
        <f t="shared" si="10"/>
        <v>0</v>
      </c>
    </row>
    <row r="220" spans="14:16" x14ac:dyDescent="0.3">
      <c r="N220">
        <v>215</v>
      </c>
      <c r="O220">
        <f t="shared" si="9"/>
        <v>0</v>
      </c>
      <c r="P220">
        <f t="shared" si="10"/>
        <v>0</v>
      </c>
    </row>
    <row r="221" spans="14:16" x14ac:dyDescent="0.3">
      <c r="N221">
        <v>216</v>
      </c>
      <c r="O221">
        <f t="shared" si="9"/>
        <v>0</v>
      </c>
      <c r="P221">
        <f t="shared" si="10"/>
        <v>0</v>
      </c>
    </row>
    <row r="222" spans="14:16" x14ac:dyDescent="0.3">
      <c r="N222">
        <v>217</v>
      </c>
      <c r="O222">
        <f t="shared" si="9"/>
        <v>0</v>
      </c>
      <c r="P222">
        <f t="shared" si="10"/>
        <v>0</v>
      </c>
    </row>
    <row r="223" spans="14:16" x14ac:dyDescent="0.3">
      <c r="N223">
        <v>218</v>
      </c>
      <c r="O223">
        <f t="shared" si="9"/>
        <v>0</v>
      </c>
      <c r="P223">
        <f t="shared" si="10"/>
        <v>0</v>
      </c>
    </row>
    <row r="224" spans="14:16" x14ac:dyDescent="0.3">
      <c r="N224">
        <v>219</v>
      </c>
      <c r="O224">
        <f t="shared" si="9"/>
        <v>0</v>
      </c>
      <c r="P224">
        <f t="shared" si="10"/>
        <v>2</v>
      </c>
    </row>
    <row r="225" spans="14:16" x14ac:dyDescent="0.3">
      <c r="N225">
        <v>220</v>
      </c>
      <c r="O225">
        <f t="shared" si="9"/>
        <v>1</v>
      </c>
      <c r="P225">
        <f t="shared" si="10"/>
        <v>2</v>
      </c>
    </row>
    <row r="226" spans="14:16" x14ac:dyDescent="0.3">
      <c r="N226">
        <v>221</v>
      </c>
      <c r="O226">
        <f t="shared" si="9"/>
        <v>1</v>
      </c>
      <c r="P226">
        <f t="shared" si="10"/>
        <v>2</v>
      </c>
    </row>
    <row r="227" spans="14:16" x14ac:dyDescent="0.3">
      <c r="N227">
        <v>222</v>
      </c>
      <c r="O227">
        <f t="shared" si="9"/>
        <v>0</v>
      </c>
      <c r="P227">
        <f t="shared" si="10"/>
        <v>2</v>
      </c>
    </row>
    <row r="228" spans="14:16" x14ac:dyDescent="0.3">
      <c r="N228">
        <v>223</v>
      </c>
      <c r="O228">
        <f t="shared" si="9"/>
        <v>0</v>
      </c>
      <c r="P228">
        <f t="shared" si="10"/>
        <v>0</v>
      </c>
    </row>
    <row r="229" spans="14:16" x14ac:dyDescent="0.3">
      <c r="N229">
        <v>224</v>
      </c>
      <c r="O229">
        <f t="shared" si="9"/>
        <v>0</v>
      </c>
      <c r="P229">
        <f t="shared" si="10"/>
        <v>0</v>
      </c>
    </row>
    <row r="230" spans="14:16" x14ac:dyDescent="0.3">
      <c r="N230">
        <v>225</v>
      </c>
      <c r="O230">
        <f t="shared" si="9"/>
        <v>0</v>
      </c>
      <c r="P230">
        <f t="shared" si="10"/>
        <v>0</v>
      </c>
    </row>
    <row r="231" spans="14:16" x14ac:dyDescent="0.3">
      <c r="N231">
        <v>226</v>
      </c>
      <c r="O231">
        <f t="shared" si="9"/>
        <v>0</v>
      </c>
      <c r="P231">
        <f t="shared" si="10"/>
        <v>0</v>
      </c>
    </row>
    <row r="232" spans="14:16" x14ac:dyDescent="0.3">
      <c r="N232">
        <v>227</v>
      </c>
      <c r="O232">
        <f t="shared" si="9"/>
        <v>0</v>
      </c>
      <c r="P232">
        <f t="shared" si="10"/>
        <v>0</v>
      </c>
    </row>
    <row r="233" spans="14:16" x14ac:dyDescent="0.3">
      <c r="N233">
        <v>228</v>
      </c>
      <c r="O233">
        <f t="shared" si="9"/>
        <v>0</v>
      </c>
      <c r="P233">
        <f t="shared" si="10"/>
        <v>0</v>
      </c>
    </row>
    <row r="234" spans="14:16" x14ac:dyDescent="0.3">
      <c r="N234">
        <v>229</v>
      </c>
      <c r="O234">
        <f t="shared" si="9"/>
        <v>0</v>
      </c>
      <c r="P234">
        <f t="shared" si="10"/>
        <v>2</v>
      </c>
    </row>
    <row r="235" spans="14:16" x14ac:dyDescent="0.3">
      <c r="N235">
        <v>230</v>
      </c>
      <c r="O235">
        <f t="shared" si="9"/>
        <v>1</v>
      </c>
      <c r="P235">
        <f t="shared" si="10"/>
        <v>2</v>
      </c>
    </row>
    <row r="236" spans="14:16" x14ac:dyDescent="0.3">
      <c r="N236">
        <v>231</v>
      </c>
      <c r="O236">
        <f t="shared" si="9"/>
        <v>1</v>
      </c>
      <c r="P236">
        <f t="shared" si="10"/>
        <v>2</v>
      </c>
    </row>
    <row r="237" spans="14:16" x14ac:dyDescent="0.3">
      <c r="N237">
        <v>232</v>
      </c>
      <c r="O237">
        <f t="shared" si="9"/>
        <v>0</v>
      </c>
      <c r="P237">
        <f t="shared" si="10"/>
        <v>2</v>
      </c>
    </row>
    <row r="238" spans="14:16" x14ac:dyDescent="0.3">
      <c r="N238">
        <v>233</v>
      </c>
      <c r="O238">
        <f t="shared" si="9"/>
        <v>0</v>
      </c>
      <c r="P238">
        <f t="shared" si="10"/>
        <v>0</v>
      </c>
    </row>
    <row r="239" spans="14:16" x14ac:dyDescent="0.3">
      <c r="N239">
        <v>234</v>
      </c>
      <c r="O239">
        <f t="shared" si="9"/>
        <v>0</v>
      </c>
      <c r="P239">
        <f t="shared" si="10"/>
        <v>0</v>
      </c>
    </row>
    <row r="240" spans="14:16" x14ac:dyDescent="0.3">
      <c r="N240">
        <v>235</v>
      </c>
      <c r="O240">
        <f t="shared" si="9"/>
        <v>0</v>
      </c>
      <c r="P240">
        <f t="shared" si="10"/>
        <v>0</v>
      </c>
    </row>
    <row r="241" spans="14:16" x14ac:dyDescent="0.3">
      <c r="N241">
        <v>236</v>
      </c>
      <c r="O241">
        <f t="shared" si="9"/>
        <v>0</v>
      </c>
      <c r="P241">
        <f t="shared" si="10"/>
        <v>0</v>
      </c>
    </row>
    <row r="242" spans="14:16" x14ac:dyDescent="0.3">
      <c r="N242">
        <v>237</v>
      </c>
      <c r="O242">
        <f t="shared" si="9"/>
        <v>0</v>
      </c>
      <c r="P242">
        <f t="shared" si="10"/>
        <v>0</v>
      </c>
    </row>
    <row r="243" spans="14:16" x14ac:dyDescent="0.3">
      <c r="N243">
        <v>238</v>
      </c>
      <c r="O243">
        <f t="shared" si="9"/>
        <v>0</v>
      </c>
      <c r="P243">
        <f t="shared" si="10"/>
        <v>0</v>
      </c>
    </row>
    <row r="244" spans="14:16" x14ac:dyDescent="0.3">
      <c r="N244">
        <v>239</v>
      </c>
      <c r="O244">
        <f t="shared" si="9"/>
        <v>0</v>
      </c>
      <c r="P244">
        <f t="shared" si="10"/>
        <v>2</v>
      </c>
    </row>
    <row r="245" spans="14:16" x14ac:dyDescent="0.3">
      <c r="N245">
        <v>240</v>
      </c>
      <c r="O245">
        <f t="shared" si="9"/>
        <v>1</v>
      </c>
      <c r="P245">
        <f t="shared" si="10"/>
        <v>2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1224-9F80-49EE-B461-407974656BA8}">
  <dimension ref="A1:E15"/>
  <sheetViews>
    <sheetView workbookViewId="0">
      <selection activeCell="D13" sqref="D13"/>
    </sheetView>
  </sheetViews>
  <sheetFormatPr baseColWidth="10" defaultRowHeight="14.4" x14ac:dyDescent="0.3"/>
  <cols>
    <col min="1" max="1" width="17.21875" bestFit="1" customWidth="1"/>
    <col min="3" max="3" width="14.44140625" bestFit="1" customWidth="1"/>
  </cols>
  <sheetData>
    <row r="1" spans="1:5" x14ac:dyDescent="0.3">
      <c r="A1" t="s">
        <v>374</v>
      </c>
      <c r="B1" t="s">
        <v>378</v>
      </c>
      <c r="C1" t="s">
        <v>380</v>
      </c>
    </row>
    <row r="3" spans="1:5" x14ac:dyDescent="0.3">
      <c r="A3" t="s">
        <v>375</v>
      </c>
      <c r="B3" t="s">
        <v>379</v>
      </c>
      <c r="C3">
        <v>1</v>
      </c>
      <c r="E3" t="s">
        <v>384</v>
      </c>
    </row>
    <row r="4" spans="1:5" x14ac:dyDescent="0.3">
      <c r="A4" t="s">
        <v>376</v>
      </c>
      <c r="B4" t="s">
        <v>379</v>
      </c>
      <c r="C4">
        <v>2</v>
      </c>
      <c r="E4" t="s">
        <v>385</v>
      </c>
    </row>
    <row r="5" spans="1:5" x14ac:dyDescent="0.3">
      <c r="A5" t="s">
        <v>310</v>
      </c>
      <c r="B5" t="s">
        <v>379</v>
      </c>
      <c r="C5">
        <v>3</v>
      </c>
      <c r="E5" t="s">
        <v>386</v>
      </c>
    </row>
    <row r="6" spans="1:5" x14ac:dyDescent="0.3">
      <c r="A6" t="s">
        <v>129</v>
      </c>
      <c r="B6" t="s">
        <v>379</v>
      </c>
      <c r="C6">
        <v>4</v>
      </c>
      <c r="E6" t="s">
        <v>387</v>
      </c>
    </row>
    <row r="7" spans="1:5" x14ac:dyDescent="0.3">
      <c r="A7" t="s">
        <v>252</v>
      </c>
      <c r="B7" t="s">
        <v>379</v>
      </c>
      <c r="C7">
        <v>5</v>
      </c>
      <c r="E7" t="s">
        <v>388</v>
      </c>
    </row>
    <row r="8" spans="1:5" x14ac:dyDescent="0.3">
      <c r="A8" t="s">
        <v>58</v>
      </c>
      <c r="B8" t="s">
        <v>379</v>
      </c>
      <c r="C8">
        <v>6</v>
      </c>
      <c r="E8" t="s">
        <v>389</v>
      </c>
    </row>
    <row r="9" spans="1:5" x14ac:dyDescent="0.3">
      <c r="A9" t="s">
        <v>377</v>
      </c>
      <c r="B9" t="s">
        <v>379</v>
      </c>
      <c r="C9">
        <v>7</v>
      </c>
      <c r="E9" t="s">
        <v>391</v>
      </c>
    </row>
    <row r="10" spans="1:5" x14ac:dyDescent="0.3">
      <c r="A10" t="s">
        <v>381</v>
      </c>
      <c r="B10" t="s">
        <v>379</v>
      </c>
      <c r="C10">
        <v>8</v>
      </c>
      <c r="E10" t="s">
        <v>390</v>
      </c>
    </row>
    <row r="14" spans="1:5" x14ac:dyDescent="0.3">
      <c r="A14" t="s">
        <v>382</v>
      </c>
    </row>
    <row r="15" spans="1:5" x14ac:dyDescent="0.3">
      <c r="A15" t="s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27" t="s">
        <v>255</v>
      </c>
      <c r="B1" s="127"/>
      <c r="D1" t="s">
        <v>260</v>
      </c>
      <c r="E1" t="str">
        <f>_xlfn.CONCAT(K4:K18)</f>
        <v>00F005460140027B0320028928500BB8006402BC000000000000002503E8</v>
      </c>
    </row>
    <row r="3" spans="1:11" x14ac:dyDescent="0.3">
      <c r="B3" t="s">
        <v>245</v>
      </c>
      <c r="C3" t="s">
        <v>246</v>
      </c>
      <c r="E3" t="s">
        <v>252</v>
      </c>
      <c r="F3" t="s">
        <v>256</v>
      </c>
      <c r="G3" t="s">
        <v>257</v>
      </c>
      <c r="H3" t="s">
        <v>258</v>
      </c>
      <c r="I3" t="s">
        <v>259</v>
      </c>
    </row>
    <row r="4" spans="1:11" x14ac:dyDescent="0.3">
      <c r="A4" t="s">
        <v>225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226</v>
      </c>
      <c r="B5">
        <f>B4+4</f>
        <v>4</v>
      </c>
      <c r="C5">
        <f>C4+4</f>
        <v>7</v>
      </c>
      <c r="D5" t="s">
        <v>240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227</v>
      </c>
      <c r="B6">
        <f t="shared" ref="B6:B16" si="4">B5+4</f>
        <v>8</v>
      </c>
      <c r="C6">
        <f t="shared" ref="C6:C16" si="5">C5+4</f>
        <v>11</v>
      </c>
      <c r="D6" t="s">
        <v>241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228</v>
      </c>
      <c r="B7">
        <f t="shared" si="4"/>
        <v>12</v>
      </c>
      <c r="C7">
        <f t="shared" si="5"/>
        <v>15</v>
      </c>
      <c r="D7" t="s">
        <v>242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229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230</v>
      </c>
      <c r="B9">
        <f t="shared" si="4"/>
        <v>20</v>
      </c>
      <c r="C9">
        <f t="shared" si="5"/>
        <v>23</v>
      </c>
      <c r="D9" t="s">
        <v>243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231</v>
      </c>
      <c r="B10">
        <f t="shared" si="4"/>
        <v>24</v>
      </c>
      <c r="C10">
        <f t="shared" si="5"/>
        <v>27</v>
      </c>
      <c r="D10" t="s">
        <v>204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232</v>
      </c>
      <c r="B11">
        <f t="shared" si="4"/>
        <v>28</v>
      </c>
      <c r="C11">
        <f t="shared" si="5"/>
        <v>31</v>
      </c>
      <c r="D11" t="s">
        <v>203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233</v>
      </c>
      <c r="B12">
        <f t="shared" si="4"/>
        <v>32</v>
      </c>
      <c r="C12">
        <f t="shared" si="5"/>
        <v>35</v>
      </c>
      <c r="D12" t="s">
        <v>200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234</v>
      </c>
      <c r="B13">
        <f t="shared" si="4"/>
        <v>36</v>
      </c>
      <c r="C13">
        <f t="shared" si="5"/>
        <v>39</v>
      </c>
      <c r="D13" t="s">
        <v>244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235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236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237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238</v>
      </c>
      <c r="B17">
        <f>B16+4</f>
        <v>52</v>
      </c>
      <c r="C17">
        <f>C16+4</f>
        <v>55</v>
      </c>
      <c r="D17" t="s">
        <v>251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239</v>
      </c>
      <c r="B18">
        <f>B17+4</f>
        <v>56</v>
      </c>
      <c r="C18">
        <f>C17+4</f>
        <v>59</v>
      </c>
      <c r="D18" t="s">
        <v>250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27" t="s">
        <v>253</v>
      </c>
      <c r="B22" s="127"/>
      <c r="C22" t="s">
        <v>254</v>
      </c>
      <c r="D22" t="s">
        <v>281</v>
      </c>
    </row>
    <row r="24" spans="1:11" x14ac:dyDescent="0.3">
      <c r="B24" t="s">
        <v>245</v>
      </c>
      <c r="C24" t="s">
        <v>246</v>
      </c>
      <c r="E24" t="s">
        <v>252</v>
      </c>
      <c r="F24" t="s">
        <v>247</v>
      </c>
      <c r="G24" t="s">
        <v>248</v>
      </c>
      <c r="H24" t="s">
        <v>249</v>
      </c>
    </row>
    <row r="25" spans="1:11" x14ac:dyDescent="0.3">
      <c r="A25" t="s">
        <v>225</v>
      </c>
      <c r="B25">
        <v>0</v>
      </c>
      <c r="C25">
        <v>3</v>
      </c>
      <c r="D25" t="s">
        <v>24</v>
      </c>
      <c r="E25" t="b">
        <v>0</v>
      </c>
      <c r="F25" t="s">
        <v>282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226</v>
      </c>
      <c r="B26">
        <f>B25+4</f>
        <v>4</v>
      </c>
      <c r="C26">
        <f>C25+4</f>
        <v>7</v>
      </c>
      <c r="D26" t="s">
        <v>240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227</v>
      </c>
      <c r="B27">
        <f t="shared" ref="B27:B37" si="21">B26+4</f>
        <v>8</v>
      </c>
      <c r="C27">
        <f t="shared" ref="C27:C37" si="22">C26+4</f>
        <v>11</v>
      </c>
      <c r="D27" t="s">
        <v>241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228</v>
      </c>
      <c r="B28">
        <f t="shared" si="21"/>
        <v>12</v>
      </c>
      <c r="C28">
        <f t="shared" si="22"/>
        <v>15</v>
      </c>
      <c r="D28" t="s">
        <v>242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229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230</v>
      </c>
      <c r="B30">
        <f t="shared" si="21"/>
        <v>20</v>
      </c>
      <c r="C30">
        <f t="shared" si="22"/>
        <v>23</v>
      </c>
      <c r="D30" t="s">
        <v>243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231</v>
      </c>
      <c r="B31">
        <f t="shared" si="21"/>
        <v>24</v>
      </c>
      <c r="C31">
        <f t="shared" si="22"/>
        <v>27</v>
      </c>
      <c r="D31" t="s">
        <v>204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232</v>
      </c>
      <c r="B32">
        <f t="shared" si="21"/>
        <v>28</v>
      </c>
      <c r="C32">
        <f t="shared" si="22"/>
        <v>31</v>
      </c>
      <c r="D32" t="s">
        <v>203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233</v>
      </c>
      <c r="B33">
        <f t="shared" si="21"/>
        <v>32</v>
      </c>
      <c r="C33">
        <f t="shared" si="22"/>
        <v>35</v>
      </c>
      <c r="D33" t="s">
        <v>200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234</v>
      </c>
      <c r="B34">
        <f t="shared" si="21"/>
        <v>36</v>
      </c>
      <c r="C34">
        <f t="shared" si="22"/>
        <v>39</v>
      </c>
      <c r="D34" t="s">
        <v>244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235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236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237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238</v>
      </c>
      <c r="B38">
        <f t="shared" ref="B38:C40" si="23">B37+4</f>
        <v>52</v>
      </c>
      <c r="C38">
        <f t="shared" si="23"/>
        <v>55</v>
      </c>
      <c r="D38" t="s">
        <v>251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239</v>
      </c>
      <c r="B39">
        <f t="shared" si="23"/>
        <v>56</v>
      </c>
      <c r="C39">
        <f t="shared" si="23"/>
        <v>59</v>
      </c>
      <c r="D39" t="s">
        <v>250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156</v>
      </c>
    </row>
    <row r="4" spans="10:11" x14ac:dyDescent="0.3">
      <c r="J4">
        <v>1</v>
      </c>
      <c r="K4" t="s">
        <v>163</v>
      </c>
    </row>
    <row r="5" spans="10:11" x14ac:dyDescent="0.3">
      <c r="J5">
        <v>2</v>
      </c>
      <c r="K5" t="s">
        <v>159</v>
      </c>
    </row>
    <row r="6" spans="10:11" x14ac:dyDescent="0.3">
      <c r="J6">
        <v>3</v>
      </c>
      <c r="K6" t="s">
        <v>157</v>
      </c>
    </row>
    <row r="7" spans="10:11" x14ac:dyDescent="0.3">
      <c r="J7">
        <v>4</v>
      </c>
      <c r="K7" t="s">
        <v>158</v>
      </c>
    </row>
    <row r="8" spans="10:11" x14ac:dyDescent="0.3">
      <c r="J8">
        <v>5</v>
      </c>
      <c r="K8" t="s">
        <v>164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9.7962018328539707E-3</v>
      </c>
      <c r="G6" t="s">
        <v>31</v>
      </c>
    </row>
    <row r="7" spans="1:11" x14ac:dyDescent="0.3">
      <c r="A7">
        <v>1</v>
      </c>
      <c r="B7">
        <v>0</v>
      </c>
      <c r="F7">
        <f ca="1">1/F6</f>
        <v>102.08037942279365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7.2051097585201429E-3</v>
      </c>
      <c r="C8">
        <f ca="1">B8-B7</f>
        <v>7.2051097585201429E-3</v>
      </c>
      <c r="E8" t="s">
        <v>37</v>
      </c>
      <c r="F8" s="6">
        <f ca="1">(F7-B2)/B2</f>
        <v>2.0803794227936549E-2</v>
      </c>
    </row>
    <row r="9" spans="1:11" x14ac:dyDescent="0.3">
      <c r="A9">
        <v>3</v>
      </c>
      <c r="B9">
        <f t="shared" ca="1" si="0"/>
        <v>1.5050338954521181E-2</v>
      </c>
      <c r="C9">
        <f ca="1">B9-B8</f>
        <v>7.845229196001037E-3</v>
      </c>
    </row>
    <row r="10" spans="1:11" x14ac:dyDescent="0.3">
      <c r="A10">
        <v>4</v>
      </c>
      <c r="B10">
        <f t="shared" ca="1" si="0"/>
        <v>2.4639065977398705E-2</v>
      </c>
      <c r="C10">
        <f t="shared" ref="C10:C26" ca="1" si="1">B10-B9</f>
        <v>9.5887270228775245E-3</v>
      </c>
    </row>
    <row r="11" spans="1:11" x14ac:dyDescent="0.3">
      <c r="A11">
        <v>5</v>
      </c>
      <c r="B11">
        <f t="shared" ca="1" si="0"/>
        <v>3.3327711007559088E-2</v>
      </c>
      <c r="C11">
        <f t="shared" ca="1" si="1"/>
        <v>8.6886450301603829E-3</v>
      </c>
    </row>
    <row r="12" spans="1:11" x14ac:dyDescent="0.3">
      <c r="A12">
        <v>6</v>
      </c>
      <c r="B12">
        <f t="shared" ca="1" si="0"/>
        <v>4.3727220978668969E-2</v>
      </c>
      <c r="C12">
        <f t="shared" ca="1" si="1"/>
        <v>1.0399509971109881E-2</v>
      </c>
    </row>
    <row r="13" spans="1:11" x14ac:dyDescent="0.3">
      <c r="A13">
        <v>7</v>
      </c>
      <c r="B13">
        <f t="shared" ca="1" si="0"/>
        <v>5.2062407867209434E-2</v>
      </c>
      <c r="C13">
        <f t="shared" ca="1" si="1"/>
        <v>8.3351868885404648E-3</v>
      </c>
    </row>
    <row r="14" spans="1:11" x14ac:dyDescent="0.3">
      <c r="A14">
        <v>8</v>
      </c>
      <c r="B14">
        <f t="shared" ca="1" si="0"/>
        <v>5.9247246000381878E-2</v>
      </c>
      <c r="C14">
        <f t="shared" ca="1" si="1"/>
        <v>7.1848381331724442E-3</v>
      </c>
    </row>
    <row r="15" spans="1:11" x14ac:dyDescent="0.3">
      <c r="A15">
        <v>9</v>
      </c>
      <c r="B15">
        <f t="shared" ca="1" si="0"/>
        <v>6.8977137303467995E-2</v>
      </c>
      <c r="C15">
        <f t="shared" ca="1" si="1"/>
        <v>9.7298913030861162E-3</v>
      </c>
    </row>
    <row r="16" spans="1:11" x14ac:dyDescent="0.3">
      <c r="A16">
        <v>10</v>
      </c>
      <c r="B16">
        <f t="shared" ca="1" si="0"/>
        <v>7.9392907708058222E-2</v>
      </c>
      <c r="C16">
        <f t="shared" ca="1" si="1"/>
        <v>1.0415770404590227E-2</v>
      </c>
    </row>
    <row r="17" spans="1:3" x14ac:dyDescent="0.3">
      <c r="A17">
        <v>11</v>
      </c>
      <c r="B17">
        <f t="shared" ca="1" si="0"/>
        <v>9.1244165453991138E-2</v>
      </c>
      <c r="C17">
        <f t="shared" ca="1" si="1"/>
        <v>1.1851257745932917E-2</v>
      </c>
    </row>
    <row r="18" spans="1:3" x14ac:dyDescent="0.3">
      <c r="A18">
        <v>12</v>
      </c>
      <c r="B18">
        <f t="shared" ca="1" si="0"/>
        <v>0.10211574412942202</v>
      </c>
      <c r="C18">
        <f t="shared" ca="1" si="1"/>
        <v>1.0871578675430885E-2</v>
      </c>
    </row>
    <row r="19" spans="1:3" x14ac:dyDescent="0.3">
      <c r="A19">
        <v>13</v>
      </c>
      <c r="B19">
        <f t="shared" ca="1" si="0"/>
        <v>0.11446733050520444</v>
      </c>
      <c r="C19">
        <f t="shared" ca="1" si="1"/>
        <v>1.2351586375782417E-2</v>
      </c>
    </row>
    <row r="20" spans="1:3" x14ac:dyDescent="0.3">
      <c r="A20">
        <v>14</v>
      </c>
      <c r="B20">
        <f t="shared" ca="1" si="0"/>
        <v>0.12721092135978709</v>
      </c>
      <c r="C20">
        <f t="shared" ca="1" si="1"/>
        <v>1.2743590854582654E-2</v>
      </c>
    </row>
    <row r="21" spans="1:3" x14ac:dyDescent="0.3">
      <c r="A21">
        <v>15</v>
      </c>
      <c r="B21">
        <f t="shared" ca="1" si="0"/>
        <v>0.13691567135673174</v>
      </c>
      <c r="C21">
        <f t="shared" ca="1" si="1"/>
        <v>9.7047499969446505E-3</v>
      </c>
    </row>
    <row r="22" spans="1:3" x14ac:dyDescent="0.3">
      <c r="A22">
        <v>16</v>
      </c>
      <c r="B22">
        <f t="shared" ca="1" si="0"/>
        <v>0.14640734309291981</v>
      </c>
      <c r="C22">
        <f t="shared" ca="1" si="1"/>
        <v>9.491671736188062E-3</v>
      </c>
    </row>
    <row r="23" spans="1:3" x14ac:dyDescent="0.3">
      <c r="A23">
        <v>17</v>
      </c>
      <c r="B23">
        <f t="shared" ca="1" si="0"/>
        <v>0.15672438233262856</v>
      </c>
      <c r="C23">
        <f t="shared" ca="1" si="1"/>
        <v>1.0317039239708753E-2</v>
      </c>
    </row>
    <row r="24" spans="1:3" x14ac:dyDescent="0.3">
      <c r="A24">
        <v>18</v>
      </c>
      <c r="B24">
        <f t="shared" ca="1" si="0"/>
        <v>0.16853822864133708</v>
      </c>
      <c r="C24">
        <f t="shared" ca="1" si="1"/>
        <v>1.181384630870852E-2</v>
      </c>
    </row>
    <row r="25" spans="1:3" x14ac:dyDescent="0.3">
      <c r="A25">
        <v>19</v>
      </c>
      <c r="B25">
        <f t="shared" ca="1" si="0"/>
        <v>0.17630433633389961</v>
      </c>
      <c r="C25">
        <f t="shared" ca="1" si="1"/>
        <v>7.7661076925625294E-3</v>
      </c>
    </row>
    <row r="26" spans="1:3" x14ac:dyDescent="0.3">
      <c r="A26">
        <v>20</v>
      </c>
      <c r="B26">
        <f t="shared" ca="1" si="0"/>
        <v>0.18612783482422546</v>
      </c>
      <c r="C26">
        <f t="shared" ca="1" si="1"/>
        <v>9.8234984903258493E-3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A58"/>
  <sheetViews>
    <sheetView topLeftCell="E1" zoomScale="115" zoomScaleNormal="115" workbookViewId="0">
      <selection activeCell="V19" sqref="V19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  <col min="19" max="19" width="83.44140625" bestFit="1" customWidth="1"/>
    <col min="21" max="21" width="17.21875" bestFit="1" customWidth="1"/>
  </cols>
  <sheetData>
    <row r="2" spans="1:27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318</v>
      </c>
      <c r="V2" t="s">
        <v>320</v>
      </c>
    </row>
    <row r="3" spans="1:27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97" t="s">
        <v>321</v>
      </c>
      <c r="Z3" t="s">
        <v>323</v>
      </c>
    </row>
    <row r="4" spans="1:27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319</v>
      </c>
      <c r="V4">
        <v>0</v>
      </c>
      <c r="Z4">
        <v>0</v>
      </c>
      <c r="AA4">
        <f>MOD(Z4+180,360)</f>
        <v>180</v>
      </c>
    </row>
    <row r="5" spans="1:27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Z5">
        <v>23</v>
      </c>
      <c r="AA5">
        <f t="shared" ref="AA5:AA19" si="5">MOD(Z5+180,360)</f>
        <v>203</v>
      </c>
    </row>
    <row r="6" spans="1:27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6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Z6">
        <v>45</v>
      </c>
      <c r="AA6">
        <f t="shared" si="5"/>
        <v>225</v>
      </c>
    </row>
    <row r="7" spans="1:27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Z7">
        <v>68</v>
      </c>
      <c r="AA7">
        <f t="shared" si="5"/>
        <v>248</v>
      </c>
    </row>
    <row r="8" spans="1:27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7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Z8">
        <v>90</v>
      </c>
      <c r="AA8">
        <f t="shared" si="5"/>
        <v>270</v>
      </c>
    </row>
    <row r="9" spans="1:27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Z9">
        <v>113</v>
      </c>
      <c r="AA9">
        <f t="shared" si="5"/>
        <v>293</v>
      </c>
    </row>
    <row r="10" spans="1:27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8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Z10">
        <v>135</v>
      </c>
      <c r="AA10">
        <f t="shared" si="5"/>
        <v>315</v>
      </c>
    </row>
    <row r="11" spans="1:27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Z11">
        <v>156</v>
      </c>
      <c r="AA11">
        <f t="shared" si="5"/>
        <v>336</v>
      </c>
    </row>
    <row r="12" spans="1:27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9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Z12">
        <v>180</v>
      </c>
      <c r="AA12">
        <f t="shared" si="5"/>
        <v>0</v>
      </c>
    </row>
    <row r="13" spans="1:27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Z13">
        <v>203</v>
      </c>
      <c r="AA13">
        <f t="shared" si="5"/>
        <v>23</v>
      </c>
    </row>
    <row r="14" spans="1:27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0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Z14">
        <v>225</v>
      </c>
      <c r="AA14">
        <f t="shared" si="5"/>
        <v>45</v>
      </c>
    </row>
    <row r="15" spans="1:27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Z15">
        <v>248</v>
      </c>
      <c r="AA15">
        <f t="shared" si="5"/>
        <v>68</v>
      </c>
    </row>
    <row r="16" spans="1:27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1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Z16">
        <v>270</v>
      </c>
      <c r="AA16">
        <f t="shared" si="5"/>
        <v>90</v>
      </c>
    </row>
    <row r="17" spans="1:27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Z17">
        <v>293</v>
      </c>
      <c r="AA17">
        <f t="shared" si="5"/>
        <v>113</v>
      </c>
    </row>
    <row r="18" spans="1:27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2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Z18">
        <v>315</v>
      </c>
      <c r="AA18">
        <f t="shared" si="5"/>
        <v>135</v>
      </c>
    </row>
    <row r="19" spans="1:27" x14ac:dyDescent="0.3">
      <c r="C19" s="9">
        <v>360</v>
      </c>
      <c r="D19" s="10">
        <v>3.99</v>
      </c>
      <c r="V19">
        <v>336</v>
      </c>
      <c r="Z19">
        <v>338</v>
      </c>
      <c r="AA19">
        <f t="shared" si="5"/>
        <v>158</v>
      </c>
    </row>
    <row r="22" spans="1:27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7" x14ac:dyDescent="0.3">
      <c r="A23">
        <v>83.885999999999996</v>
      </c>
      <c r="B23" s="7">
        <v>70</v>
      </c>
      <c r="C23" s="7"/>
      <c r="D23">
        <f t="shared" ref="D23:D37" si="13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4">_xlfn.CONCAT("if(WindAngle &lt; ",K23+5, ") return(""",M23,""");")</f>
        <v>if(WindAngle &lt; 27,5) return("Nord");</v>
      </c>
    </row>
    <row r="24" spans="1:27" x14ac:dyDescent="0.3">
      <c r="A24">
        <v>92.070000000000007</v>
      </c>
      <c r="B24" s="7">
        <v>90</v>
      </c>
      <c r="C24" s="7"/>
      <c r="D24">
        <f t="shared" si="13"/>
        <v>109.46100000000001</v>
      </c>
      <c r="F24" s="7"/>
      <c r="G24" s="7" t="str">
        <f t="shared" ref="G24:G37" si="15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4"/>
        <v>if(WindAngle &lt; 50) return("Nord-Est");</v>
      </c>
    </row>
    <row r="25" spans="1:27" x14ac:dyDescent="0.3">
      <c r="A25">
        <v>126.852</v>
      </c>
      <c r="B25" s="7">
        <v>160</v>
      </c>
      <c r="C25" s="7"/>
      <c r="D25">
        <f t="shared" si="13"/>
        <v>155.49600000000001</v>
      </c>
      <c r="F25" s="7"/>
      <c r="G25" s="7" t="str">
        <f t="shared" si="15"/>
        <v>if (WindAnalog &lt; 155) return(160);</v>
      </c>
      <c r="K25">
        <v>67.5</v>
      </c>
      <c r="M25" t="s">
        <v>64</v>
      </c>
      <c r="O25" s="7" t="str">
        <f t="shared" si="14"/>
        <v>if(WindAngle &lt; 72,5) return("Est");</v>
      </c>
    </row>
    <row r="26" spans="1:27" x14ac:dyDescent="0.3">
      <c r="A26">
        <v>184.14000000000001</v>
      </c>
      <c r="B26" s="7">
        <v>135</v>
      </c>
      <c r="C26" s="7"/>
      <c r="D26">
        <f t="shared" si="13"/>
        <v>213.80700000000002</v>
      </c>
      <c r="F26" s="7"/>
      <c r="G26" s="7" t="str">
        <f t="shared" si="15"/>
        <v>if (WindAnalog &lt; 214) return(135);</v>
      </c>
      <c r="K26">
        <v>90</v>
      </c>
      <c r="M26" t="s">
        <v>64</v>
      </c>
      <c r="O26" s="7" t="str">
        <f t="shared" si="14"/>
        <v>if(WindAngle &lt; 95) return("Est");</v>
      </c>
    </row>
    <row r="27" spans="1:27" x14ac:dyDescent="0.3">
      <c r="A27">
        <v>243.47399999999999</v>
      </c>
      <c r="B27" s="7">
        <v>200</v>
      </c>
      <c r="C27" s="7"/>
      <c r="D27">
        <f t="shared" si="13"/>
        <v>264.95699999999999</v>
      </c>
      <c r="F27" s="7"/>
      <c r="G27" s="7" t="str">
        <f t="shared" si="15"/>
        <v>if (WindAnalog &lt; 265) return(200);</v>
      </c>
      <c r="K27">
        <v>112.5</v>
      </c>
      <c r="M27" t="s">
        <v>64</v>
      </c>
      <c r="O27" s="7" t="str">
        <f t="shared" si="14"/>
        <v>if(WindAngle &lt; 117,5) return("Est");</v>
      </c>
    </row>
    <row r="28" spans="1:27" x14ac:dyDescent="0.3">
      <c r="A28">
        <v>286.43999999999994</v>
      </c>
      <c r="B28" s="7">
        <v>180</v>
      </c>
      <c r="C28" s="7"/>
      <c r="D28">
        <f t="shared" si="13"/>
        <v>345.774</v>
      </c>
      <c r="F28" s="7"/>
      <c r="G28" s="7" t="str">
        <f t="shared" si="15"/>
        <v>if (WindAnalog &lt; 346) return(180);</v>
      </c>
      <c r="K28">
        <v>135</v>
      </c>
      <c r="M28" t="s">
        <v>65</v>
      </c>
      <c r="O28" s="7" t="str">
        <f t="shared" si="14"/>
        <v>if(WindAngle &lt; 140) return("Sud-Est");</v>
      </c>
    </row>
    <row r="29" spans="1:27" x14ac:dyDescent="0.3">
      <c r="A29">
        <v>405.108</v>
      </c>
      <c r="B29" s="7">
        <v>20</v>
      </c>
      <c r="C29" s="7"/>
      <c r="D29">
        <f t="shared" si="13"/>
        <v>432.72900000000004</v>
      </c>
      <c r="F29" s="7"/>
      <c r="G29" s="7" t="str">
        <f t="shared" si="15"/>
        <v>if (WindAnalog &lt; 433) return(20);</v>
      </c>
      <c r="K29">
        <v>157.5</v>
      </c>
      <c r="M29" t="s">
        <v>66</v>
      </c>
      <c r="O29" s="7" t="str">
        <f t="shared" si="14"/>
        <v>if(WindAngle &lt; 162,5) return("Sud");</v>
      </c>
    </row>
    <row r="30" spans="1:27" x14ac:dyDescent="0.3">
      <c r="A30">
        <v>460.35</v>
      </c>
      <c r="B30" s="7">
        <v>45</v>
      </c>
      <c r="C30" s="7"/>
      <c r="D30">
        <f t="shared" si="13"/>
        <v>529.91399999999999</v>
      </c>
      <c r="F30" s="7"/>
      <c r="G30" s="7" t="str">
        <f t="shared" si="15"/>
        <v>if (WindAnalog &lt; 530) return(45);</v>
      </c>
      <c r="K30">
        <v>180</v>
      </c>
      <c r="M30" t="s">
        <v>66</v>
      </c>
      <c r="O30" s="7" t="str">
        <f t="shared" si="14"/>
        <v>if(WindAngle &lt; 185) return("Sud");</v>
      </c>
    </row>
    <row r="31" spans="1:27" x14ac:dyDescent="0.3">
      <c r="A31">
        <v>599.47800000000007</v>
      </c>
      <c r="B31" s="7">
        <v>250</v>
      </c>
      <c r="C31" s="7"/>
      <c r="D31">
        <f t="shared" si="13"/>
        <v>614.82300000000009</v>
      </c>
      <c r="F31" s="7"/>
      <c r="G31" s="7" t="str">
        <f t="shared" si="15"/>
        <v>if (WindAnalog &lt; 615) return(250);</v>
      </c>
      <c r="K31">
        <v>202.5</v>
      </c>
      <c r="M31" t="s">
        <v>66</v>
      </c>
      <c r="O31" s="7" t="str">
        <f t="shared" si="14"/>
        <v>if(WindAngle &lt; 207,5) return("Sud");</v>
      </c>
    </row>
    <row r="32" spans="1:27" x14ac:dyDescent="0.3">
      <c r="A32">
        <v>630.16800000000001</v>
      </c>
      <c r="B32" s="7">
        <v>225</v>
      </c>
      <c r="C32" s="7"/>
      <c r="D32">
        <f t="shared" si="13"/>
        <v>665.97299999999996</v>
      </c>
      <c r="F32" s="7"/>
      <c r="G32" s="7" t="str">
        <f t="shared" si="15"/>
        <v>if (WindAnalog &lt; 666) return(225);</v>
      </c>
      <c r="K32">
        <v>225</v>
      </c>
      <c r="M32" t="s">
        <v>67</v>
      </c>
      <c r="O32" s="7" t="str">
        <f t="shared" si="14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3"/>
        <v>743.721</v>
      </c>
      <c r="F33" s="7"/>
      <c r="G33" s="7" t="str">
        <f t="shared" si="15"/>
        <v>if (WindAnalog &lt; 744) return(340);</v>
      </c>
      <c r="K33">
        <v>247.5</v>
      </c>
      <c r="M33" t="s">
        <v>68</v>
      </c>
      <c r="O33" s="7" t="str">
        <f t="shared" si="14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3"/>
        <v>806.12400000000002</v>
      </c>
      <c r="F34" s="7"/>
      <c r="G34" s="7" t="str">
        <f t="shared" si="15"/>
        <v>if (WindAnalog &lt; 806) return(0);</v>
      </c>
      <c r="K34">
        <v>270</v>
      </c>
      <c r="M34" t="s">
        <v>68</v>
      </c>
      <c r="O34" s="7" t="str">
        <f t="shared" si="14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3"/>
        <v>856.25099999999998</v>
      </c>
      <c r="F35" s="7"/>
      <c r="G35" s="7" t="str">
        <f t="shared" si="15"/>
        <v>if (WindAnalog &lt; 856) return(290);</v>
      </c>
      <c r="K35">
        <v>292.5</v>
      </c>
      <c r="M35" t="s">
        <v>68</v>
      </c>
      <c r="O35" s="7" t="str">
        <f t="shared" si="14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3"/>
        <v>915.58500000000004</v>
      </c>
      <c r="F36" s="7"/>
      <c r="G36" s="7" t="str">
        <f t="shared" si="15"/>
        <v>if (WindAnalog &lt; 916) return(315);</v>
      </c>
      <c r="K36">
        <v>315</v>
      </c>
      <c r="M36" t="s">
        <v>69</v>
      </c>
      <c r="O36" s="7" t="str">
        <f t="shared" si="14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3"/>
        <v>984.12599999999998</v>
      </c>
      <c r="F37" s="7"/>
      <c r="G37" s="7" t="str">
        <f t="shared" si="15"/>
        <v>if (WindAnalog &lt; 984) return(270);</v>
      </c>
      <c r="K37">
        <v>337.5</v>
      </c>
      <c r="M37" t="s">
        <v>62</v>
      </c>
      <c r="O37" s="7" t="str">
        <f t="shared" si="14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6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6"/>
        <v>90.623999999999995</v>
      </c>
      <c r="C44" s="7">
        <v>67.5</v>
      </c>
      <c r="E44" s="7"/>
      <c r="F44" s="7"/>
      <c r="G44" s="7" t="str">
        <f t="shared" ref="G44:G58" si="17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6"/>
        <v>113.152</v>
      </c>
      <c r="C45" s="7">
        <v>90</v>
      </c>
      <c r="E45" s="7"/>
      <c r="F45" s="7"/>
      <c r="G45" s="7" t="str">
        <f t="shared" si="17"/>
        <v>if (WindAnalog &lt; 113) return(90);</v>
      </c>
    </row>
    <row r="46" spans="1:15" x14ac:dyDescent="0.3">
      <c r="A46" s="7">
        <v>131.072</v>
      </c>
      <c r="B46">
        <f t="shared" si="16"/>
        <v>160.768</v>
      </c>
      <c r="C46" s="7">
        <v>157.5</v>
      </c>
      <c r="E46" s="7"/>
      <c r="F46" s="7"/>
      <c r="G46" s="7" t="str">
        <f t="shared" si="17"/>
        <v>if (WindAnalog &lt; 161) return(157,5);</v>
      </c>
    </row>
    <row r="47" spans="1:15" x14ac:dyDescent="0.3">
      <c r="A47" s="7">
        <v>190.464</v>
      </c>
      <c r="B47">
        <f t="shared" si="16"/>
        <v>221.184</v>
      </c>
      <c r="C47" s="7">
        <v>135</v>
      </c>
      <c r="E47" s="7"/>
      <c r="F47" s="7"/>
      <c r="G47" s="7" t="str">
        <f t="shared" si="17"/>
        <v>if (WindAnalog &lt; 221) return(135);</v>
      </c>
    </row>
    <row r="48" spans="1:15" x14ac:dyDescent="0.3">
      <c r="A48" s="7">
        <v>251.904</v>
      </c>
      <c r="B48">
        <f t="shared" si="16"/>
        <v>274.43200000000002</v>
      </c>
      <c r="C48" s="7">
        <v>202.5</v>
      </c>
      <c r="E48" s="7"/>
      <c r="F48" s="7"/>
      <c r="G48" s="7" t="str">
        <f t="shared" si="17"/>
        <v>if (WindAnalog &lt; 274) return(202,5);</v>
      </c>
    </row>
    <row r="49" spans="1:7" x14ac:dyDescent="0.3">
      <c r="A49" s="7">
        <v>296.95999999999998</v>
      </c>
      <c r="B49">
        <f t="shared" si="16"/>
        <v>359.42399999999998</v>
      </c>
      <c r="C49" s="7">
        <v>180</v>
      </c>
      <c r="E49" s="7"/>
      <c r="F49" s="7"/>
      <c r="G49" s="7" t="str">
        <f t="shared" si="17"/>
        <v>if (WindAnalog &lt; 359) return(180);</v>
      </c>
    </row>
    <row r="50" spans="1:7" x14ac:dyDescent="0.3">
      <c r="A50" s="7">
        <v>421.88800000000003</v>
      </c>
      <c r="B50">
        <f t="shared" si="16"/>
        <v>450.56</v>
      </c>
      <c r="C50" s="7">
        <v>22.5</v>
      </c>
      <c r="E50" s="7"/>
      <c r="F50" s="7"/>
      <c r="G50" s="7" t="str">
        <f t="shared" si="17"/>
        <v>if (WindAnalog &lt; 451) return(22,5);</v>
      </c>
    </row>
    <row r="51" spans="1:7" x14ac:dyDescent="0.3">
      <c r="A51" s="7">
        <v>479.23199999999997</v>
      </c>
      <c r="B51">
        <f t="shared" si="16"/>
        <v>550.91200000000003</v>
      </c>
      <c r="C51" s="7">
        <v>45</v>
      </c>
      <c r="E51" s="7"/>
      <c r="F51" s="7"/>
      <c r="G51" s="7" t="str">
        <f t="shared" si="17"/>
        <v>if (WindAnalog &lt; 551) return(45);</v>
      </c>
    </row>
    <row r="52" spans="1:7" x14ac:dyDescent="0.3">
      <c r="A52" s="7">
        <v>622.59199999999998</v>
      </c>
      <c r="B52">
        <f t="shared" si="16"/>
        <v>638.976</v>
      </c>
      <c r="C52" s="7">
        <v>247.5</v>
      </c>
      <c r="E52" s="7"/>
      <c r="F52" s="7"/>
      <c r="G52" s="7" t="str">
        <f t="shared" si="17"/>
        <v>if (WindAnalog &lt; 639) return(247,5);</v>
      </c>
    </row>
    <row r="53" spans="1:7" x14ac:dyDescent="0.3">
      <c r="A53" s="7">
        <v>655.36</v>
      </c>
      <c r="B53">
        <f t="shared" si="16"/>
        <v>693.24800000000005</v>
      </c>
      <c r="C53" s="7">
        <v>225</v>
      </c>
      <c r="E53" s="7"/>
      <c r="F53" s="7"/>
      <c r="G53" s="7" t="str">
        <f t="shared" si="17"/>
        <v>if (WindAnalog &lt; 693) return(225);</v>
      </c>
    </row>
    <row r="54" spans="1:7" x14ac:dyDescent="0.3">
      <c r="A54" s="7">
        <v>731.13599999999997</v>
      </c>
      <c r="B54">
        <f t="shared" si="16"/>
        <v>774.14400000000001</v>
      </c>
      <c r="C54" s="7">
        <v>337.5</v>
      </c>
      <c r="E54" s="7"/>
      <c r="F54" s="7"/>
      <c r="G54" s="7" t="str">
        <f t="shared" si="17"/>
        <v>if (WindAnalog &lt; 774) return(337,5);</v>
      </c>
    </row>
    <row r="55" spans="1:7" x14ac:dyDescent="0.3">
      <c r="A55" s="7">
        <v>817.15200000000004</v>
      </c>
      <c r="B55">
        <f t="shared" si="16"/>
        <v>838.65600000000006</v>
      </c>
      <c r="C55" s="7">
        <v>0</v>
      </c>
      <c r="E55" s="7"/>
      <c r="F55" s="7"/>
      <c r="G55" s="7" t="str">
        <f t="shared" si="17"/>
        <v>if (WindAnalog &lt; 839) return(0);</v>
      </c>
    </row>
    <row r="56" spans="1:7" x14ac:dyDescent="0.3">
      <c r="A56" s="7">
        <v>860.16000000000008</v>
      </c>
      <c r="B56">
        <f t="shared" si="16"/>
        <v>890.88000000000011</v>
      </c>
      <c r="C56" s="7">
        <v>292.5</v>
      </c>
      <c r="E56" s="7"/>
      <c r="F56" s="7"/>
      <c r="G56" s="7" t="str">
        <f t="shared" si="17"/>
        <v>if (WindAnalog &lt; 891) return(292,5);</v>
      </c>
    </row>
    <row r="57" spans="1:7" x14ac:dyDescent="0.3">
      <c r="A57" s="7">
        <v>921.6</v>
      </c>
      <c r="B57">
        <f t="shared" si="16"/>
        <v>951.29600000000005</v>
      </c>
      <c r="C57" s="7">
        <v>315</v>
      </c>
      <c r="E57" s="7"/>
      <c r="F57" s="7"/>
      <c r="G57" s="7" t="str">
        <f t="shared" si="17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7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BC03-784B-476F-A932-B0ED42D567EF}">
  <dimension ref="A1:F34"/>
  <sheetViews>
    <sheetView workbookViewId="0">
      <selection activeCell="C6" sqref="C6"/>
    </sheetView>
  </sheetViews>
  <sheetFormatPr baseColWidth="10" defaultRowHeight="14.4" x14ac:dyDescent="0.3"/>
  <cols>
    <col min="2" max="2" width="22.6640625" bestFit="1" customWidth="1"/>
    <col min="3" max="3" width="26.33203125" bestFit="1" customWidth="1"/>
    <col min="4" max="4" width="33.88671875" bestFit="1" customWidth="1"/>
    <col min="5" max="5" width="19.21875" bestFit="1" customWidth="1"/>
    <col min="6" max="6" width="31" bestFit="1" customWidth="1"/>
  </cols>
  <sheetData>
    <row r="1" spans="1:6" x14ac:dyDescent="0.3">
      <c r="A1" t="s">
        <v>313</v>
      </c>
    </row>
    <row r="2" spans="1:6" x14ac:dyDescent="0.3">
      <c r="A2" t="s">
        <v>368</v>
      </c>
    </row>
    <row r="3" spans="1:6" ht="15.6" x14ac:dyDescent="0.3">
      <c r="A3" s="109">
        <v>1006</v>
      </c>
      <c r="B3" s="108" t="s">
        <v>370</v>
      </c>
    </row>
    <row r="4" spans="1:6" ht="15.6" x14ac:dyDescent="0.3">
      <c r="A4" s="109">
        <v>1013</v>
      </c>
      <c r="B4" s="108" t="s">
        <v>371</v>
      </c>
    </row>
    <row r="5" spans="1:6" ht="15.6" x14ac:dyDescent="0.3">
      <c r="A5" s="110">
        <v>1020</v>
      </c>
      <c r="B5" s="111" t="s">
        <v>372</v>
      </c>
      <c r="C5" s="106"/>
      <c r="D5" s="106"/>
      <c r="E5" s="106"/>
      <c r="F5" s="106"/>
    </row>
    <row r="6" spans="1:6" ht="43.2" customHeight="1" x14ac:dyDescent="0.3">
      <c r="A6" s="110" t="s">
        <v>369</v>
      </c>
      <c r="B6" s="111" t="s">
        <v>373</v>
      </c>
      <c r="C6" s="107"/>
      <c r="D6" s="107"/>
      <c r="E6" s="107"/>
      <c r="F6" s="105"/>
    </row>
    <row r="7" spans="1:6" ht="28.8" customHeight="1" x14ac:dyDescent="0.3">
      <c r="A7" s="107"/>
      <c r="B7" s="107"/>
      <c r="C7" s="105"/>
      <c r="D7" s="107"/>
      <c r="E7" s="107"/>
      <c r="F7" s="107"/>
    </row>
    <row r="8" spans="1:6" x14ac:dyDescent="0.3">
      <c r="A8" s="107"/>
      <c r="B8" s="107"/>
      <c r="C8" s="107"/>
      <c r="D8" s="107"/>
      <c r="E8" s="107"/>
      <c r="F8" s="107"/>
    </row>
    <row r="9" spans="1:6" x14ac:dyDescent="0.3">
      <c r="A9" s="107"/>
      <c r="B9" s="107"/>
      <c r="C9" s="107"/>
      <c r="D9" s="107"/>
      <c r="E9" s="107"/>
      <c r="F9" s="107"/>
    </row>
    <row r="11" spans="1:6" ht="18" x14ac:dyDescent="0.3">
      <c r="A11" s="104"/>
    </row>
    <row r="13" spans="1:6" x14ac:dyDescent="0.3">
      <c r="A13" s="106"/>
      <c r="B13" s="106"/>
      <c r="C13" s="106"/>
      <c r="D13" s="106"/>
      <c r="E13" s="106"/>
      <c r="F13" s="106"/>
    </row>
    <row r="14" spans="1:6" ht="28.8" customHeight="1" x14ac:dyDescent="0.3">
      <c r="A14" s="107"/>
      <c r="B14" s="107"/>
      <c r="C14" s="107"/>
      <c r="D14" s="105"/>
      <c r="E14" s="107"/>
      <c r="F14" s="107"/>
    </row>
    <row r="15" spans="1:6" ht="57.6" customHeight="1" x14ac:dyDescent="0.3">
      <c r="A15" s="107"/>
      <c r="B15" s="105"/>
      <c r="C15" s="105"/>
      <c r="D15" s="107"/>
      <c r="E15" s="105"/>
      <c r="F15" s="107"/>
    </row>
    <row r="16" spans="1:6" x14ac:dyDescent="0.3">
      <c r="A16" s="107"/>
      <c r="B16" s="107"/>
      <c r="C16" s="107"/>
      <c r="D16" s="107"/>
      <c r="E16" s="107"/>
      <c r="F16" s="107"/>
    </row>
    <row r="17" spans="1:6" x14ac:dyDescent="0.3">
      <c r="A17" s="107"/>
      <c r="B17" s="107"/>
      <c r="C17" s="107"/>
      <c r="D17" s="107"/>
      <c r="E17" s="107"/>
      <c r="F17" s="107"/>
    </row>
    <row r="19" spans="1:6" ht="18" x14ac:dyDescent="0.3">
      <c r="A19" s="104"/>
    </row>
    <row r="21" spans="1:6" x14ac:dyDescent="0.3">
      <c r="A21" s="106"/>
      <c r="B21" s="106"/>
      <c r="C21" s="106"/>
      <c r="D21" s="106"/>
      <c r="E21" s="106"/>
      <c r="F21" s="106"/>
    </row>
    <row r="22" spans="1:6" x14ac:dyDescent="0.3">
      <c r="A22" s="107"/>
      <c r="B22" s="105"/>
      <c r="C22" s="107"/>
      <c r="D22" s="107"/>
      <c r="E22" s="105"/>
      <c r="F22" s="107"/>
    </row>
    <row r="23" spans="1:6" x14ac:dyDescent="0.3">
      <c r="A23" s="107"/>
      <c r="B23" s="107"/>
      <c r="C23" s="107"/>
      <c r="D23" s="107"/>
      <c r="E23" s="107"/>
      <c r="F23" s="107"/>
    </row>
    <row r="24" spans="1:6" ht="28.8" customHeight="1" x14ac:dyDescent="0.3">
      <c r="A24" s="107"/>
      <c r="B24" s="107"/>
      <c r="C24" s="107"/>
      <c r="D24" s="105"/>
      <c r="E24" s="107"/>
      <c r="F24" s="107"/>
    </row>
    <row r="25" spans="1:6" x14ac:dyDescent="0.3">
      <c r="A25" s="107"/>
      <c r="B25" s="107"/>
      <c r="C25" s="107"/>
      <c r="D25" s="107"/>
      <c r="E25" s="107"/>
      <c r="F25" s="107"/>
    </row>
    <row r="28" spans="1:6" ht="18" x14ac:dyDescent="0.3">
      <c r="A28" s="104"/>
    </row>
    <row r="30" spans="1:6" x14ac:dyDescent="0.3">
      <c r="A30" s="106"/>
      <c r="B30" s="106"/>
      <c r="C30" s="106"/>
      <c r="D30" s="106"/>
      <c r="E30" s="106"/>
      <c r="F30" s="106"/>
    </row>
    <row r="31" spans="1:6" x14ac:dyDescent="0.3">
      <c r="A31" s="107"/>
      <c r="B31" s="107"/>
      <c r="C31" s="107"/>
      <c r="D31" s="107"/>
      <c r="E31" s="105"/>
      <c r="F31" s="105"/>
    </row>
    <row r="32" spans="1:6" ht="28.8" customHeight="1" x14ac:dyDescent="0.3">
      <c r="A32" s="107"/>
      <c r="B32" s="107"/>
      <c r="C32" s="107"/>
      <c r="D32" s="107"/>
      <c r="E32" s="107"/>
      <c r="F32" s="107"/>
    </row>
    <row r="33" spans="1:6" ht="28.8" customHeight="1" x14ac:dyDescent="0.3">
      <c r="A33" s="107"/>
      <c r="B33" s="107"/>
      <c r="C33" s="107"/>
      <c r="D33" s="107"/>
      <c r="E33" s="107"/>
      <c r="F33" s="107"/>
    </row>
    <row r="34" spans="1:6" ht="28.8" customHeight="1" x14ac:dyDescent="0.3">
      <c r="A34" s="107"/>
      <c r="B34" s="107"/>
      <c r="C34" s="107"/>
      <c r="D34" s="107"/>
      <c r="E34" s="107"/>
      <c r="F34" s="107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285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286</v>
      </c>
      <c r="S3" s="46">
        <v>500</v>
      </c>
      <c r="W3" s="46" t="s">
        <v>295</v>
      </c>
      <c r="X3" s="46" t="s">
        <v>296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287</v>
      </c>
      <c r="S4" s="93">
        <v>10</v>
      </c>
      <c r="T4" s="46" t="s">
        <v>294</v>
      </c>
      <c r="W4" s="46">
        <v>1</v>
      </c>
      <c r="X4" s="93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288</v>
      </c>
      <c r="S5" s="46">
        <v>5</v>
      </c>
      <c r="T5" s="46" t="s">
        <v>169</v>
      </c>
      <c r="W5" s="46">
        <v>2</v>
      </c>
      <c r="X5" s="93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290</v>
      </c>
      <c r="S6" s="94">
        <f>S3*S5/1023</f>
        <v>2.4437927663734116</v>
      </c>
      <c r="T6" s="46" t="s">
        <v>169</v>
      </c>
      <c r="W6" s="46">
        <v>3</v>
      </c>
      <c r="X6" s="93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3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291</v>
      </c>
      <c r="S8" s="93">
        <f>S4/((S5/S6)-1)</f>
        <v>9.5602294455066943</v>
      </c>
      <c r="T8" s="46" t="s">
        <v>289</v>
      </c>
      <c r="W8" s="46">
        <v>5</v>
      </c>
      <c r="X8" s="93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292</v>
      </c>
      <c r="S9" s="93">
        <f>O3</f>
        <v>2.7916102977683802E-3</v>
      </c>
      <c r="W9" s="46">
        <v>6</v>
      </c>
      <c r="X9" s="93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293</v>
      </c>
      <c r="S10" s="93">
        <f>N3</f>
        <v>2.5391671084307892E-4</v>
      </c>
      <c r="W10" s="46">
        <v>7</v>
      </c>
      <c r="X10" s="93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3">
        <f>S9+S10*LN(S8)</f>
        <v>3.3648556419381879E-3</v>
      </c>
      <c r="W11" s="46">
        <v>8</v>
      </c>
      <c r="X11" s="93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4">
        <f>1/S11-273.15</f>
        <v>24.03956960185991</v>
      </c>
      <c r="T12" s="46" t="s">
        <v>170</v>
      </c>
      <c r="W12" s="46">
        <v>9</v>
      </c>
      <c r="X12" s="93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3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3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3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3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3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3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3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3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3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3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3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3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3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3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3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3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3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3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3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3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3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3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3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3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3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3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3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3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3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3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3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3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3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3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3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3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3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3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3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3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3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3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3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3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3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3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3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3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3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3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3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3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3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3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3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3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3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3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3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3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3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3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3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3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3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3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3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3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3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3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3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3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3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3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3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3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3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3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3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3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3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3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3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3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3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3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3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3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3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3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3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3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3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3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3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3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3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3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3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3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3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3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3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3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3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3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3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3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3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3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3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3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3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3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3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3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3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3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3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3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3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3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3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3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3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3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3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3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3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3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3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3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3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3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3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3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3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3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3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3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3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3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3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3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3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3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3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3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3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3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3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3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3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3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3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3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3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3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3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3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3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3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3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3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3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3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3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3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3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3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3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3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3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3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3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3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3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3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3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3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3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3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3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3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3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3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3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3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3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3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3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3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3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3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3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3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3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3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3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3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3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3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3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3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3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3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3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3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3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3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3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3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3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3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3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3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3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3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3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3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3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3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3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3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3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3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3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3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3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3">
        <f t="shared" si="31"/>
        <v>52.091760126392728</v>
      </c>
    </row>
    <row r="243" spans="1:24" x14ac:dyDescent="0.3">
      <c r="W243" s="46">
        <v>240</v>
      </c>
      <c r="X243" s="93">
        <f t="shared" si="31"/>
        <v>51.945394190091861</v>
      </c>
    </row>
    <row r="244" spans="1:24" x14ac:dyDescent="0.3">
      <c r="W244" s="46">
        <v>241</v>
      </c>
      <c r="X244" s="93">
        <f t="shared" si="31"/>
        <v>51.799581681445716</v>
      </c>
    </row>
    <row r="245" spans="1:24" x14ac:dyDescent="0.3">
      <c r="W245" s="46">
        <v>242</v>
      </c>
      <c r="X245" s="93">
        <f t="shared" si="31"/>
        <v>51.654317325290435</v>
      </c>
    </row>
    <row r="246" spans="1:24" x14ac:dyDescent="0.3">
      <c r="W246" s="46">
        <v>243</v>
      </c>
      <c r="X246" s="93">
        <f t="shared" si="31"/>
        <v>51.509595914405509</v>
      </c>
    </row>
    <row r="247" spans="1:24" x14ac:dyDescent="0.3">
      <c r="W247" s="46">
        <v>244</v>
      </c>
      <c r="X247" s="93">
        <f t="shared" si="31"/>
        <v>51.365412308340694</v>
      </c>
    </row>
    <row r="248" spans="1:24" x14ac:dyDescent="0.3">
      <c r="W248" s="46">
        <v>245</v>
      </c>
      <c r="X248" s="93">
        <f t="shared" si="31"/>
        <v>51.221761432267897</v>
      </c>
    </row>
    <row r="249" spans="1:24" x14ac:dyDescent="0.3">
      <c r="W249" s="46">
        <v>246</v>
      </c>
      <c r="X249" s="93">
        <f t="shared" si="31"/>
        <v>51.078638275857202</v>
      </c>
    </row>
    <row r="250" spans="1:24" x14ac:dyDescent="0.3">
      <c r="W250" s="46">
        <v>247</v>
      </c>
      <c r="X250" s="93">
        <f t="shared" si="31"/>
        <v>50.936037892176728</v>
      </c>
    </row>
    <row r="251" spans="1:24" x14ac:dyDescent="0.3">
      <c r="W251" s="46">
        <v>248</v>
      </c>
      <c r="X251" s="93">
        <f t="shared" si="31"/>
        <v>50.793955396615047</v>
      </c>
    </row>
    <row r="252" spans="1:24" x14ac:dyDescent="0.3">
      <c r="W252" s="46">
        <v>249</v>
      </c>
      <c r="X252" s="93">
        <f t="shared" si="31"/>
        <v>50.652385965826625</v>
      </c>
    </row>
    <row r="253" spans="1:24" x14ac:dyDescent="0.3">
      <c r="W253" s="46">
        <v>250</v>
      </c>
      <c r="X253" s="93">
        <f t="shared" si="31"/>
        <v>50.511324836698918</v>
      </c>
    </row>
    <row r="254" spans="1:24" x14ac:dyDescent="0.3">
      <c r="W254" s="46">
        <v>251</v>
      </c>
      <c r="X254" s="93">
        <f t="shared" si="31"/>
        <v>50.370767305340621</v>
      </c>
    </row>
    <row r="255" spans="1:24" x14ac:dyDescent="0.3">
      <c r="W255" s="46">
        <v>252</v>
      </c>
      <c r="X255" s="93">
        <f t="shared" si="31"/>
        <v>50.230708726091166</v>
      </c>
    </row>
    <row r="256" spans="1:24" x14ac:dyDescent="0.3">
      <c r="W256" s="46">
        <v>253</v>
      </c>
      <c r="X256" s="93">
        <f t="shared" si="31"/>
        <v>50.091144510550237</v>
      </c>
    </row>
    <row r="257" spans="23:24" x14ac:dyDescent="0.3">
      <c r="W257" s="46">
        <v>254</v>
      </c>
      <c r="X257" s="93">
        <f t="shared" si="31"/>
        <v>49.952070126627177</v>
      </c>
    </row>
    <row r="258" spans="23:24" x14ac:dyDescent="0.3">
      <c r="W258" s="46">
        <v>255</v>
      </c>
      <c r="X258" s="93">
        <f t="shared" si="31"/>
        <v>49.813481097609724</v>
      </c>
    </row>
    <row r="259" spans="23:24" x14ac:dyDescent="0.3">
      <c r="W259" s="46">
        <v>256</v>
      </c>
      <c r="X259" s="93">
        <f t="shared" si="31"/>
        <v>49.675373001251899</v>
      </c>
    </row>
    <row r="260" spans="23:24" x14ac:dyDescent="0.3">
      <c r="W260" s="46">
        <v>257</v>
      </c>
      <c r="X260" s="93">
        <f t="shared" si="31"/>
        <v>49.537741468879858</v>
      </c>
    </row>
    <row r="261" spans="23:24" x14ac:dyDescent="0.3">
      <c r="W261" s="46">
        <v>258</v>
      </c>
      <c r="X261" s="93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3">
        <f t="shared" si="32"/>
        <v>49.263890884020043</v>
      </c>
    </row>
    <row r="263" spans="23:24" x14ac:dyDescent="0.3">
      <c r="W263" s="46">
        <v>260</v>
      </c>
      <c r="X263" s="93">
        <f t="shared" si="32"/>
        <v>49.127663354249194</v>
      </c>
    </row>
    <row r="264" spans="23:24" x14ac:dyDescent="0.3">
      <c r="W264" s="46">
        <v>261</v>
      </c>
      <c r="X264" s="93">
        <f t="shared" si="32"/>
        <v>48.991895432231956</v>
      </c>
    </row>
    <row r="265" spans="23:24" x14ac:dyDescent="0.3">
      <c r="W265" s="46">
        <v>262</v>
      </c>
      <c r="X265" s="93">
        <f t="shared" si="32"/>
        <v>48.85658300436063</v>
      </c>
    </row>
    <row r="266" spans="23:24" x14ac:dyDescent="0.3">
      <c r="W266" s="46">
        <v>263</v>
      </c>
      <c r="X266" s="93">
        <f t="shared" si="32"/>
        <v>48.721722005598963</v>
      </c>
    </row>
    <row r="267" spans="23:24" x14ac:dyDescent="0.3">
      <c r="W267" s="46">
        <v>264</v>
      </c>
      <c r="X267" s="93">
        <f t="shared" si="32"/>
        <v>48.587308418705391</v>
      </c>
    </row>
    <row r="268" spans="23:24" x14ac:dyDescent="0.3">
      <c r="W268" s="46">
        <v>265</v>
      </c>
      <c r="X268" s="93">
        <f t="shared" si="32"/>
        <v>48.453338273471388</v>
      </c>
    </row>
    <row r="269" spans="23:24" x14ac:dyDescent="0.3">
      <c r="W269" s="46">
        <v>266</v>
      </c>
      <c r="X269" s="93">
        <f t="shared" si="32"/>
        <v>48.31980764597472</v>
      </c>
    </row>
    <row r="270" spans="23:24" x14ac:dyDescent="0.3">
      <c r="W270" s="46">
        <v>267</v>
      </c>
      <c r="X270" s="93">
        <f t="shared" si="32"/>
        <v>48.186712657847579</v>
      </c>
    </row>
    <row r="271" spans="23:24" x14ac:dyDescent="0.3">
      <c r="W271" s="46">
        <v>268</v>
      </c>
      <c r="X271" s="93">
        <f t="shared" si="32"/>
        <v>48.054049475557918</v>
      </c>
    </row>
    <row r="272" spans="23:24" x14ac:dyDescent="0.3">
      <c r="W272" s="46">
        <v>269</v>
      </c>
      <c r="X272" s="93">
        <f t="shared" si="32"/>
        <v>47.921814309705894</v>
      </c>
    </row>
    <row r="273" spans="23:24" x14ac:dyDescent="0.3">
      <c r="W273" s="46">
        <v>270</v>
      </c>
      <c r="X273" s="93">
        <f t="shared" si="32"/>
        <v>47.790003414332602</v>
      </c>
    </row>
    <row r="274" spans="23:24" x14ac:dyDescent="0.3">
      <c r="W274" s="46">
        <v>271</v>
      </c>
      <c r="X274" s="93">
        <f t="shared" si="32"/>
        <v>47.658613086242951</v>
      </c>
    </row>
    <row r="275" spans="23:24" x14ac:dyDescent="0.3">
      <c r="W275" s="46">
        <v>272</v>
      </c>
      <c r="X275" s="93">
        <f t="shared" si="32"/>
        <v>47.527639664340938</v>
      </c>
    </row>
    <row r="276" spans="23:24" x14ac:dyDescent="0.3">
      <c r="W276" s="46">
        <v>273</v>
      </c>
      <c r="X276" s="93">
        <f t="shared" si="32"/>
        <v>47.397079528977599</v>
      </c>
    </row>
    <row r="277" spans="23:24" x14ac:dyDescent="0.3">
      <c r="W277" s="46">
        <v>274</v>
      </c>
      <c r="X277" s="93">
        <f t="shared" si="32"/>
        <v>47.266929101311518</v>
      </c>
    </row>
    <row r="278" spans="23:24" x14ac:dyDescent="0.3">
      <c r="W278" s="46">
        <v>275</v>
      </c>
      <c r="X278" s="93">
        <f t="shared" si="32"/>
        <v>47.137184842680995</v>
      </c>
    </row>
    <row r="279" spans="23:24" x14ac:dyDescent="0.3">
      <c r="W279" s="46">
        <v>276</v>
      </c>
      <c r="X279" s="93">
        <f t="shared" si="32"/>
        <v>47.00784325398854</v>
      </c>
    </row>
    <row r="280" spans="23:24" x14ac:dyDescent="0.3">
      <c r="W280" s="46">
        <v>277</v>
      </c>
      <c r="X280" s="93">
        <f t="shared" si="32"/>
        <v>46.878900875096122</v>
      </c>
    </row>
    <row r="281" spans="23:24" x14ac:dyDescent="0.3">
      <c r="W281" s="46">
        <v>278</v>
      </c>
      <c r="X281" s="93">
        <f t="shared" si="32"/>
        <v>46.750354284232571</v>
      </c>
    </row>
    <row r="282" spans="23:24" x14ac:dyDescent="0.3">
      <c r="W282" s="46">
        <v>279</v>
      </c>
      <c r="X282" s="93">
        <f t="shared" si="32"/>
        <v>46.622200097411167</v>
      </c>
    </row>
    <row r="283" spans="23:24" x14ac:dyDescent="0.3">
      <c r="W283" s="46">
        <v>280</v>
      </c>
      <c r="X283" s="93">
        <f t="shared" si="32"/>
        <v>46.494434967858467</v>
      </c>
    </row>
    <row r="284" spans="23:24" x14ac:dyDescent="0.3">
      <c r="W284" s="46">
        <v>281</v>
      </c>
      <c r="X284" s="93">
        <f t="shared" si="32"/>
        <v>46.3670555854535</v>
      </c>
    </row>
    <row r="285" spans="23:24" x14ac:dyDescent="0.3">
      <c r="W285" s="46">
        <v>282</v>
      </c>
      <c r="X285" s="93">
        <f t="shared" si="32"/>
        <v>46.240058676177398</v>
      </c>
    </row>
    <row r="286" spans="23:24" x14ac:dyDescent="0.3">
      <c r="W286" s="46">
        <v>283</v>
      </c>
      <c r="X286" s="93">
        <f t="shared" si="32"/>
        <v>46.113441001572824</v>
      </c>
    </row>
    <row r="287" spans="23:24" x14ac:dyDescent="0.3">
      <c r="W287" s="46">
        <v>284</v>
      </c>
      <c r="X287" s="93">
        <f t="shared" si="32"/>
        <v>45.987199358213445</v>
      </c>
    </row>
    <row r="288" spans="23:24" x14ac:dyDescent="0.3">
      <c r="W288" s="46">
        <v>285</v>
      </c>
      <c r="X288" s="93">
        <f t="shared" si="32"/>
        <v>45.861330577183082</v>
      </c>
    </row>
    <row r="289" spans="23:24" x14ac:dyDescent="0.3">
      <c r="W289" s="46">
        <v>286</v>
      </c>
      <c r="X289" s="93">
        <f t="shared" si="32"/>
        <v>45.735831523564002</v>
      </c>
    </row>
    <row r="290" spans="23:24" x14ac:dyDescent="0.3">
      <c r="W290" s="46">
        <v>287</v>
      </c>
      <c r="X290" s="93">
        <f t="shared" si="32"/>
        <v>45.610699095934763</v>
      </c>
    </row>
    <row r="291" spans="23:24" x14ac:dyDescent="0.3">
      <c r="W291" s="46">
        <v>288</v>
      </c>
      <c r="X291" s="93">
        <f t="shared" si="32"/>
        <v>45.485930225876984</v>
      </c>
    </row>
    <row r="292" spans="23:24" x14ac:dyDescent="0.3">
      <c r="W292" s="46">
        <v>289</v>
      </c>
      <c r="X292" s="93">
        <f t="shared" si="32"/>
        <v>45.361521877490588</v>
      </c>
    </row>
    <row r="293" spans="23:24" x14ac:dyDescent="0.3">
      <c r="W293" s="46">
        <v>290</v>
      </c>
      <c r="X293" s="93">
        <f t="shared" si="32"/>
        <v>45.237471046918245</v>
      </c>
    </row>
    <row r="294" spans="23:24" x14ac:dyDescent="0.3">
      <c r="W294" s="46">
        <v>291</v>
      </c>
      <c r="X294" s="93">
        <f t="shared" si="32"/>
        <v>45.113774761878119</v>
      </c>
    </row>
    <row r="295" spans="23:24" x14ac:dyDescent="0.3">
      <c r="W295" s="46">
        <v>292</v>
      </c>
      <c r="X295" s="93">
        <f t="shared" si="32"/>
        <v>44.990430081204238</v>
      </c>
    </row>
    <row r="296" spans="23:24" x14ac:dyDescent="0.3">
      <c r="W296" s="46">
        <v>293</v>
      </c>
      <c r="X296" s="93">
        <f t="shared" si="32"/>
        <v>44.867434094396174</v>
      </c>
    </row>
    <row r="297" spans="23:24" x14ac:dyDescent="0.3">
      <c r="W297" s="46">
        <v>294</v>
      </c>
      <c r="X297" s="93">
        <f t="shared" si="32"/>
        <v>44.744783921175326</v>
      </c>
    </row>
    <row r="298" spans="23:24" x14ac:dyDescent="0.3">
      <c r="W298" s="46">
        <v>295</v>
      </c>
      <c r="X298" s="93">
        <f t="shared" si="32"/>
        <v>44.622476711050012</v>
      </c>
    </row>
    <row r="299" spans="23:24" x14ac:dyDescent="0.3">
      <c r="W299" s="46">
        <v>296</v>
      </c>
      <c r="X299" s="93">
        <f t="shared" si="32"/>
        <v>44.500509642887664</v>
      </c>
    </row>
    <row r="300" spans="23:24" x14ac:dyDescent="0.3">
      <c r="W300" s="46">
        <v>297</v>
      </c>
      <c r="X300" s="93">
        <f t="shared" si="32"/>
        <v>44.378879924494413</v>
      </c>
    </row>
    <row r="301" spans="23:24" x14ac:dyDescent="0.3">
      <c r="W301" s="46">
        <v>298</v>
      </c>
      <c r="X301" s="93">
        <f t="shared" si="32"/>
        <v>44.257584792202124</v>
      </c>
    </row>
    <row r="302" spans="23:24" x14ac:dyDescent="0.3">
      <c r="W302" s="46">
        <v>299</v>
      </c>
      <c r="X302" s="93">
        <f t="shared" si="32"/>
        <v>44.13662151046276</v>
      </c>
    </row>
    <row r="303" spans="23:24" x14ac:dyDescent="0.3">
      <c r="W303" s="46">
        <v>300</v>
      </c>
      <c r="X303" s="93">
        <f t="shared" si="32"/>
        <v>44.015987371448944</v>
      </c>
    </row>
    <row r="304" spans="23:24" x14ac:dyDescent="0.3">
      <c r="W304" s="46">
        <v>301</v>
      </c>
      <c r="X304" s="93">
        <f t="shared" si="32"/>
        <v>43.895679694662647</v>
      </c>
    </row>
    <row r="305" spans="23:24" x14ac:dyDescent="0.3">
      <c r="W305" s="46">
        <v>302</v>
      </c>
      <c r="X305" s="93">
        <f t="shared" si="32"/>
        <v>43.775695826549111</v>
      </c>
    </row>
    <row r="306" spans="23:24" x14ac:dyDescent="0.3">
      <c r="W306" s="46">
        <v>303</v>
      </c>
      <c r="X306" s="93">
        <f t="shared" si="32"/>
        <v>43.656033140118438</v>
      </c>
    </row>
    <row r="307" spans="23:24" x14ac:dyDescent="0.3">
      <c r="W307" s="46">
        <v>304</v>
      </c>
      <c r="X307" s="93">
        <f t="shared" si="32"/>
        <v>43.536689034573271</v>
      </c>
    </row>
    <row r="308" spans="23:24" x14ac:dyDescent="0.3">
      <c r="W308" s="46">
        <v>305</v>
      </c>
      <c r="X308" s="93">
        <f t="shared" si="32"/>
        <v>43.417660934942433</v>
      </c>
    </row>
    <row r="309" spans="23:24" x14ac:dyDescent="0.3">
      <c r="W309" s="46">
        <v>306</v>
      </c>
      <c r="X309" s="93">
        <f t="shared" si="32"/>
        <v>43.298946291721279</v>
      </c>
    </row>
    <row r="310" spans="23:24" x14ac:dyDescent="0.3">
      <c r="W310" s="46">
        <v>307</v>
      </c>
      <c r="X310" s="93">
        <f t="shared" si="32"/>
        <v>43.180542580517738</v>
      </c>
    </row>
    <row r="311" spans="23:24" x14ac:dyDescent="0.3">
      <c r="W311" s="46">
        <v>308</v>
      </c>
      <c r="X311" s="93">
        <f t="shared" si="32"/>
        <v>43.06244730170414</v>
      </c>
    </row>
    <row r="312" spans="23:24" x14ac:dyDescent="0.3">
      <c r="W312" s="46">
        <v>309</v>
      </c>
      <c r="X312" s="93">
        <f t="shared" si="32"/>
        <v>42.944657980075533</v>
      </c>
    </row>
    <row r="313" spans="23:24" x14ac:dyDescent="0.3">
      <c r="W313" s="46">
        <v>310</v>
      </c>
      <c r="X313" s="93">
        <f t="shared" si="32"/>
        <v>42.827172164512945</v>
      </c>
    </row>
    <row r="314" spans="23:24" x14ac:dyDescent="0.3">
      <c r="W314" s="46">
        <v>311</v>
      </c>
      <c r="X314" s="93">
        <f t="shared" si="32"/>
        <v>42.709987427652379</v>
      </c>
    </row>
    <row r="315" spans="23:24" x14ac:dyDescent="0.3">
      <c r="W315" s="46">
        <v>312</v>
      </c>
      <c r="X315" s="93">
        <f t="shared" si="32"/>
        <v>42.593101365559676</v>
      </c>
    </row>
    <row r="316" spans="23:24" x14ac:dyDescent="0.3">
      <c r="W316" s="46">
        <v>313</v>
      </c>
      <c r="X316" s="93">
        <f t="shared" si="32"/>
        <v>42.476511597410195</v>
      </c>
    </row>
    <row r="317" spans="23:24" x14ac:dyDescent="0.3">
      <c r="W317" s="46">
        <v>314</v>
      </c>
      <c r="X317" s="93">
        <f t="shared" si="32"/>
        <v>42.360215765174132</v>
      </c>
    </row>
    <row r="318" spans="23:24" x14ac:dyDescent="0.3">
      <c r="W318" s="46">
        <v>315</v>
      </c>
      <c r="X318" s="93">
        <f t="shared" si="32"/>
        <v>42.244211533306611</v>
      </c>
    </row>
    <row r="319" spans="23:24" x14ac:dyDescent="0.3">
      <c r="W319" s="46">
        <v>316</v>
      </c>
      <c r="X319" s="93">
        <f t="shared" si="32"/>
        <v>42.128496588443511</v>
      </c>
    </row>
    <row r="320" spans="23:24" x14ac:dyDescent="0.3">
      <c r="W320" s="46">
        <v>317</v>
      </c>
      <c r="X320" s="93">
        <f t="shared" si="32"/>
        <v>42.01306863910122</v>
      </c>
    </row>
    <row r="321" spans="23:24" x14ac:dyDescent="0.3">
      <c r="W321" s="46">
        <v>318</v>
      </c>
      <c r="X321" s="93">
        <f t="shared" si="32"/>
        <v>41.897925415382019</v>
      </c>
    </row>
    <row r="322" spans="23:24" x14ac:dyDescent="0.3">
      <c r="W322" s="46">
        <v>319</v>
      </c>
      <c r="X322" s="93">
        <f t="shared" si="32"/>
        <v>41.783064668684005</v>
      </c>
    </row>
    <row r="323" spans="23:24" x14ac:dyDescent="0.3">
      <c r="W323" s="46">
        <v>320</v>
      </c>
      <c r="X323" s="93">
        <f t="shared" si="32"/>
        <v>41.668484171415571</v>
      </c>
    </row>
    <row r="324" spans="23:24" x14ac:dyDescent="0.3">
      <c r="W324" s="46">
        <v>321</v>
      </c>
      <c r="X324" s="93">
        <f t="shared" si="32"/>
        <v>41.554181716714481</v>
      </c>
    </row>
    <row r="325" spans="23:24" x14ac:dyDescent="0.3">
      <c r="W325" s="46">
        <v>322</v>
      </c>
      <c r="X325" s="93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3">
        <f t="shared" si="33"/>
        <v>41.326402209558751</v>
      </c>
    </row>
    <row r="327" spans="23:24" x14ac:dyDescent="0.3">
      <c r="W327" s="46">
        <v>324</v>
      </c>
      <c r="X327" s="93">
        <f t="shared" si="33"/>
        <v>41.212920844561097</v>
      </c>
    </row>
    <row r="328" spans="23:24" x14ac:dyDescent="0.3">
      <c r="W328" s="46">
        <v>325</v>
      </c>
      <c r="X328" s="93">
        <f t="shared" si="33"/>
        <v>41.099708896513562</v>
      </c>
    </row>
    <row r="329" spans="23:24" x14ac:dyDescent="0.3">
      <c r="W329" s="46">
        <v>326</v>
      </c>
      <c r="X329" s="93">
        <f t="shared" si="33"/>
        <v>40.986764258141648</v>
      </c>
    </row>
    <row r="330" spans="23:24" x14ac:dyDescent="0.3">
      <c r="W330" s="46">
        <v>327</v>
      </c>
      <c r="X330" s="93">
        <f t="shared" si="33"/>
        <v>40.874084841306001</v>
      </c>
    </row>
    <row r="331" spans="23:24" x14ac:dyDescent="0.3">
      <c r="W331" s="46">
        <v>328</v>
      </c>
      <c r="X331" s="93">
        <f t="shared" si="33"/>
        <v>40.761668576751333</v>
      </c>
    </row>
    <row r="332" spans="23:24" x14ac:dyDescent="0.3">
      <c r="W332" s="46">
        <v>329</v>
      </c>
      <c r="X332" s="93">
        <f t="shared" si="33"/>
        <v>40.649513413858756</v>
      </c>
    </row>
    <row r="333" spans="23:24" x14ac:dyDescent="0.3">
      <c r="W333" s="46">
        <v>330</v>
      </c>
      <c r="X333" s="93">
        <f t="shared" si="33"/>
        <v>40.537617320402774</v>
      </c>
    </row>
    <row r="334" spans="23:24" x14ac:dyDescent="0.3">
      <c r="W334" s="46">
        <v>331</v>
      </c>
      <c r="X334" s="93">
        <f t="shared" si="33"/>
        <v>40.425978282310837</v>
      </c>
    </row>
    <row r="335" spans="23:24" x14ac:dyDescent="0.3">
      <c r="W335" s="46">
        <v>332</v>
      </c>
      <c r="X335" s="93">
        <f t="shared" si="33"/>
        <v>40.314594303427839</v>
      </c>
    </row>
    <row r="336" spans="23:24" x14ac:dyDescent="0.3">
      <c r="W336" s="46">
        <v>333</v>
      </c>
      <c r="X336" s="93">
        <f t="shared" si="33"/>
        <v>40.203463405283571</v>
      </c>
    </row>
    <row r="337" spans="23:24" x14ac:dyDescent="0.3">
      <c r="W337" s="46">
        <v>334</v>
      </c>
      <c r="X337" s="93">
        <f t="shared" si="33"/>
        <v>40.0925836268637</v>
      </c>
    </row>
    <row r="338" spans="23:24" x14ac:dyDescent="0.3">
      <c r="W338" s="46">
        <v>335</v>
      </c>
      <c r="X338" s="93">
        <f t="shared" si="33"/>
        <v>39.981953024384381</v>
      </c>
    </row>
    <row r="339" spans="23:24" x14ac:dyDescent="0.3">
      <c r="W339" s="46">
        <v>336</v>
      </c>
      <c r="X339" s="93">
        <f t="shared" si="33"/>
        <v>39.871569671070574</v>
      </c>
    </row>
    <row r="340" spans="23:24" x14ac:dyDescent="0.3">
      <c r="W340" s="46">
        <v>337</v>
      </c>
      <c r="X340" s="93">
        <f t="shared" si="33"/>
        <v>39.761431656937077</v>
      </c>
    </row>
    <row r="341" spans="23:24" x14ac:dyDescent="0.3">
      <c r="W341" s="46">
        <v>338</v>
      </c>
      <c r="X341" s="93">
        <f t="shared" si="33"/>
        <v>39.651537088573718</v>
      </c>
    </row>
    <row r="342" spans="23:24" x14ac:dyDescent="0.3">
      <c r="W342" s="46">
        <v>339</v>
      </c>
      <c r="X342" s="93">
        <f t="shared" si="33"/>
        <v>39.541884088932818</v>
      </c>
    </row>
    <row r="343" spans="23:24" x14ac:dyDescent="0.3">
      <c r="W343" s="46">
        <v>340</v>
      </c>
      <c r="X343" s="93">
        <f t="shared" si="33"/>
        <v>39.432470797120686</v>
      </c>
    </row>
    <row r="344" spans="23:24" x14ac:dyDescent="0.3">
      <c r="W344" s="46">
        <v>341</v>
      </c>
      <c r="X344" s="93">
        <f t="shared" si="33"/>
        <v>39.323295368191793</v>
      </c>
    </row>
    <row r="345" spans="23:24" x14ac:dyDescent="0.3">
      <c r="W345" s="46">
        <v>342</v>
      </c>
      <c r="X345" s="93">
        <f t="shared" si="33"/>
        <v>39.214355972946009</v>
      </c>
    </row>
    <row r="346" spans="23:24" x14ac:dyDescent="0.3">
      <c r="W346" s="46">
        <v>343</v>
      </c>
      <c r="X346" s="93">
        <f t="shared" si="33"/>
        <v>39.105650797729027</v>
      </c>
    </row>
    <row r="347" spans="23:24" x14ac:dyDescent="0.3">
      <c r="W347" s="46">
        <v>344</v>
      </c>
      <c r="X347" s="93">
        <f t="shared" si="33"/>
        <v>38.997178044235795</v>
      </c>
    </row>
    <row r="348" spans="23:24" x14ac:dyDescent="0.3">
      <c r="W348" s="46">
        <v>345</v>
      </c>
      <c r="X348" s="93">
        <f t="shared" si="33"/>
        <v>38.88893592931646</v>
      </c>
    </row>
    <row r="349" spans="23:24" x14ac:dyDescent="0.3">
      <c r="W349" s="46">
        <v>346</v>
      </c>
      <c r="X349" s="93">
        <f t="shared" si="33"/>
        <v>38.780922684785594</v>
      </c>
    </row>
    <row r="350" spans="23:24" x14ac:dyDescent="0.3">
      <c r="W350" s="46">
        <v>347</v>
      </c>
      <c r="X350" s="93">
        <f t="shared" si="33"/>
        <v>38.673136557234102</v>
      </c>
    </row>
    <row r="351" spans="23:24" x14ac:dyDescent="0.3">
      <c r="W351" s="46">
        <v>348</v>
      </c>
      <c r="X351" s="93">
        <f t="shared" si="33"/>
        <v>38.565575807843686</v>
      </c>
    </row>
    <row r="352" spans="23:24" x14ac:dyDescent="0.3">
      <c r="W352" s="46">
        <v>349</v>
      </c>
      <c r="X352" s="93">
        <f t="shared" si="33"/>
        <v>38.458238712204263</v>
      </c>
    </row>
    <row r="353" spans="23:24" x14ac:dyDescent="0.3">
      <c r="W353" s="46">
        <v>350</v>
      </c>
      <c r="X353" s="93">
        <f t="shared" si="33"/>
        <v>38.351123560133772</v>
      </c>
    </row>
    <row r="354" spans="23:24" x14ac:dyDescent="0.3">
      <c r="W354" s="46">
        <v>351</v>
      </c>
      <c r="X354" s="93">
        <f t="shared" si="33"/>
        <v>38.244228655500933</v>
      </c>
    </row>
    <row r="355" spans="23:24" x14ac:dyDescent="0.3">
      <c r="W355" s="46">
        <v>352</v>
      </c>
      <c r="X355" s="93">
        <f t="shared" si="33"/>
        <v>38.137552316050346</v>
      </c>
    </row>
    <row r="356" spans="23:24" x14ac:dyDescent="0.3">
      <c r="W356" s="46">
        <v>353</v>
      </c>
      <c r="X356" s="93">
        <f t="shared" si="33"/>
        <v>38.031092873229852</v>
      </c>
    </row>
    <row r="357" spans="23:24" x14ac:dyDescent="0.3">
      <c r="W357" s="46">
        <v>354</v>
      </c>
      <c r="X357" s="93">
        <f t="shared" si="33"/>
        <v>37.924848672020971</v>
      </c>
    </row>
    <row r="358" spans="23:24" x14ac:dyDescent="0.3">
      <c r="W358" s="46">
        <v>355</v>
      </c>
      <c r="X358" s="93">
        <f t="shared" si="33"/>
        <v>37.818818070771329</v>
      </c>
    </row>
    <row r="359" spans="23:24" x14ac:dyDescent="0.3">
      <c r="W359" s="46">
        <v>356</v>
      </c>
      <c r="X359" s="93">
        <f t="shared" si="33"/>
        <v>37.71299944102941</v>
      </c>
    </row>
    <row r="360" spans="23:24" x14ac:dyDescent="0.3">
      <c r="W360" s="46">
        <v>357</v>
      </c>
      <c r="X360" s="93">
        <f t="shared" si="33"/>
        <v>37.607391167381991</v>
      </c>
    </row>
    <row r="361" spans="23:24" x14ac:dyDescent="0.3">
      <c r="W361" s="46">
        <v>358</v>
      </c>
      <c r="X361" s="93">
        <f t="shared" si="33"/>
        <v>37.501991647293607</v>
      </c>
    </row>
    <row r="362" spans="23:24" x14ac:dyDescent="0.3">
      <c r="W362" s="46">
        <v>359</v>
      </c>
      <c r="X362" s="93">
        <f t="shared" si="33"/>
        <v>37.396799290948366</v>
      </c>
    </row>
    <row r="363" spans="23:24" x14ac:dyDescent="0.3">
      <c r="W363" s="46">
        <v>360</v>
      </c>
      <c r="X363" s="93">
        <f t="shared" si="33"/>
        <v>37.291812521093959</v>
      </c>
    </row>
    <row r="364" spans="23:24" x14ac:dyDescent="0.3">
      <c r="W364" s="46">
        <v>361</v>
      </c>
      <c r="X364" s="93">
        <f t="shared" si="33"/>
        <v>37.187029772887911</v>
      </c>
    </row>
    <row r="365" spans="23:24" x14ac:dyDescent="0.3">
      <c r="W365" s="46">
        <v>362</v>
      </c>
      <c r="X365" s="93">
        <f t="shared" si="33"/>
        <v>37.082449493745969</v>
      </c>
    </row>
    <row r="366" spans="23:24" x14ac:dyDescent="0.3">
      <c r="W366" s="46">
        <v>363</v>
      </c>
      <c r="X366" s="93">
        <f t="shared" si="33"/>
        <v>36.978070143192269</v>
      </c>
    </row>
    <row r="367" spans="23:24" x14ac:dyDescent="0.3">
      <c r="W367" s="46">
        <v>364</v>
      </c>
      <c r="X367" s="93">
        <f t="shared" si="33"/>
        <v>36.873890192712281</v>
      </c>
    </row>
    <row r="368" spans="23:24" x14ac:dyDescent="0.3">
      <c r="W368" s="46">
        <v>365</v>
      </c>
      <c r="X368" s="93">
        <f t="shared" si="33"/>
        <v>36.76990812560706</v>
      </c>
    </row>
    <row r="369" spans="23:24" x14ac:dyDescent="0.3">
      <c r="W369" s="46">
        <v>366</v>
      </c>
      <c r="X369" s="93">
        <f t="shared" si="33"/>
        <v>36.666122436850003</v>
      </c>
    </row>
    <row r="370" spans="23:24" x14ac:dyDescent="0.3">
      <c r="W370" s="46">
        <v>367</v>
      </c>
      <c r="X370" s="93">
        <f t="shared" si="33"/>
        <v>36.562531632945024</v>
      </c>
    </row>
    <row r="371" spans="23:24" x14ac:dyDescent="0.3">
      <c r="W371" s="46">
        <v>368</v>
      </c>
      <c r="X371" s="93">
        <f t="shared" si="33"/>
        <v>36.45913423178763</v>
      </c>
    </row>
    <row r="372" spans="23:24" x14ac:dyDescent="0.3">
      <c r="W372" s="46">
        <v>369</v>
      </c>
      <c r="X372" s="93">
        <f t="shared" si="33"/>
        <v>36.35592876252656</v>
      </c>
    </row>
    <row r="373" spans="23:24" x14ac:dyDescent="0.3">
      <c r="W373" s="46">
        <v>370</v>
      </c>
      <c r="X373" s="93">
        <f t="shared" si="33"/>
        <v>36.252913765428502</v>
      </c>
    </row>
    <row r="374" spans="23:24" x14ac:dyDescent="0.3">
      <c r="W374" s="46">
        <v>371</v>
      </c>
      <c r="X374" s="93">
        <f t="shared" si="33"/>
        <v>36.150087791743886</v>
      </c>
    </row>
    <row r="375" spans="23:24" x14ac:dyDescent="0.3">
      <c r="W375" s="46">
        <v>372</v>
      </c>
      <c r="X375" s="93">
        <f t="shared" si="33"/>
        <v>36.047449403574831</v>
      </c>
    </row>
    <row r="376" spans="23:24" x14ac:dyDescent="0.3">
      <c r="W376" s="46">
        <v>373</v>
      </c>
      <c r="X376" s="93">
        <f t="shared" si="33"/>
        <v>35.944997173744866</v>
      </c>
    </row>
    <row r="377" spans="23:24" x14ac:dyDescent="0.3">
      <c r="W377" s="46">
        <v>374</v>
      </c>
      <c r="X377" s="93">
        <f t="shared" si="33"/>
        <v>35.842729685670065</v>
      </c>
    </row>
    <row r="378" spans="23:24" x14ac:dyDescent="0.3">
      <c r="W378" s="46">
        <v>375</v>
      </c>
      <c r="X378" s="93">
        <f t="shared" si="33"/>
        <v>35.740645533232225</v>
      </c>
    </row>
    <row r="379" spans="23:24" x14ac:dyDescent="0.3">
      <c r="W379" s="46">
        <v>376</v>
      </c>
      <c r="X379" s="93">
        <f t="shared" si="33"/>
        <v>35.638743320653816</v>
      </c>
    </row>
    <row r="380" spans="23:24" x14ac:dyDescent="0.3">
      <c r="W380" s="46">
        <v>377</v>
      </c>
      <c r="X380" s="93">
        <f t="shared" si="33"/>
        <v>35.537021662374059</v>
      </c>
    </row>
    <row r="381" spans="23:24" x14ac:dyDescent="0.3">
      <c r="W381" s="46">
        <v>378</v>
      </c>
      <c r="X381" s="93">
        <f t="shared" si="33"/>
        <v>35.435479182927224</v>
      </c>
    </row>
    <row r="382" spans="23:24" x14ac:dyDescent="0.3">
      <c r="W382" s="46">
        <v>379</v>
      </c>
      <c r="X382" s="93">
        <f t="shared" si="33"/>
        <v>35.334114516822297</v>
      </c>
    </row>
    <row r="383" spans="23:24" x14ac:dyDescent="0.3">
      <c r="W383" s="46">
        <v>380</v>
      </c>
      <c r="X383" s="93">
        <f t="shared" si="33"/>
        <v>35.232926308423885</v>
      </c>
    </row>
    <row r="384" spans="23:24" x14ac:dyDescent="0.3">
      <c r="W384" s="46">
        <v>381</v>
      </c>
      <c r="X384" s="93">
        <f t="shared" si="33"/>
        <v>35.131913211835467</v>
      </c>
    </row>
    <row r="385" spans="23:24" x14ac:dyDescent="0.3">
      <c r="W385" s="46">
        <v>382</v>
      </c>
      <c r="X385" s="93">
        <f t="shared" si="33"/>
        <v>35.031073890783318</v>
      </c>
    </row>
    <row r="386" spans="23:24" x14ac:dyDescent="0.3">
      <c r="W386" s="46">
        <v>383</v>
      </c>
      <c r="X386" s="93">
        <f t="shared" si="33"/>
        <v>34.930407018502251</v>
      </c>
    </row>
    <row r="387" spans="23:24" x14ac:dyDescent="0.3">
      <c r="W387" s="46">
        <v>384</v>
      </c>
      <c r="X387" s="93">
        <f t="shared" si="33"/>
        <v>34.82991127762341</v>
      </c>
    </row>
    <row r="388" spans="23:24" x14ac:dyDescent="0.3">
      <c r="W388" s="46">
        <v>385</v>
      </c>
      <c r="X388" s="93">
        <f t="shared" si="33"/>
        <v>34.729585360062288</v>
      </c>
    </row>
    <row r="389" spans="23:24" x14ac:dyDescent="0.3">
      <c r="W389" s="46">
        <v>386</v>
      </c>
      <c r="X389" s="93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3">
        <f t="shared" si="34"/>
        <v>34.529437808321347</v>
      </c>
    </row>
    <row r="391" spans="23:24" x14ac:dyDescent="0.3">
      <c r="W391" s="46">
        <v>388</v>
      </c>
      <c r="X391" s="93">
        <f t="shared" si="34"/>
        <v>34.429613603414339</v>
      </c>
    </row>
    <row r="392" spans="23:24" x14ac:dyDescent="0.3">
      <c r="W392" s="46">
        <v>389</v>
      </c>
      <c r="X392" s="93">
        <f t="shared" si="34"/>
        <v>34.32995408015779</v>
      </c>
    </row>
    <row r="393" spans="23:24" x14ac:dyDescent="0.3">
      <c r="W393" s="46">
        <v>390</v>
      </c>
      <c r="X393" s="93">
        <f t="shared" si="34"/>
        <v>34.230457975270497</v>
      </c>
    </row>
    <row r="394" spans="23:24" x14ac:dyDescent="0.3">
      <c r="W394" s="46">
        <v>391</v>
      </c>
      <c r="X394" s="93">
        <f t="shared" si="34"/>
        <v>34.131124034117022</v>
      </c>
    </row>
    <row r="395" spans="23:24" x14ac:dyDescent="0.3">
      <c r="W395" s="46">
        <v>392</v>
      </c>
      <c r="X395" s="93">
        <f t="shared" si="34"/>
        <v>34.031951010606463</v>
      </c>
    </row>
    <row r="396" spans="23:24" x14ac:dyDescent="0.3">
      <c r="W396" s="46">
        <v>393</v>
      </c>
      <c r="X396" s="93">
        <f t="shared" si="34"/>
        <v>33.932937667091494</v>
      </c>
    </row>
    <row r="397" spans="23:24" x14ac:dyDescent="0.3">
      <c r="W397" s="46">
        <v>394</v>
      </c>
      <c r="X397" s="93">
        <f t="shared" si="34"/>
        <v>33.83408277426912</v>
      </c>
    </row>
    <row r="398" spans="23:24" x14ac:dyDescent="0.3">
      <c r="W398" s="46">
        <v>395</v>
      </c>
      <c r="X398" s="93">
        <f t="shared" si="34"/>
        <v>33.735385111082849</v>
      </c>
    </row>
    <row r="399" spans="23:24" x14ac:dyDescent="0.3">
      <c r="W399" s="46">
        <v>396</v>
      </c>
      <c r="X399" s="93">
        <f t="shared" si="34"/>
        <v>33.636843464625713</v>
      </c>
    </row>
    <row r="400" spans="23:24" x14ac:dyDescent="0.3">
      <c r="W400" s="46">
        <v>397</v>
      </c>
      <c r="X400" s="93">
        <f t="shared" si="34"/>
        <v>33.538456630044607</v>
      </c>
    </row>
    <row r="401" spans="23:24" x14ac:dyDescent="0.3">
      <c r="W401" s="46">
        <v>398</v>
      </c>
      <c r="X401" s="93">
        <f t="shared" si="34"/>
        <v>33.440223410445753</v>
      </c>
    </row>
    <row r="402" spans="23:24" x14ac:dyDescent="0.3">
      <c r="W402" s="46">
        <v>399</v>
      </c>
      <c r="X402" s="93">
        <f t="shared" si="34"/>
        <v>33.342142616801539</v>
      </c>
    </row>
    <row r="403" spans="23:24" x14ac:dyDescent="0.3">
      <c r="W403" s="46">
        <v>400</v>
      </c>
      <c r="X403" s="93">
        <f t="shared" si="34"/>
        <v>33.244213067858198</v>
      </c>
    </row>
    <row r="404" spans="23:24" x14ac:dyDescent="0.3">
      <c r="W404" s="46">
        <v>401</v>
      </c>
      <c r="X404" s="93">
        <f t="shared" si="34"/>
        <v>33.146433590044523</v>
      </c>
    </row>
    <row r="405" spans="23:24" x14ac:dyDescent="0.3">
      <c r="W405" s="46">
        <v>402</v>
      </c>
      <c r="X405" s="93">
        <f t="shared" si="34"/>
        <v>33.04880301738234</v>
      </c>
    </row>
    <row r="406" spans="23:24" x14ac:dyDescent="0.3">
      <c r="W406" s="46">
        <v>403</v>
      </c>
      <c r="X406" s="93">
        <f t="shared" si="34"/>
        <v>32.951320191397031</v>
      </c>
    </row>
    <row r="407" spans="23:24" x14ac:dyDescent="0.3">
      <c r="W407" s="46">
        <v>404</v>
      </c>
      <c r="X407" s="93">
        <f t="shared" si="34"/>
        <v>32.853983961030281</v>
      </c>
    </row>
    <row r="408" spans="23:24" x14ac:dyDescent="0.3">
      <c r="W408" s="46">
        <v>405</v>
      </c>
      <c r="X408" s="93">
        <f t="shared" si="34"/>
        <v>32.756793182552713</v>
      </c>
    </row>
    <row r="409" spans="23:24" x14ac:dyDescent="0.3">
      <c r="W409" s="46">
        <v>406</v>
      </c>
      <c r="X409" s="93">
        <f t="shared" si="34"/>
        <v>32.659746719478392</v>
      </c>
    </row>
    <row r="410" spans="23:24" x14ac:dyDescent="0.3">
      <c r="W410" s="46">
        <v>407</v>
      </c>
      <c r="X410" s="93">
        <f t="shared" si="34"/>
        <v>32.562843442480016</v>
      </c>
    </row>
    <row r="411" spans="23:24" x14ac:dyDescent="0.3">
      <c r="W411" s="46">
        <v>408</v>
      </c>
      <c r="X411" s="93">
        <f t="shared" si="34"/>
        <v>32.46608222930513</v>
      </c>
    </row>
    <row r="412" spans="23:24" x14ac:dyDescent="0.3">
      <c r="W412" s="46">
        <v>409</v>
      </c>
      <c r="X412" s="93">
        <f t="shared" si="34"/>
        <v>32.369461964693301</v>
      </c>
    </row>
    <row r="413" spans="23:24" x14ac:dyDescent="0.3">
      <c r="W413" s="46">
        <v>410</v>
      </c>
      <c r="X413" s="93">
        <f t="shared" si="34"/>
        <v>32.272981540294268</v>
      </c>
    </row>
    <row r="414" spans="23:24" x14ac:dyDescent="0.3">
      <c r="W414" s="46">
        <v>411</v>
      </c>
      <c r="X414" s="93">
        <f t="shared" si="34"/>
        <v>32.176639854587165</v>
      </c>
    </row>
    <row r="415" spans="23:24" x14ac:dyDescent="0.3">
      <c r="W415" s="46">
        <v>412</v>
      </c>
      <c r="X415" s="93">
        <f t="shared" si="34"/>
        <v>32.080435812800317</v>
      </c>
    </row>
    <row r="416" spans="23:24" x14ac:dyDescent="0.3">
      <c r="W416" s="46">
        <v>413</v>
      </c>
      <c r="X416" s="93">
        <f t="shared" si="34"/>
        <v>31.984368326832453</v>
      </c>
    </row>
    <row r="417" spans="23:24" x14ac:dyDescent="0.3">
      <c r="W417" s="46">
        <v>414</v>
      </c>
      <c r="X417" s="93">
        <f t="shared" si="34"/>
        <v>31.888436315174602</v>
      </c>
    </row>
    <row r="418" spans="23:24" x14ac:dyDescent="0.3">
      <c r="W418" s="46">
        <v>415</v>
      </c>
      <c r="X418" s="93">
        <f t="shared" si="34"/>
        <v>31.792638702832448</v>
      </c>
    </row>
    <row r="419" spans="23:24" x14ac:dyDescent="0.3">
      <c r="W419" s="46">
        <v>416</v>
      </c>
      <c r="X419" s="93">
        <f t="shared" si="34"/>
        <v>31.696974421250502</v>
      </c>
    </row>
    <row r="420" spans="23:24" x14ac:dyDescent="0.3">
      <c r="W420" s="46">
        <v>417</v>
      </c>
      <c r="X420" s="93">
        <f t="shared" si="34"/>
        <v>31.601442408236153</v>
      </c>
    </row>
    <row r="421" spans="23:24" x14ac:dyDescent="0.3">
      <c r="W421" s="46">
        <v>418</v>
      </c>
      <c r="X421" s="93">
        <f t="shared" si="34"/>
        <v>31.506041607885379</v>
      </c>
    </row>
    <row r="422" spans="23:24" x14ac:dyDescent="0.3">
      <c r="W422" s="46">
        <v>419</v>
      </c>
      <c r="X422" s="93">
        <f t="shared" si="34"/>
        <v>31.410770970508452</v>
      </c>
    </row>
    <row r="423" spans="23:24" x14ac:dyDescent="0.3">
      <c r="W423" s="46">
        <v>420</v>
      </c>
      <c r="X423" s="93">
        <f t="shared" si="34"/>
        <v>31.315629452557459</v>
      </c>
    </row>
    <row r="424" spans="23:24" x14ac:dyDescent="0.3">
      <c r="W424" s="46">
        <v>421</v>
      </c>
      <c r="X424" s="93">
        <f t="shared" si="34"/>
        <v>31.22061601655372</v>
      </c>
    </row>
    <row r="425" spans="23:24" x14ac:dyDescent="0.3">
      <c r="W425" s="46">
        <v>422</v>
      </c>
      <c r="X425" s="93">
        <f t="shared" si="34"/>
        <v>31.125729631016554</v>
      </c>
    </row>
    <row r="426" spans="23:24" x14ac:dyDescent="0.3">
      <c r="W426" s="46">
        <v>423</v>
      </c>
      <c r="X426" s="93">
        <f t="shared" si="34"/>
        <v>31.030969270392688</v>
      </c>
    </row>
    <row r="427" spans="23:24" x14ac:dyDescent="0.3">
      <c r="W427" s="46">
        <v>424</v>
      </c>
      <c r="X427" s="93">
        <f t="shared" si="34"/>
        <v>30.936333914986278</v>
      </c>
    </row>
    <row r="428" spans="23:24" x14ac:dyDescent="0.3">
      <c r="W428" s="46">
        <v>425</v>
      </c>
      <c r="X428" s="93">
        <f t="shared" si="34"/>
        <v>30.841822550889901</v>
      </c>
    </row>
    <row r="429" spans="23:24" x14ac:dyDescent="0.3">
      <c r="W429" s="46">
        <v>426</v>
      </c>
      <c r="X429" s="93">
        <f t="shared" si="34"/>
        <v>30.747434169916346</v>
      </c>
    </row>
    <row r="430" spans="23:24" x14ac:dyDescent="0.3">
      <c r="W430" s="46">
        <v>427</v>
      </c>
      <c r="X430" s="93">
        <f t="shared" si="34"/>
        <v>30.653167769530683</v>
      </c>
    </row>
    <row r="431" spans="23:24" x14ac:dyDescent="0.3">
      <c r="W431" s="46">
        <v>428</v>
      </c>
      <c r="X431" s="93">
        <f t="shared" si="34"/>
        <v>30.559022352783643</v>
      </c>
    </row>
    <row r="432" spans="23:24" x14ac:dyDescent="0.3">
      <c r="W432" s="46">
        <v>429</v>
      </c>
      <c r="X432" s="93">
        <f t="shared" si="34"/>
        <v>30.464996928245455</v>
      </c>
    </row>
    <row r="433" spans="23:24" x14ac:dyDescent="0.3">
      <c r="W433" s="46">
        <v>430</v>
      </c>
      <c r="X433" s="93">
        <f t="shared" si="34"/>
        <v>30.371090509940132</v>
      </c>
    </row>
    <row r="434" spans="23:24" x14ac:dyDescent="0.3">
      <c r="W434" s="46">
        <v>431</v>
      </c>
      <c r="X434" s="93">
        <f t="shared" si="34"/>
        <v>30.277302117281124</v>
      </c>
    </row>
    <row r="435" spans="23:24" x14ac:dyDescent="0.3">
      <c r="W435" s="46">
        <v>432</v>
      </c>
      <c r="X435" s="93">
        <f t="shared" si="34"/>
        <v>30.183630775006577</v>
      </c>
    </row>
    <row r="436" spans="23:24" x14ac:dyDescent="0.3">
      <c r="W436" s="46">
        <v>433</v>
      </c>
      <c r="X436" s="93">
        <f t="shared" si="34"/>
        <v>30.090075513116574</v>
      </c>
    </row>
    <row r="437" spans="23:24" x14ac:dyDescent="0.3">
      <c r="W437" s="46">
        <v>434</v>
      </c>
      <c r="X437" s="93">
        <f t="shared" si="34"/>
        <v>29.99663536681004</v>
      </c>
    </row>
    <row r="438" spans="23:24" x14ac:dyDescent="0.3">
      <c r="W438" s="46">
        <v>435</v>
      </c>
      <c r="X438" s="93">
        <f t="shared" si="34"/>
        <v>29.903309376422442</v>
      </c>
    </row>
    <row r="439" spans="23:24" x14ac:dyDescent="0.3">
      <c r="W439" s="46">
        <v>436</v>
      </c>
      <c r="X439" s="93">
        <f t="shared" si="34"/>
        <v>29.810096587364683</v>
      </c>
    </row>
    <row r="440" spans="23:24" x14ac:dyDescent="0.3">
      <c r="W440" s="46">
        <v>437</v>
      </c>
      <c r="X440" s="93">
        <f t="shared" si="34"/>
        <v>29.716996050061994</v>
      </c>
    </row>
    <row r="441" spans="23:24" x14ac:dyDescent="0.3">
      <c r="W441" s="46">
        <v>438</v>
      </c>
      <c r="X441" s="93">
        <f t="shared" si="34"/>
        <v>29.62400681989368</v>
      </c>
    </row>
    <row r="442" spans="23:24" x14ac:dyDescent="0.3">
      <c r="W442" s="46">
        <v>439</v>
      </c>
      <c r="X442" s="93">
        <f t="shared" si="34"/>
        <v>29.531127957133663</v>
      </c>
    </row>
    <row r="443" spans="23:24" x14ac:dyDescent="0.3">
      <c r="W443" s="46">
        <v>440</v>
      </c>
      <c r="X443" s="93">
        <f t="shared" si="34"/>
        <v>29.43835852689125</v>
      </c>
    </row>
    <row r="444" spans="23:24" x14ac:dyDescent="0.3">
      <c r="W444" s="46">
        <v>441</v>
      </c>
      <c r="X444" s="93">
        <f t="shared" si="34"/>
        <v>29.345697599052812</v>
      </c>
    </row>
    <row r="445" spans="23:24" x14ac:dyDescent="0.3">
      <c r="W445" s="46">
        <v>442</v>
      </c>
      <c r="X445" s="93">
        <f t="shared" si="34"/>
        <v>29.253144248223805</v>
      </c>
    </row>
    <row r="446" spans="23:24" x14ac:dyDescent="0.3">
      <c r="W446" s="46">
        <v>443</v>
      </c>
      <c r="X446" s="93">
        <f t="shared" si="34"/>
        <v>29.160697553671582</v>
      </c>
    </row>
    <row r="447" spans="23:24" x14ac:dyDescent="0.3">
      <c r="W447" s="46">
        <v>444</v>
      </c>
      <c r="X447" s="93">
        <f t="shared" si="34"/>
        <v>29.068356599268554</v>
      </c>
    </row>
    <row r="448" spans="23:24" x14ac:dyDescent="0.3">
      <c r="W448" s="46">
        <v>445</v>
      </c>
      <c r="X448" s="93">
        <f t="shared" si="34"/>
        <v>28.97612047343614</v>
      </c>
    </row>
    <row r="449" spans="23:24" x14ac:dyDescent="0.3">
      <c r="W449" s="46">
        <v>446</v>
      </c>
      <c r="X449" s="93">
        <f t="shared" si="34"/>
        <v>28.883988269088889</v>
      </c>
    </row>
    <row r="450" spans="23:24" x14ac:dyDescent="0.3">
      <c r="W450" s="46">
        <v>447</v>
      </c>
      <c r="X450" s="93">
        <f t="shared" si="34"/>
        <v>28.791959083579684</v>
      </c>
    </row>
    <row r="451" spans="23:24" x14ac:dyDescent="0.3">
      <c r="W451" s="46">
        <v>448</v>
      </c>
      <c r="X451" s="93">
        <f t="shared" si="34"/>
        <v>28.700032018644833</v>
      </c>
    </row>
    <row r="452" spans="23:24" x14ac:dyDescent="0.3">
      <c r="W452" s="46">
        <v>449</v>
      </c>
      <c r="X452" s="93">
        <f t="shared" si="34"/>
        <v>28.608206180350237</v>
      </c>
    </row>
    <row r="453" spans="23:24" x14ac:dyDescent="0.3">
      <c r="W453" s="46">
        <v>450</v>
      </c>
      <c r="X453" s="93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3">
        <f t="shared" si="35"/>
        <v>28.424854629272261</v>
      </c>
    </row>
    <row r="455" spans="23:24" x14ac:dyDescent="0.3">
      <c r="W455" s="46">
        <v>452</v>
      </c>
      <c r="X455" s="93">
        <f t="shared" si="35"/>
        <v>28.333327149788772</v>
      </c>
    </row>
    <row r="456" spans="23:24" x14ac:dyDescent="0.3">
      <c r="W456" s="46">
        <v>453</v>
      </c>
      <c r="X456" s="93">
        <f t="shared" si="35"/>
        <v>28.241897363440728</v>
      </c>
    </row>
    <row r="457" spans="23:24" x14ac:dyDescent="0.3">
      <c r="W457" s="46">
        <v>454</v>
      </c>
      <c r="X457" s="93">
        <f t="shared" si="35"/>
        <v>28.150564397148173</v>
      </c>
    </row>
    <row r="458" spans="23:24" x14ac:dyDescent="0.3">
      <c r="W458" s="46">
        <v>455</v>
      </c>
      <c r="X458" s="93">
        <f t="shared" si="35"/>
        <v>28.059327381846856</v>
      </c>
    </row>
    <row r="459" spans="23:24" x14ac:dyDescent="0.3">
      <c r="W459" s="46">
        <v>456</v>
      </c>
      <c r="X459" s="93">
        <f t="shared" si="35"/>
        <v>27.968185452437183</v>
      </c>
    </row>
    <row r="460" spans="23:24" x14ac:dyDescent="0.3">
      <c r="W460" s="46">
        <v>457</v>
      </c>
      <c r="X460" s="93">
        <f t="shared" si="35"/>
        <v>27.877137747734537</v>
      </c>
    </row>
    <row r="461" spans="23:24" x14ac:dyDescent="0.3">
      <c r="W461" s="46">
        <v>458</v>
      </c>
      <c r="X461" s="93">
        <f t="shared" si="35"/>
        <v>27.786183410418971</v>
      </c>
    </row>
    <row r="462" spans="23:24" x14ac:dyDescent="0.3">
      <c r="W462" s="46">
        <v>459</v>
      </c>
      <c r="X462" s="93">
        <f t="shared" si="35"/>
        <v>27.695321586986211</v>
      </c>
    </row>
    <row r="463" spans="23:24" x14ac:dyDescent="0.3">
      <c r="W463" s="46">
        <v>460</v>
      </c>
      <c r="X463" s="93">
        <f t="shared" si="35"/>
        <v>27.60455142769888</v>
      </c>
    </row>
    <row r="464" spans="23:24" x14ac:dyDescent="0.3">
      <c r="W464" s="46">
        <v>461</v>
      </c>
      <c r="X464" s="93">
        <f t="shared" si="35"/>
        <v>27.513872086537674</v>
      </c>
    </row>
    <row r="465" spans="23:24" x14ac:dyDescent="0.3">
      <c r="W465" s="46">
        <v>462</v>
      </c>
      <c r="X465" s="93">
        <f t="shared" si="35"/>
        <v>27.423282721153498</v>
      </c>
    </row>
    <row r="466" spans="23:24" x14ac:dyDescent="0.3">
      <c r="W466" s="46">
        <v>463</v>
      </c>
      <c r="X466" s="93">
        <f t="shared" si="35"/>
        <v>27.332782492820058</v>
      </c>
    </row>
    <row r="467" spans="23:24" x14ac:dyDescent="0.3">
      <c r="W467" s="46">
        <v>464</v>
      </c>
      <c r="X467" s="93">
        <f t="shared" si="35"/>
        <v>27.242370566386114</v>
      </c>
    </row>
    <row r="468" spans="23:24" x14ac:dyDescent="0.3">
      <c r="W468" s="46">
        <v>465</v>
      </c>
      <c r="X468" s="93">
        <f t="shared" si="35"/>
        <v>27.152046110229321</v>
      </c>
    </row>
    <row r="469" spans="23:24" x14ac:dyDescent="0.3">
      <c r="W469" s="46">
        <v>466</v>
      </c>
      <c r="X469" s="93">
        <f t="shared" si="35"/>
        <v>27.061808296209165</v>
      </c>
    </row>
    <row r="470" spans="23:24" x14ac:dyDescent="0.3">
      <c r="W470" s="46">
        <v>467</v>
      </c>
      <c r="X470" s="93">
        <f t="shared" si="35"/>
        <v>26.971656299621316</v>
      </c>
    </row>
    <row r="471" spans="23:24" x14ac:dyDescent="0.3">
      <c r="W471" s="46">
        <v>468</v>
      </c>
      <c r="X471" s="93">
        <f t="shared" si="35"/>
        <v>26.881589299151926</v>
      </c>
    </row>
    <row r="472" spans="23:24" x14ac:dyDescent="0.3">
      <c r="W472" s="46">
        <v>469</v>
      </c>
      <c r="X472" s="93">
        <f t="shared" si="35"/>
        <v>26.791606476832044</v>
      </c>
    </row>
    <row r="473" spans="23:24" x14ac:dyDescent="0.3">
      <c r="W473" s="46">
        <v>470</v>
      </c>
      <c r="X473" s="93">
        <f t="shared" si="35"/>
        <v>26.701707017993101</v>
      </c>
    </row>
    <row r="474" spans="23:24" x14ac:dyDescent="0.3">
      <c r="W474" s="46">
        <v>471</v>
      </c>
      <c r="X474" s="93">
        <f t="shared" si="35"/>
        <v>26.61189011122201</v>
      </c>
    </row>
    <row r="475" spans="23:24" x14ac:dyDescent="0.3">
      <c r="W475" s="46">
        <v>472</v>
      </c>
      <c r="X475" s="93">
        <f t="shared" si="35"/>
        <v>26.522154948317109</v>
      </c>
    </row>
    <row r="476" spans="23:24" x14ac:dyDescent="0.3">
      <c r="W476" s="46">
        <v>473</v>
      </c>
      <c r="X476" s="93">
        <f t="shared" si="35"/>
        <v>26.432500724244335</v>
      </c>
    </row>
    <row r="477" spans="23:24" x14ac:dyDescent="0.3">
      <c r="W477" s="46">
        <v>474</v>
      </c>
      <c r="X477" s="93">
        <f t="shared" si="35"/>
        <v>26.342926637093569</v>
      </c>
    </row>
    <row r="478" spans="23:24" x14ac:dyDescent="0.3">
      <c r="W478" s="46">
        <v>475</v>
      </c>
      <c r="X478" s="93">
        <f t="shared" si="35"/>
        <v>26.25343188803555</v>
      </c>
    </row>
    <row r="479" spans="23:24" x14ac:dyDescent="0.3">
      <c r="W479" s="46">
        <v>476</v>
      </c>
      <c r="X479" s="93">
        <f t="shared" si="35"/>
        <v>26.16401568127884</v>
      </c>
    </row>
    <row r="480" spans="23:24" x14ac:dyDescent="0.3">
      <c r="W480" s="46">
        <v>477</v>
      </c>
      <c r="X480" s="93">
        <f t="shared" si="35"/>
        <v>26.074677224027596</v>
      </c>
    </row>
    <row r="481" spans="23:24" x14ac:dyDescent="0.3">
      <c r="W481" s="46">
        <v>478</v>
      </c>
      <c r="X481" s="93">
        <f t="shared" si="35"/>
        <v>25.985415726439214</v>
      </c>
    </row>
    <row r="482" spans="23:24" x14ac:dyDescent="0.3">
      <c r="W482" s="46">
        <v>479</v>
      </c>
      <c r="X482" s="93">
        <f t="shared" si="35"/>
        <v>25.896230401582272</v>
      </c>
    </row>
    <row r="483" spans="23:24" x14ac:dyDescent="0.3">
      <c r="W483" s="46">
        <v>480</v>
      </c>
      <c r="X483" s="93">
        <f t="shared" si="35"/>
        <v>25.807120465395087</v>
      </c>
    </row>
    <row r="484" spans="23:24" x14ac:dyDescent="0.3">
      <c r="W484" s="46">
        <v>481</v>
      </c>
      <c r="X484" s="93">
        <f t="shared" si="35"/>
        <v>25.718085136644561</v>
      </c>
    </row>
    <row r="485" spans="23:24" x14ac:dyDescent="0.3">
      <c r="W485" s="46">
        <v>482</v>
      </c>
      <c r="X485" s="93">
        <f t="shared" si="35"/>
        <v>25.629123636884742</v>
      </c>
    </row>
    <row r="486" spans="23:24" x14ac:dyDescent="0.3">
      <c r="W486" s="46">
        <v>483</v>
      </c>
      <c r="X486" s="93">
        <f t="shared" si="35"/>
        <v>25.540235190416809</v>
      </c>
    </row>
    <row r="487" spans="23:24" x14ac:dyDescent="0.3">
      <c r="W487" s="46">
        <v>484</v>
      </c>
      <c r="X487" s="93">
        <f t="shared" si="35"/>
        <v>25.451419024247969</v>
      </c>
    </row>
    <row r="488" spans="23:24" x14ac:dyDescent="0.3">
      <c r="W488" s="46">
        <v>485</v>
      </c>
      <c r="X488" s="93">
        <f t="shared" si="35"/>
        <v>25.362674368051557</v>
      </c>
    </row>
    <row r="489" spans="23:24" x14ac:dyDescent="0.3">
      <c r="W489" s="46">
        <v>486</v>
      </c>
      <c r="X489" s="93">
        <f t="shared" si="35"/>
        <v>25.274000454127588</v>
      </c>
    </row>
    <row r="490" spans="23:24" x14ac:dyDescent="0.3">
      <c r="W490" s="46">
        <v>487</v>
      </c>
      <c r="X490" s="93">
        <f t="shared" si="35"/>
        <v>25.185396517362335</v>
      </c>
    </row>
    <row r="491" spans="23:24" x14ac:dyDescent="0.3">
      <c r="W491" s="46">
        <v>488</v>
      </c>
      <c r="X491" s="93">
        <f t="shared" si="35"/>
        <v>25.096861795189966</v>
      </c>
    </row>
    <row r="492" spans="23:24" x14ac:dyDescent="0.3">
      <c r="W492" s="46">
        <v>489</v>
      </c>
      <c r="X492" s="93">
        <f t="shared" si="35"/>
        <v>25.008395527552523</v>
      </c>
    </row>
    <row r="493" spans="23:24" x14ac:dyDescent="0.3">
      <c r="W493" s="46">
        <v>490</v>
      </c>
      <c r="X493" s="93">
        <f t="shared" si="35"/>
        <v>24.919996956861951</v>
      </c>
    </row>
    <row r="494" spans="23:24" x14ac:dyDescent="0.3">
      <c r="W494" s="46">
        <v>491</v>
      </c>
      <c r="X494" s="93">
        <f t="shared" si="35"/>
        <v>24.831665327960934</v>
      </c>
    </row>
    <row r="495" spans="23:24" x14ac:dyDescent="0.3">
      <c r="W495" s="46">
        <v>492</v>
      </c>
      <c r="X495" s="93">
        <f t="shared" si="35"/>
        <v>24.743399888084866</v>
      </c>
    </row>
    <row r="496" spans="23:24" x14ac:dyDescent="0.3">
      <c r="W496" s="46">
        <v>493</v>
      </c>
      <c r="X496" s="93">
        <f t="shared" si="35"/>
        <v>24.655199886823766</v>
      </c>
    </row>
    <row r="497" spans="23:24" x14ac:dyDescent="0.3">
      <c r="W497" s="46">
        <v>494</v>
      </c>
      <c r="X497" s="93">
        <f t="shared" si="35"/>
        <v>24.56706457608442</v>
      </c>
    </row>
    <row r="498" spans="23:24" x14ac:dyDescent="0.3">
      <c r="W498" s="46">
        <v>495</v>
      </c>
      <c r="X498" s="93">
        <f t="shared" si="35"/>
        <v>24.478993210052579</v>
      </c>
    </row>
    <row r="499" spans="23:24" x14ac:dyDescent="0.3">
      <c r="W499" s="46">
        <v>496</v>
      </c>
      <c r="X499" s="93">
        <f t="shared" si="35"/>
        <v>24.390985045156015</v>
      </c>
    </row>
    <row r="500" spans="23:24" x14ac:dyDescent="0.3">
      <c r="W500" s="46">
        <v>497</v>
      </c>
      <c r="X500" s="93">
        <f t="shared" si="35"/>
        <v>24.303039340026771</v>
      </c>
    </row>
    <row r="501" spans="23:24" x14ac:dyDescent="0.3">
      <c r="W501" s="46">
        <v>498</v>
      </c>
      <c r="X501" s="93">
        <f t="shared" si="35"/>
        <v>24.215155355464731</v>
      </c>
    </row>
    <row r="502" spans="23:24" x14ac:dyDescent="0.3">
      <c r="W502" s="46">
        <v>499</v>
      </c>
      <c r="X502" s="93">
        <f t="shared" si="35"/>
        <v>24.127332354400721</v>
      </c>
    </row>
    <row r="503" spans="23:24" x14ac:dyDescent="0.3">
      <c r="W503" s="46">
        <v>500</v>
      </c>
      <c r="X503" s="93">
        <f t="shared" si="35"/>
        <v>24.03956960185991</v>
      </c>
    </row>
    <row r="504" spans="23:24" x14ac:dyDescent="0.3">
      <c r="W504" s="46">
        <v>501</v>
      </c>
      <c r="X504" s="93">
        <f t="shared" si="35"/>
        <v>23.951866364925479</v>
      </c>
    </row>
    <row r="505" spans="23:24" x14ac:dyDescent="0.3">
      <c r="W505" s="46">
        <v>502</v>
      </c>
      <c r="X505" s="93">
        <f t="shared" si="35"/>
        <v>23.864221912702646</v>
      </c>
    </row>
    <row r="506" spans="23:24" x14ac:dyDescent="0.3">
      <c r="W506" s="46">
        <v>503</v>
      </c>
      <c r="X506" s="93">
        <f t="shared" si="35"/>
        <v>23.776635516282568</v>
      </c>
    </row>
    <row r="507" spans="23:24" x14ac:dyDescent="0.3">
      <c r="W507" s="46">
        <v>504</v>
      </c>
      <c r="X507" s="93">
        <f t="shared" si="35"/>
        <v>23.689106448706809</v>
      </c>
    </row>
    <row r="508" spans="23:24" x14ac:dyDescent="0.3">
      <c r="W508" s="46">
        <v>505</v>
      </c>
      <c r="X508" s="93">
        <f t="shared" si="35"/>
        <v>23.601633984931595</v>
      </c>
    </row>
    <row r="509" spans="23:24" x14ac:dyDescent="0.3">
      <c r="W509" s="46">
        <v>506</v>
      </c>
      <c r="X509" s="93">
        <f t="shared" si="35"/>
        <v>23.514217401792507</v>
      </c>
    </row>
    <row r="510" spans="23:24" x14ac:dyDescent="0.3">
      <c r="W510" s="46">
        <v>507</v>
      </c>
      <c r="X510" s="93">
        <f t="shared" si="35"/>
        <v>23.426855977969353</v>
      </c>
    </row>
    <row r="511" spans="23:24" x14ac:dyDescent="0.3">
      <c r="W511" s="46">
        <v>508</v>
      </c>
      <c r="X511" s="93">
        <f t="shared" si="35"/>
        <v>23.339548993950984</v>
      </c>
    </row>
    <row r="512" spans="23:24" x14ac:dyDescent="0.3">
      <c r="W512" s="46">
        <v>509</v>
      </c>
      <c r="X512" s="93">
        <f t="shared" si="35"/>
        <v>23.252295732000732</v>
      </c>
    </row>
    <row r="513" spans="23:24" x14ac:dyDescent="0.3">
      <c r="W513" s="46">
        <v>510</v>
      </c>
      <c r="X513" s="93">
        <f t="shared" si="35"/>
        <v>23.165095476121394</v>
      </c>
    </row>
    <row r="514" spans="23:24" x14ac:dyDescent="0.3">
      <c r="W514" s="46">
        <v>511</v>
      </c>
      <c r="X514" s="93">
        <f t="shared" si="35"/>
        <v>23.077947512020899</v>
      </c>
    </row>
    <row r="515" spans="23:24" x14ac:dyDescent="0.3">
      <c r="W515" s="46">
        <v>512</v>
      </c>
      <c r="X515" s="93">
        <f t="shared" si="35"/>
        <v>22.99085112707786</v>
      </c>
    </row>
    <row r="516" spans="23:24" x14ac:dyDescent="0.3">
      <c r="W516" s="46">
        <v>513</v>
      </c>
      <c r="X516" s="93">
        <f t="shared" si="35"/>
        <v>22.903805610307529</v>
      </c>
    </row>
    <row r="517" spans="23:24" x14ac:dyDescent="0.3">
      <c r="W517" s="46">
        <v>514</v>
      </c>
      <c r="X517" s="93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3">
        <f t="shared" si="36"/>
        <v>22.729864345323733</v>
      </c>
    </row>
    <row r="519" spans="23:24" x14ac:dyDescent="0.3">
      <c r="W519" s="46">
        <v>516</v>
      </c>
      <c r="X519" s="93">
        <f t="shared" si="36"/>
        <v>22.642967183017163</v>
      </c>
    </row>
    <row r="520" spans="23:24" x14ac:dyDescent="0.3">
      <c r="W520" s="46">
        <v>517</v>
      </c>
      <c r="X520" s="93">
        <f t="shared" si="36"/>
        <v>22.556118060629558</v>
      </c>
    </row>
    <row r="521" spans="23:24" x14ac:dyDescent="0.3">
      <c r="W521" s="46">
        <v>518</v>
      </c>
      <c r="X521" s="93">
        <f t="shared" si="36"/>
        <v>22.469316274850428</v>
      </c>
    </row>
    <row r="522" spans="23:24" x14ac:dyDescent="0.3">
      <c r="W522" s="46">
        <v>519</v>
      </c>
      <c r="X522" s="93">
        <f t="shared" si="36"/>
        <v>22.382561123803271</v>
      </c>
    </row>
    <row r="523" spans="23:24" x14ac:dyDescent="0.3">
      <c r="W523" s="46">
        <v>520</v>
      </c>
      <c r="X523" s="93">
        <f t="shared" si="36"/>
        <v>22.295851907012548</v>
      </c>
    </row>
    <row r="524" spans="23:24" x14ac:dyDescent="0.3">
      <c r="W524" s="46">
        <v>521</v>
      </c>
      <c r="X524" s="93">
        <f t="shared" si="36"/>
        <v>22.209187925370543</v>
      </c>
    </row>
    <row r="525" spans="23:24" x14ac:dyDescent="0.3">
      <c r="W525" s="46">
        <v>522</v>
      </c>
      <c r="X525" s="93">
        <f t="shared" si="36"/>
        <v>22.122568481104111</v>
      </c>
    </row>
    <row r="526" spans="23:24" x14ac:dyDescent="0.3">
      <c r="W526" s="46">
        <v>523</v>
      </c>
      <c r="X526" s="93">
        <f t="shared" si="36"/>
        <v>22.035992877741933</v>
      </c>
    </row>
    <row r="527" spans="23:24" x14ac:dyDescent="0.3">
      <c r="W527" s="46">
        <v>524</v>
      </c>
      <c r="X527" s="93">
        <f t="shared" si="36"/>
        <v>21.949460420081834</v>
      </c>
    </row>
    <row r="528" spans="23:24" x14ac:dyDescent="0.3">
      <c r="W528" s="46">
        <v>525</v>
      </c>
      <c r="X528" s="93">
        <f t="shared" si="36"/>
        <v>21.862970414157644</v>
      </c>
    </row>
    <row r="529" spans="23:24" x14ac:dyDescent="0.3">
      <c r="W529" s="46">
        <v>526</v>
      </c>
      <c r="X529" s="93">
        <f t="shared" si="36"/>
        <v>21.77652216720719</v>
      </c>
    </row>
    <row r="530" spans="23:24" x14ac:dyDescent="0.3">
      <c r="W530" s="46">
        <v>527</v>
      </c>
      <c r="X530" s="93">
        <f t="shared" si="36"/>
        <v>21.690114987639163</v>
      </c>
    </row>
    <row r="531" spans="23:24" x14ac:dyDescent="0.3">
      <c r="W531" s="46">
        <v>528</v>
      </c>
      <c r="X531" s="93">
        <f t="shared" si="36"/>
        <v>21.603748185001223</v>
      </c>
    </row>
    <row r="532" spans="23:24" x14ac:dyDescent="0.3">
      <c r="W532" s="46">
        <v>529</v>
      </c>
      <c r="X532" s="93">
        <f t="shared" si="36"/>
        <v>21.517421069947432</v>
      </c>
    </row>
    <row r="533" spans="23:24" x14ac:dyDescent="0.3">
      <c r="W533" s="46">
        <v>530</v>
      </c>
      <c r="X533" s="93">
        <f t="shared" si="36"/>
        <v>21.431132954205907</v>
      </c>
    </row>
    <row r="534" spans="23:24" x14ac:dyDescent="0.3">
      <c r="W534" s="46">
        <v>531</v>
      </c>
      <c r="X534" s="93">
        <f t="shared" si="36"/>
        <v>21.344883150547162</v>
      </c>
    </row>
    <row r="535" spans="23:24" x14ac:dyDescent="0.3">
      <c r="W535" s="46">
        <v>532</v>
      </c>
      <c r="X535" s="93">
        <f t="shared" si="36"/>
        <v>21.258670972751247</v>
      </c>
    </row>
    <row r="536" spans="23:24" x14ac:dyDescent="0.3">
      <c r="W536" s="46">
        <v>533</v>
      </c>
      <c r="X536" s="93">
        <f t="shared" si="36"/>
        <v>21.172495735576433</v>
      </c>
    </row>
    <row r="537" spans="23:24" x14ac:dyDescent="0.3">
      <c r="W537" s="46">
        <v>534</v>
      </c>
      <c r="X537" s="93">
        <f t="shared" si="36"/>
        <v>21.086356754727035</v>
      </c>
    </row>
    <row r="538" spans="23:24" x14ac:dyDescent="0.3">
      <c r="W538" s="46">
        <v>535</v>
      </c>
      <c r="X538" s="93">
        <f t="shared" si="36"/>
        <v>21.000253346821466</v>
      </c>
    </row>
    <row r="539" spans="23:24" x14ac:dyDescent="0.3">
      <c r="W539" s="46">
        <v>536</v>
      </c>
      <c r="X539" s="93">
        <f t="shared" si="36"/>
        <v>20.914184829360522</v>
      </c>
    </row>
    <row r="540" spans="23:24" x14ac:dyDescent="0.3">
      <c r="W540" s="46">
        <v>537</v>
      </c>
      <c r="X540" s="93">
        <f t="shared" si="36"/>
        <v>20.828150520695715</v>
      </c>
    </row>
    <row r="541" spans="23:24" x14ac:dyDescent="0.3">
      <c r="W541" s="46">
        <v>538</v>
      </c>
      <c r="X541" s="93">
        <f t="shared" si="36"/>
        <v>20.742149739997387</v>
      </c>
    </row>
    <row r="542" spans="23:24" x14ac:dyDescent="0.3">
      <c r="W542" s="46">
        <v>539</v>
      </c>
      <c r="X542" s="93">
        <f t="shared" si="36"/>
        <v>20.656181807223334</v>
      </c>
    </row>
    <row r="543" spans="23:24" x14ac:dyDescent="0.3">
      <c r="W543" s="46">
        <v>540</v>
      </c>
      <c r="X543" s="93">
        <f t="shared" si="36"/>
        <v>20.570246043086968</v>
      </c>
    </row>
    <row r="544" spans="23:24" x14ac:dyDescent="0.3">
      <c r="W544" s="46">
        <v>541</v>
      </c>
      <c r="X544" s="93">
        <f t="shared" si="36"/>
        <v>20.484341769026003</v>
      </c>
    </row>
    <row r="545" spans="23:24" x14ac:dyDescent="0.3">
      <c r="W545" s="46">
        <v>542</v>
      </c>
      <c r="X545" s="93">
        <f t="shared" si="36"/>
        <v>20.398468307170845</v>
      </c>
    </row>
    <row r="546" spans="23:24" x14ac:dyDescent="0.3">
      <c r="W546" s="46">
        <v>543</v>
      </c>
      <c r="X546" s="93">
        <f t="shared" si="36"/>
        <v>20.312624980313217</v>
      </c>
    </row>
    <row r="547" spans="23:24" x14ac:dyDescent="0.3">
      <c r="W547" s="46">
        <v>544</v>
      </c>
      <c r="X547" s="93">
        <f t="shared" si="36"/>
        <v>20.226811111874554</v>
      </c>
    </row>
    <row r="548" spans="23:24" x14ac:dyDescent="0.3">
      <c r="W548" s="46">
        <v>545</v>
      </c>
      <c r="X548" s="93">
        <f t="shared" si="36"/>
        <v>20.141026025874794</v>
      </c>
    </row>
    <row r="549" spans="23:24" x14ac:dyDescent="0.3">
      <c r="W549" s="46">
        <v>546</v>
      </c>
      <c r="X549" s="93">
        <f t="shared" si="36"/>
        <v>20.055269046901003</v>
      </c>
    </row>
    <row r="550" spans="23:24" x14ac:dyDescent="0.3">
      <c r="W550" s="46">
        <v>547</v>
      </c>
      <c r="X550" s="93">
        <f t="shared" si="36"/>
        <v>19.969539500075939</v>
      </c>
    </row>
    <row r="551" spans="23:24" x14ac:dyDescent="0.3">
      <c r="W551" s="46">
        <v>548</v>
      </c>
      <c r="X551" s="93">
        <f t="shared" si="36"/>
        <v>19.883836711026788</v>
      </c>
    </row>
    <row r="552" spans="23:24" x14ac:dyDescent="0.3">
      <c r="W552" s="46">
        <v>549</v>
      </c>
      <c r="X552" s="93">
        <f t="shared" si="36"/>
        <v>19.798160005853958</v>
      </c>
    </row>
    <row r="553" spans="23:24" x14ac:dyDescent="0.3">
      <c r="W553" s="46">
        <v>550</v>
      </c>
      <c r="X553" s="93">
        <f t="shared" si="36"/>
        <v>19.712508711099531</v>
      </c>
    </row>
    <row r="554" spans="23:24" x14ac:dyDescent="0.3">
      <c r="W554" s="46">
        <v>551</v>
      </c>
      <c r="X554" s="93">
        <f t="shared" si="36"/>
        <v>19.626882153716281</v>
      </c>
    </row>
    <row r="555" spans="23:24" x14ac:dyDescent="0.3">
      <c r="W555" s="46">
        <v>552</v>
      </c>
      <c r="X555" s="93">
        <f t="shared" si="36"/>
        <v>19.541279661036185</v>
      </c>
    </row>
    <row r="556" spans="23:24" x14ac:dyDescent="0.3">
      <c r="W556" s="46">
        <v>553</v>
      </c>
      <c r="X556" s="93">
        <f t="shared" si="36"/>
        <v>19.455700560739217</v>
      </c>
    </row>
    <row r="557" spans="23:24" x14ac:dyDescent="0.3">
      <c r="W557" s="46">
        <v>554</v>
      </c>
      <c r="X557" s="93">
        <f t="shared" si="36"/>
        <v>19.370144180822138</v>
      </c>
    </row>
    <row r="558" spans="23:24" x14ac:dyDescent="0.3">
      <c r="W558" s="46">
        <v>555</v>
      </c>
      <c r="X558" s="93">
        <f t="shared" si="36"/>
        <v>19.284609849567062</v>
      </c>
    </row>
    <row r="559" spans="23:24" x14ac:dyDescent="0.3">
      <c r="W559" s="46">
        <v>556</v>
      </c>
      <c r="X559" s="93">
        <f t="shared" si="36"/>
        <v>19.199096895510422</v>
      </c>
    </row>
    <row r="560" spans="23:24" x14ac:dyDescent="0.3">
      <c r="W560" s="46">
        <v>557</v>
      </c>
      <c r="X560" s="93">
        <f t="shared" si="36"/>
        <v>19.113604647411364</v>
      </c>
    </row>
    <row r="561" spans="23:24" x14ac:dyDescent="0.3">
      <c r="W561" s="46">
        <v>558</v>
      </c>
      <c r="X561" s="93">
        <f t="shared" si="36"/>
        <v>19.028132434220538</v>
      </c>
    </row>
    <row r="562" spans="23:24" x14ac:dyDescent="0.3">
      <c r="W562" s="46">
        <v>559</v>
      </c>
      <c r="X562" s="93">
        <f t="shared" si="36"/>
        <v>18.942679585048893</v>
      </c>
    </row>
    <row r="563" spans="23:24" x14ac:dyDescent="0.3">
      <c r="W563" s="46">
        <v>560</v>
      </c>
      <c r="X563" s="93">
        <f t="shared" si="36"/>
        <v>18.857245429136185</v>
      </c>
    </row>
    <row r="564" spans="23:24" x14ac:dyDescent="0.3">
      <c r="W564" s="46">
        <v>561</v>
      </c>
      <c r="X564" s="93">
        <f t="shared" si="36"/>
        <v>18.7718292958196</v>
      </c>
    </row>
    <row r="565" spans="23:24" x14ac:dyDescent="0.3">
      <c r="W565" s="46">
        <v>562</v>
      </c>
      <c r="X565" s="93">
        <f t="shared" si="36"/>
        <v>18.68643051450232</v>
      </c>
    </row>
    <row r="566" spans="23:24" x14ac:dyDescent="0.3">
      <c r="W566" s="46">
        <v>563</v>
      </c>
      <c r="X566" s="93">
        <f t="shared" si="36"/>
        <v>18.601048414622142</v>
      </c>
    </row>
    <row r="567" spans="23:24" x14ac:dyDescent="0.3">
      <c r="W567" s="46">
        <v>564</v>
      </c>
      <c r="X567" s="93">
        <f t="shared" si="36"/>
        <v>18.515682325619878</v>
      </c>
    </row>
    <row r="568" spans="23:24" x14ac:dyDescent="0.3">
      <c r="W568" s="46">
        <v>565</v>
      </c>
      <c r="X568" s="93">
        <f t="shared" si="36"/>
        <v>18.430331576907861</v>
      </c>
    </row>
    <row r="569" spans="23:24" x14ac:dyDescent="0.3">
      <c r="W569" s="46">
        <v>566</v>
      </c>
      <c r="X569" s="93">
        <f t="shared" si="36"/>
        <v>18.34499549783834</v>
      </c>
    </row>
    <row r="570" spans="23:24" x14ac:dyDescent="0.3">
      <c r="W570" s="46">
        <v>567</v>
      </c>
      <c r="X570" s="93">
        <f t="shared" si="36"/>
        <v>18.259673417672047</v>
      </c>
    </row>
    <row r="571" spans="23:24" x14ac:dyDescent="0.3">
      <c r="W571" s="46">
        <v>568</v>
      </c>
      <c r="X571" s="93">
        <f t="shared" si="36"/>
        <v>18.174364665546022</v>
      </c>
    </row>
    <row r="572" spans="23:24" x14ac:dyDescent="0.3">
      <c r="W572" s="46">
        <v>569</v>
      </c>
      <c r="X572" s="93">
        <f t="shared" si="36"/>
        <v>18.089068570442521</v>
      </c>
    </row>
    <row r="573" spans="23:24" x14ac:dyDescent="0.3">
      <c r="W573" s="46">
        <v>570</v>
      </c>
      <c r="X573" s="93">
        <f t="shared" si="36"/>
        <v>18.003784461156556</v>
      </c>
    </row>
    <row r="574" spans="23:24" x14ac:dyDescent="0.3">
      <c r="W574" s="46">
        <v>571</v>
      </c>
      <c r="X574" s="93">
        <f t="shared" si="36"/>
        <v>17.918511666264465</v>
      </c>
    </row>
    <row r="575" spans="23:24" x14ac:dyDescent="0.3">
      <c r="W575" s="46">
        <v>572</v>
      </c>
      <c r="X575" s="93">
        <f t="shared" si="36"/>
        <v>17.83324951409196</v>
      </c>
    </row>
    <row r="576" spans="23:24" x14ac:dyDescent="0.3">
      <c r="W576" s="46">
        <v>573</v>
      </c>
      <c r="X576" s="93">
        <f t="shared" si="36"/>
        <v>17.747997332681678</v>
      </c>
    </row>
    <row r="577" spans="23:24" x14ac:dyDescent="0.3">
      <c r="W577" s="46">
        <v>574</v>
      </c>
      <c r="X577" s="93">
        <f t="shared" si="36"/>
        <v>17.662754449761621</v>
      </c>
    </row>
    <row r="578" spans="23:24" x14ac:dyDescent="0.3">
      <c r="W578" s="46">
        <v>575</v>
      </c>
      <c r="X578" s="93">
        <f t="shared" si="36"/>
        <v>17.577520192712655</v>
      </c>
    </row>
    <row r="579" spans="23:24" x14ac:dyDescent="0.3">
      <c r="W579" s="46">
        <v>576</v>
      </c>
      <c r="X579" s="93">
        <f t="shared" si="36"/>
        <v>17.492293888536494</v>
      </c>
    </row>
    <row r="580" spans="23:24" x14ac:dyDescent="0.3">
      <c r="W580" s="46">
        <v>577</v>
      </c>
      <c r="X580" s="93">
        <f t="shared" si="36"/>
        <v>17.40707486382297</v>
      </c>
    </row>
    <row r="581" spans="23:24" x14ac:dyDescent="0.3">
      <c r="W581" s="46">
        <v>578</v>
      </c>
      <c r="X581" s="93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3">
        <f t="shared" si="37"/>
        <v>17.236655956890843</v>
      </c>
    </row>
    <row r="583" spans="23:24" x14ac:dyDescent="0.3">
      <c r="W583" s="46">
        <v>580</v>
      </c>
      <c r="X583" s="93">
        <f t="shared" si="37"/>
        <v>17.151454725501367</v>
      </c>
    </row>
    <row r="584" spans="23:24" x14ac:dyDescent="0.3">
      <c r="W584" s="46">
        <v>581</v>
      </c>
      <c r="X584" s="93">
        <f t="shared" si="37"/>
        <v>17.066258075167639</v>
      </c>
    </row>
    <row r="585" spans="23:24" x14ac:dyDescent="0.3">
      <c r="W585" s="46">
        <v>582</v>
      </c>
      <c r="X585" s="93">
        <f t="shared" si="37"/>
        <v>16.981065329932676</v>
      </c>
    </row>
    <row r="586" spans="23:24" x14ac:dyDescent="0.3">
      <c r="W586" s="46">
        <v>583</v>
      </c>
      <c r="X586" s="93">
        <f t="shared" si="37"/>
        <v>16.895875813231783</v>
      </c>
    </row>
    <row r="587" spans="23:24" x14ac:dyDescent="0.3">
      <c r="W587" s="46">
        <v>584</v>
      </c>
      <c r="X587" s="93">
        <f t="shared" si="37"/>
        <v>16.81068884785924</v>
      </c>
    </row>
    <row r="588" spans="23:24" x14ac:dyDescent="0.3">
      <c r="W588" s="46">
        <v>585</v>
      </c>
      <c r="X588" s="93">
        <f t="shared" si="37"/>
        <v>16.725503755935222</v>
      </c>
    </row>
    <row r="589" spans="23:24" x14ac:dyDescent="0.3">
      <c r="W589" s="46">
        <v>586</v>
      </c>
      <c r="X589" s="93">
        <f t="shared" si="37"/>
        <v>16.640319858872545</v>
      </c>
    </row>
    <row r="590" spans="23:24" x14ac:dyDescent="0.3">
      <c r="W590" s="46">
        <v>587</v>
      </c>
      <c r="X590" s="93">
        <f t="shared" si="37"/>
        <v>16.555136477343012</v>
      </c>
    </row>
    <row r="591" spans="23:24" x14ac:dyDescent="0.3">
      <c r="W591" s="46">
        <v>588</v>
      </c>
      <c r="X591" s="93">
        <f t="shared" si="37"/>
        <v>16.469952931243768</v>
      </c>
    </row>
    <row r="592" spans="23:24" x14ac:dyDescent="0.3">
      <c r="W592" s="46">
        <v>589</v>
      </c>
      <c r="X592" s="93">
        <f t="shared" si="37"/>
        <v>16.38476853966398</v>
      </c>
    </row>
    <row r="593" spans="23:24" x14ac:dyDescent="0.3">
      <c r="W593" s="46">
        <v>590</v>
      </c>
      <c r="X593" s="93">
        <f t="shared" si="37"/>
        <v>16.299582620850458</v>
      </c>
    </row>
    <row r="594" spans="23:24" x14ac:dyDescent="0.3">
      <c r="W594" s="46">
        <v>591</v>
      </c>
      <c r="X594" s="93">
        <f t="shared" si="37"/>
        <v>16.214394492173767</v>
      </c>
    </row>
    <row r="595" spans="23:24" x14ac:dyDescent="0.3">
      <c r="W595" s="46">
        <v>592</v>
      </c>
      <c r="X595" s="93">
        <f t="shared" si="37"/>
        <v>16.129203470094353</v>
      </c>
    </row>
    <row r="596" spans="23:24" x14ac:dyDescent="0.3">
      <c r="W596" s="46">
        <v>593</v>
      </c>
      <c r="X596" s="93">
        <f t="shared" si="37"/>
        <v>16.044008870127755</v>
      </c>
    </row>
    <row r="597" spans="23:24" x14ac:dyDescent="0.3">
      <c r="W597" s="46">
        <v>594</v>
      </c>
      <c r="X597" s="93">
        <f t="shared" si="37"/>
        <v>15.958810006810324</v>
      </c>
    </row>
    <row r="598" spans="23:24" x14ac:dyDescent="0.3">
      <c r="W598" s="46">
        <v>595</v>
      </c>
      <c r="X598" s="93">
        <f t="shared" si="37"/>
        <v>15.873606193664671</v>
      </c>
    </row>
    <row r="599" spans="23:24" x14ac:dyDescent="0.3">
      <c r="W599" s="46">
        <v>596</v>
      </c>
      <c r="X599" s="93">
        <f t="shared" si="37"/>
        <v>15.788396743164469</v>
      </c>
    </row>
    <row r="600" spans="23:24" x14ac:dyDescent="0.3">
      <c r="W600" s="46">
        <v>597</v>
      </c>
      <c r="X600" s="93">
        <f t="shared" si="37"/>
        <v>15.70318096669979</v>
      </c>
    </row>
    <row r="601" spans="23:24" x14ac:dyDescent="0.3">
      <c r="W601" s="46">
        <v>598</v>
      </c>
      <c r="X601" s="93">
        <f t="shared" si="37"/>
        <v>15.617958174541855</v>
      </c>
    </row>
    <row r="602" spans="23:24" x14ac:dyDescent="0.3">
      <c r="W602" s="46">
        <v>599</v>
      </c>
      <c r="X602" s="93">
        <f t="shared" si="37"/>
        <v>15.532727675807337</v>
      </c>
    </row>
    <row r="603" spans="23:24" x14ac:dyDescent="0.3">
      <c r="W603" s="46">
        <v>600</v>
      </c>
      <c r="X603" s="93">
        <f t="shared" si="37"/>
        <v>15.447488778423235</v>
      </c>
    </row>
    <row r="604" spans="23:24" x14ac:dyDescent="0.3">
      <c r="W604" s="46">
        <v>601</v>
      </c>
      <c r="X604" s="93">
        <f t="shared" si="37"/>
        <v>15.36224078909072</v>
      </c>
    </row>
    <row r="605" spans="23:24" x14ac:dyDescent="0.3">
      <c r="W605" s="46">
        <v>602</v>
      </c>
      <c r="X605" s="93">
        <f t="shared" si="37"/>
        <v>15.276983013249492</v>
      </c>
    </row>
    <row r="606" spans="23:24" x14ac:dyDescent="0.3">
      <c r="W606" s="46">
        <v>603</v>
      </c>
      <c r="X606" s="93">
        <f t="shared" si="37"/>
        <v>15.191714755041403</v>
      </c>
    </row>
    <row r="607" spans="23:24" x14ac:dyDescent="0.3">
      <c r="W607" s="46">
        <v>604</v>
      </c>
      <c r="X607" s="93">
        <f t="shared" si="37"/>
        <v>15.106435317274133</v>
      </c>
    </row>
    <row r="608" spans="23:24" x14ac:dyDescent="0.3">
      <c r="W608" s="46">
        <v>605</v>
      </c>
      <c r="X608" s="93">
        <f t="shared" si="37"/>
        <v>15.021144001384528</v>
      </c>
    </row>
    <row r="609" spans="23:24" x14ac:dyDescent="0.3">
      <c r="W609" s="46">
        <v>606</v>
      </c>
      <c r="X609" s="93">
        <f t="shared" si="37"/>
        <v>14.935840107401873</v>
      </c>
    </row>
    <row r="610" spans="23:24" x14ac:dyDescent="0.3">
      <c r="W610" s="46">
        <v>607</v>
      </c>
      <c r="X610" s="93">
        <f t="shared" si="37"/>
        <v>14.850522933910895</v>
      </c>
    </row>
    <row r="611" spans="23:24" x14ac:dyDescent="0.3">
      <c r="W611" s="46">
        <v>608</v>
      </c>
      <c r="X611" s="93">
        <f t="shared" si="37"/>
        <v>14.765191778014298</v>
      </c>
    </row>
    <row r="612" spans="23:24" x14ac:dyDescent="0.3">
      <c r="W612" s="46">
        <v>609</v>
      </c>
      <c r="X612" s="93">
        <f t="shared" si="37"/>
        <v>14.679845935295361</v>
      </c>
    </row>
    <row r="613" spans="23:24" x14ac:dyDescent="0.3">
      <c r="W613" s="46">
        <v>610</v>
      </c>
      <c r="X613" s="93">
        <f t="shared" si="37"/>
        <v>14.594484699780253</v>
      </c>
    </row>
    <row r="614" spans="23:24" x14ac:dyDescent="0.3">
      <c r="W614" s="46">
        <v>611</v>
      </c>
      <c r="X614" s="93">
        <f t="shared" si="37"/>
        <v>14.509107363899943</v>
      </c>
    </row>
    <row r="615" spans="23:24" x14ac:dyDescent="0.3">
      <c r="W615" s="46">
        <v>612</v>
      </c>
      <c r="X615" s="93">
        <f t="shared" si="37"/>
        <v>14.423713218451894</v>
      </c>
    </row>
    <row r="616" spans="23:24" x14ac:dyDescent="0.3">
      <c r="W616" s="46">
        <v>613</v>
      </c>
      <c r="X616" s="93">
        <f t="shared" si="37"/>
        <v>14.338301552561745</v>
      </c>
    </row>
    <row r="617" spans="23:24" x14ac:dyDescent="0.3">
      <c r="W617" s="46">
        <v>614</v>
      </c>
      <c r="X617" s="93">
        <f t="shared" si="37"/>
        <v>14.252871653644263</v>
      </c>
    </row>
    <row r="618" spans="23:24" x14ac:dyDescent="0.3">
      <c r="W618" s="46">
        <v>615</v>
      </c>
      <c r="X618" s="93">
        <f t="shared" si="37"/>
        <v>14.167422807364574</v>
      </c>
    </row>
    <row r="619" spans="23:24" x14ac:dyDescent="0.3">
      <c r="W619" s="46">
        <v>616</v>
      </c>
      <c r="X619" s="93">
        <f t="shared" si="37"/>
        <v>14.0819542975986</v>
      </c>
    </row>
    <row r="620" spans="23:24" x14ac:dyDescent="0.3">
      <c r="W620" s="46">
        <v>617</v>
      </c>
      <c r="X620" s="93">
        <f t="shared" si="37"/>
        <v>13.996465406393668</v>
      </c>
    </row>
    <row r="621" spans="23:24" x14ac:dyDescent="0.3">
      <c r="W621" s="46">
        <v>618</v>
      </c>
      <c r="X621" s="93">
        <f t="shared" si="37"/>
        <v>13.910955413928434</v>
      </c>
    </row>
    <row r="622" spans="23:24" x14ac:dyDescent="0.3">
      <c r="W622" s="46">
        <v>619</v>
      </c>
      <c r="X622" s="93">
        <f t="shared" si="37"/>
        <v>13.825423598472753</v>
      </c>
    </row>
    <row r="623" spans="23:24" x14ac:dyDescent="0.3">
      <c r="W623" s="46">
        <v>620</v>
      </c>
      <c r="X623" s="93">
        <f t="shared" si="37"/>
        <v>13.739869236347204</v>
      </c>
    </row>
    <row r="624" spans="23:24" x14ac:dyDescent="0.3">
      <c r="W624" s="46">
        <v>621</v>
      </c>
      <c r="X624" s="93">
        <f t="shared" si="37"/>
        <v>13.654291601882449</v>
      </c>
    </row>
    <row r="625" spans="23:24" x14ac:dyDescent="0.3">
      <c r="W625" s="46">
        <v>622</v>
      </c>
      <c r="X625" s="93">
        <f t="shared" si="37"/>
        <v>13.568689967377736</v>
      </c>
    </row>
    <row r="626" spans="23:24" x14ac:dyDescent="0.3">
      <c r="W626" s="46">
        <v>623</v>
      </c>
      <c r="X626" s="93">
        <f t="shared" si="37"/>
        <v>13.483063603059975</v>
      </c>
    </row>
    <row r="627" spans="23:24" x14ac:dyDescent="0.3">
      <c r="W627" s="46">
        <v>624</v>
      </c>
      <c r="X627" s="93">
        <f t="shared" si="37"/>
        <v>13.397411777041441</v>
      </c>
    </row>
    <row r="628" spans="23:24" x14ac:dyDescent="0.3">
      <c r="W628" s="46">
        <v>625</v>
      </c>
      <c r="X628" s="93">
        <f t="shared" si="37"/>
        <v>13.311733755278169</v>
      </c>
    </row>
    <row r="629" spans="23:24" x14ac:dyDescent="0.3">
      <c r="W629" s="46">
        <v>626</v>
      </c>
      <c r="X629" s="93">
        <f t="shared" si="37"/>
        <v>13.226028801527264</v>
      </c>
    </row>
    <row r="630" spans="23:24" x14ac:dyDescent="0.3">
      <c r="W630" s="46">
        <v>627</v>
      </c>
      <c r="X630" s="93">
        <f t="shared" si="37"/>
        <v>13.140296177304265</v>
      </c>
    </row>
    <row r="631" spans="23:24" x14ac:dyDescent="0.3">
      <c r="W631" s="46">
        <v>628</v>
      </c>
      <c r="X631" s="93">
        <f t="shared" si="37"/>
        <v>13.054535141839892</v>
      </c>
    </row>
    <row r="632" spans="23:24" x14ac:dyDescent="0.3">
      <c r="W632" s="46">
        <v>629</v>
      </c>
      <c r="X632" s="93">
        <f t="shared" si="37"/>
        <v>12.968744952036559</v>
      </c>
    </row>
    <row r="633" spans="23:24" x14ac:dyDescent="0.3">
      <c r="W633" s="46">
        <v>630</v>
      </c>
      <c r="X633" s="93">
        <f t="shared" si="37"/>
        <v>12.882924862424716</v>
      </c>
    </row>
    <row r="634" spans="23:24" x14ac:dyDescent="0.3">
      <c r="W634" s="46">
        <v>631</v>
      </c>
      <c r="X634" s="93">
        <f t="shared" si="37"/>
        <v>12.797074125118456</v>
      </c>
    </row>
    <row r="635" spans="23:24" x14ac:dyDescent="0.3">
      <c r="W635" s="46">
        <v>632</v>
      </c>
      <c r="X635" s="93">
        <f t="shared" si="37"/>
        <v>12.711191989770896</v>
      </c>
    </row>
    <row r="636" spans="23:24" x14ac:dyDescent="0.3">
      <c r="W636" s="46">
        <v>633</v>
      </c>
      <c r="X636" s="93">
        <f t="shared" si="37"/>
        <v>12.625277703529321</v>
      </c>
    </row>
    <row r="637" spans="23:24" x14ac:dyDescent="0.3">
      <c r="W637" s="46">
        <v>634</v>
      </c>
      <c r="X637" s="93">
        <f t="shared" si="37"/>
        <v>12.539330510989714</v>
      </c>
    </row>
    <row r="638" spans="23:24" x14ac:dyDescent="0.3">
      <c r="W638" s="46">
        <v>635</v>
      </c>
      <c r="X638" s="93">
        <f t="shared" si="37"/>
        <v>12.453349654150827</v>
      </c>
    </row>
    <row r="639" spans="23:24" x14ac:dyDescent="0.3">
      <c r="W639" s="46">
        <v>636</v>
      </c>
      <c r="X639" s="93">
        <f t="shared" si="37"/>
        <v>12.367334372368305</v>
      </c>
    </row>
    <row r="640" spans="23:24" x14ac:dyDescent="0.3">
      <c r="W640" s="46">
        <v>637</v>
      </c>
      <c r="X640" s="93">
        <f t="shared" si="37"/>
        <v>12.281283902307621</v>
      </c>
    </row>
    <row r="641" spans="23:24" x14ac:dyDescent="0.3">
      <c r="W641" s="46">
        <v>638</v>
      </c>
      <c r="X641" s="93">
        <f t="shared" si="37"/>
        <v>12.195197477897409</v>
      </c>
    </row>
    <row r="642" spans="23:24" x14ac:dyDescent="0.3">
      <c r="W642" s="46">
        <v>639</v>
      </c>
      <c r="X642" s="93">
        <f t="shared" si="37"/>
        <v>12.109074330281771</v>
      </c>
    </row>
    <row r="643" spans="23:24" x14ac:dyDescent="0.3">
      <c r="W643" s="46">
        <v>640</v>
      </c>
      <c r="X643" s="93">
        <f t="shared" si="37"/>
        <v>12.022913687772473</v>
      </c>
    </row>
    <row r="644" spans="23:24" x14ac:dyDescent="0.3">
      <c r="W644" s="46">
        <v>641</v>
      </c>
      <c r="X644" s="93">
        <f t="shared" si="37"/>
        <v>11.936714775800283</v>
      </c>
    </row>
    <row r="645" spans="23:24" x14ac:dyDescent="0.3">
      <c r="W645" s="46">
        <v>642</v>
      </c>
      <c r="X645" s="93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3">
        <f t="shared" si="38"/>
        <v>11.764199030493216</v>
      </c>
    </row>
    <row r="647" spans="23:24" x14ac:dyDescent="0.3">
      <c r="W647" s="46">
        <v>644</v>
      </c>
      <c r="X647" s="93">
        <f t="shared" si="38"/>
        <v>11.677880633174084</v>
      </c>
    </row>
    <row r="648" spans="23:24" x14ac:dyDescent="0.3">
      <c r="W648" s="46">
        <v>645</v>
      </c>
      <c r="X648" s="93">
        <f t="shared" si="38"/>
        <v>11.59152083832339</v>
      </c>
    </row>
    <row r="649" spans="23:24" x14ac:dyDescent="0.3">
      <c r="W649" s="46">
        <v>646</v>
      </c>
      <c r="X649" s="93">
        <f t="shared" si="38"/>
        <v>11.505118856225579</v>
      </c>
    </row>
    <row r="650" spans="23:24" x14ac:dyDescent="0.3">
      <c r="W650" s="46">
        <v>647</v>
      </c>
      <c r="X650" s="93">
        <f t="shared" si="38"/>
        <v>11.418673893984135</v>
      </c>
    </row>
    <row r="651" spans="23:24" x14ac:dyDescent="0.3">
      <c r="W651" s="46">
        <v>648</v>
      </c>
      <c r="X651" s="93">
        <f t="shared" si="38"/>
        <v>11.33218515546946</v>
      </c>
    </row>
    <row r="652" spans="23:24" x14ac:dyDescent="0.3">
      <c r="W652" s="46">
        <v>649</v>
      </c>
      <c r="X652" s="93">
        <f t="shared" si="38"/>
        <v>11.245651841266692</v>
      </c>
    </row>
    <row r="653" spans="23:24" x14ac:dyDescent="0.3">
      <c r="W653" s="46">
        <v>650</v>
      </c>
      <c r="X653" s="93">
        <f t="shared" si="38"/>
        <v>11.159073148622952</v>
      </c>
    </row>
    <row r="654" spans="23:24" x14ac:dyDescent="0.3">
      <c r="W654" s="46">
        <v>651</v>
      </c>
      <c r="X654" s="93">
        <f t="shared" si="38"/>
        <v>11.072448271393512</v>
      </c>
    </row>
    <row r="655" spans="23:24" x14ac:dyDescent="0.3">
      <c r="W655" s="46">
        <v>652</v>
      </c>
      <c r="X655" s="93">
        <f t="shared" si="38"/>
        <v>10.985776399988424</v>
      </c>
    </row>
    <row r="656" spans="23:24" x14ac:dyDescent="0.3">
      <c r="W656" s="46">
        <v>653</v>
      </c>
      <c r="X656" s="93">
        <f t="shared" si="38"/>
        <v>10.899056721317493</v>
      </c>
    </row>
    <row r="657" spans="23:24" x14ac:dyDescent="0.3">
      <c r="W657" s="46">
        <v>654</v>
      </c>
      <c r="X657" s="93">
        <f t="shared" si="38"/>
        <v>10.812288418735534</v>
      </c>
    </row>
    <row r="658" spans="23:24" x14ac:dyDescent="0.3">
      <c r="W658" s="46">
        <v>655</v>
      </c>
      <c r="X658" s="93">
        <f t="shared" si="38"/>
        <v>10.725470671986386</v>
      </c>
    </row>
    <row r="659" spans="23:24" x14ac:dyDescent="0.3">
      <c r="W659" s="46">
        <v>656</v>
      </c>
      <c r="X659" s="93">
        <f t="shared" si="38"/>
        <v>10.638602657146748</v>
      </c>
    </row>
    <row r="660" spans="23:24" x14ac:dyDescent="0.3">
      <c r="W660" s="46">
        <v>657</v>
      </c>
      <c r="X660" s="93">
        <f t="shared" si="38"/>
        <v>10.551683546569279</v>
      </c>
    </row>
    <row r="661" spans="23:24" x14ac:dyDescent="0.3">
      <c r="W661" s="46">
        <v>658</v>
      </c>
      <c r="X661" s="93">
        <f t="shared" si="38"/>
        <v>10.464712508825244</v>
      </c>
    </row>
    <row r="662" spans="23:24" x14ac:dyDescent="0.3">
      <c r="W662" s="46">
        <v>659</v>
      </c>
      <c r="X662" s="93">
        <f t="shared" si="38"/>
        <v>10.377688708645962</v>
      </c>
    </row>
    <row r="663" spans="23:24" x14ac:dyDescent="0.3">
      <c r="W663" s="46">
        <v>660</v>
      </c>
      <c r="X663" s="93">
        <f t="shared" si="38"/>
        <v>10.290611306864434</v>
      </c>
    </row>
    <row r="664" spans="23:24" x14ac:dyDescent="0.3">
      <c r="W664" s="46">
        <v>661</v>
      </c>
      <c r="X664" s="93">
        <f t="shared" si="38"/>
        <v>10.203479460355823</v>
      </c>
    </row>
    <row r="665" spans="23:24" x14ac:dyDescent="0.3">
      <c r="W665" s="46">
        <v>662</v>
      </c>
      <c r="X665" s="93">
        <f t="shared" si="38"/>
        <v>10.116292321976857</v>
      </c>
    </row>
    <row r="666" spans="23:24" x14ac:dyDescent="0.3">
      <c r="W666" s="46">
        <v>663</v>
      </c>
      <c r="X666" s="93">
        <f t="shared" si="38"/>
        <v>10.029049040505981</v>
      </c>
    </row>
    <row r="667" spans="23:24" x14ac:dyDescent="0.3">
      <c r="W667" s="46">
        <v>664</v>
      </c>
      <c r="X667" s="93">
        <f t="shared" si="38"/>
        <v>9.9417487605809924</v>
      </c>
    </row>
    <row r="668" spans="23:24" x14ac:dyDescent="0.3">
      <c r="W668" s="46">
        <v>665</v>
      </c>
      <c r="X668" s="93">
        <f t="shared" si="38"/>
        <v>9.8543906226371973</v>
      </c>
    </row>
    <row r="669" spans="23:24" x14ac:dyDescent="0.3">
      <c r="W669" s="46">
        <v>666</v>
      </c>
      <c r="X669" s="93">
        <f t="shared" si="38"/>
        <v>9.7669737628447706</v>
      </c>
    </row>
    <row r="670" spans="23:24" x14ac:dyDescent="0.3">
      <c r="W670" s="46">
        <v>667</v>
      </c>
      <c r="X670" s="93">
        <f t="shared" si="38"/>
        <v>9.6794973130447488</v>
      </c>
    </row>
    <row r="671" spans="23:24" x14ac:dyDescent="0.3">
      <c r="W671" s="46">
        <v>668</v>
      </c>
      <c r="X671" s="93">
        <f t="shared" si="38"/>
        <v>9.5919604006847976</v>
      </c>
    </row>
    <row r="672" spans="23:24" x14ac:dyDescent="0.3">
      <c r="W672" s="46">
        <v>669</v>
      </c>
      <c r="X672" s="93">
        <f t="shared" si="38"/>
        <v>9.5043621487541827</v>
      </c>
    </row>
    <row r="673" spans="23:24" x14ac:dyDescent="0.3">
      <c r="W673" s="46">
        <v>670</v>
      </c>
      <c r="X673" s="93">
        <f t="shared" si="38"/>
        <v>9.4167016757177748</v>
      </c>
    </row>
    <row r="674" spans="23:24" x14ac:dyDescent="0.3">
      <c r="W674" s="46">
        <v>671</v>
      </c>
      <c r="X674" s="93">
        <f t="shared" si="38"/>
        <v>9.3289780954494859</v>
      </c>
    </row>
    <row r="675" spans="23:24" x14ac:dyDescent="0.3">
      <c r="W675" s="46">
        <v>672</v>
      </c>
      <c r="X675" s="93">
        <f t="shared" si="38"/>
        <v>9.2411905171645117</v>
      </c>
    </row>
    <row r="676" spans="23:24" x14ac:dyDescent="0.3">
      <c r="W676" s="46">
        <v>673</v>
      </c>
      <c r="X676" s="93">
        <f t="shared" si="38"/>
        <v>9.1533380453515747</v>
      </c>
    </row>
    <row r="677" spans="23:24" x14ac:dyDescent="0.3">
      <c r="W677" s="46">
        <v>674</v>
      </c>
      <c r="X677" s="93">
        <f t="shared" si="38"/>
        <v>9.065419779703177</v>
      </c>
    </row>
    <row r="678" spans="23:24" x14ac:dyDescent="0.3">
      <c r="W678" s="46">
        <v>675</v>
      </c>
      <c r="X678" s="93">
        <f t="shared" si="38"/>
        <v>8.9774348150462515</v>
      </c>
    </row>
    <row r="679" spans="23:24" x14ac:dyDescent="0.3">
      <c r="W679" s="46">
        <v>676</v>
      </c>
      <c r="X679" s="93">
        <f t="shared" si="38"/>
        <v>8.8893822412708232</v>
      </c>
    </row>
    <row r="680" spans="23:24" x14ac:dyDescent="0.3">
      <c r="W680" s="46">
        <v>677</v>
      </c>
      <c r="X680" s="93">
        <f t="shared" si="38"/>
        <v>8.8012611432588415</v>
      </c>
    </row>
    <row r="681" spans="23:24" x14ac:dyDescent="0.3">
      <c r="W681" s="46">
        <v>678</v>
      </c>
      <c r="X681" s="93">
        <f t="shared" si="38"/>
        <v>8.713070600811136</v>
      </c>
    </row>
    <row r="682" spans="23:24" x14ac:dyDescent="0.3">
      <c r="W682" s="46">
        <v>679</v>
      </c>
      <c r="X682" s="93">
        <f t="shared" si="38"/>
        <v>8.6248096885740893</v>
      </c>
    </row>
    <row r="683" spans="23:24" x14ac:dyDescent="0.3">
      <c r="W683" s="46">
        <v>680</v>
      </c>
      <c r="X683" s="93">
        <f t="shared" si="38"/>
        <v>8.5364774759656257</v>
      </c>
    </row>
    <row r="684" spans="23:24" x14ac:dyDescent="0.3">
      <c r="W684" s="46">
        <v>681</v>
      </c>
      <c r="X684" s="93">
        <f t="shared" si="38"/>
        <v>8.4480730270990421</v>
      </c>
    </row>
    <row r="685" spans="23:24" x14ac:dyDescent="0.3">
      <c r="W685" s="46">
        <v>682</v>
      </c>
      <c r="X685" s="93">
        <f t="shared" si="38"/>
        <v>8.359595400707633</v>
      </c>
    </row>
    <row r="686" spans="23:24" x14ac:dyDescent="0.3">
      <c r="W686" s="46">
        <v>683</v>
      </c>
      <c r="X686" s="93">
        <f t="shared" si="38"/>
        <v>8.2710436500665878</v>
      </c>
    </row>
    <row r="687" spans="23:24" x14ac:dyDescent="0.3">
      <c r="W687" s="46">
        <v>684</v>
      </c>
      <c r="X687" s="93">
        <f t="shared" si="38"/>
        <v>8.1824168229155134</v>
      </c>
    </row>
    <row r="688" spans="23:24" x14ac:dyDescent="0.3">
      <c r="W688" s="46">
        <v>685</v>
      </c>
      <c r="X688" s="93">
        <f t="shared" si="38"/>
        <v>8.0937139613783984</v>
      </c>
    </row>
    <row r="689" spans="23:24" x14ac:dyDescent="0.3">
      <c r="W689" s="46">
        <v>686</v>
      </c>
      <c r="X689" s="93">
        <f t="shared" si="38"/>
        <v>8.0049341018838618</v>
      </c>
    </row>
    <row r="690" spans="23:24" x14ac:dyDescent="0.3">
      <c r="W690" s="46">
        <v>687</v>
      </c>
      <c r="X690" s="93">
        <f t="shared" si="38"/>
        <v>7.9160762750835829</v>
      </c>
    </row>
    <row r="691" spans="23:24" x14ac:dyDescent="0.3">
      <c r="W691" s="46">
        <v>688</v>
      </c>
      <c r="X691" s="93">
        <f t="shared" si="38"/>
        <v>7.8271395057697646</v>
      </c>
    </row>
    <row r="692" spans="23:24" x14ac:dyDescent="0.3">
      <c r="W692" s="46">
        <v>689</v>
      </c>
      <c r="X692" s="93">
        <f t="shared" si="38"/>
        <v>7.7381228127918575</v>
      </c>
    </row>
    <row r="693" spans="23:24" x14ac:dyDescent="0.3">
      <c r="W693" s="46">
        <v>690</v>
      </c>
      <c r="X693" s="93">
        <f t="shared" si="38"/>
        <v>7.6490252089717501</v>
      </c>
    </row>
    <row r="694" spans="23:24" x14ac:dyDescent="0.3">
      <c r="W694" s="46">
        <v>691</v>
      </c>
      <c r="X694" s="93">
        <f t="shared" si="38"/>
        <v>7.559845701018105</v>
      </c>
    </row>
    <row r="695" spans="23:24" x14ac:dyDescent="0.3">
      <c r="W695" s="46">
        <v>692</v>
      </c>
      <c r="X695" s="93">
        <f t="shared" si="38"/>
        <v>7.470583289439503</v>
      </c>
    </row>
    <row r="696" spans="23:24" x14ac:dyDescent="0.3">
      <c r="W696" s="46">
        <v>693</v>
      </c>
      <c r="X696" s="93">
        <f t="shared" si="38"/>
        <v>7.3812369684562782</v>
      </c>
    </row>
    <row r="697" spans="23:24" x14ac:dyDescent="0.3">
      <c r="W697" s="46">
        <v>694</v>
      </c>
      <c r="X697" s="93">
        <f t="shared" si="38"/>
        <v>7.2918057259111606</v>
      </c>
    </row>
    <row r="698" spans="23:24" x14ac:dyDescent="0.3">
      <c r="W698" s="46">
        <v>695</v>
      </c>
      <c r="X698" s="93">
        <f t="shared" si="38"/>
        <v>7.2022885431790087</v>
      </c>
    </row>
    <row r="699" spans="23:24" x14ac:dyDescent="0.3">
      <c r="W699" s="46">
        <v>696</v>
      </c>
      <c r="X699" s="93">
        <f t="shared" si="38"/>
        <v>7.112684395075064</v>
      </c>
    </row>
    <row r="700" spans="23:24" x14ac:dyDescent="0.3">
      <c r="W700" s="46">
        <v>697</v>
      </c>
      <c r="X700" s="93">
        <f t="shared" si="38"/>
        <v>7.0229922497617281</v>
      </c>
    </row>
    <row r="701" spans="23:24" x14ac:dyDescent="0.3">
      <c r="W701" s="46">
        <v>698</v>
      </c>
      <c r="X701" s="93">
        <f t="shared" si="38"/>
        <v>6.9332110686544866</v>
      </c>
    </row>
    <row r="702" spans="23:24" x14ac:dyDescent="0.3">
      <c r="W702" s="46">
        <v>699</v>
      </c>
      <c r="X702" s="93">
        <f t="shared" si="38"/>
        <v>6.8433398063262985</v>
      </c>
    </row>
    <row r="703" spans="23:24" x14ac:dyDescent="0.3">
      <c r="W703" s="46">
        <v>700</v>
      </c>
      <c r="X703" s="93">
        <f t="shared" si="38"/>
        <v>6.753377410410792</v>
      </c>
    </row>
    <row r="704" spans="23:24" x14ac:dyDescent="0.3">
      <c r="W704" s="46">
        <v>701</v>
      </c>
      <c r="X704" s="93">
        <f t="shared" si="38"/>
        <v>6.6633228215036411</v>
      </c>
    </row>
    <row r="705" spans="23:24" x14ac:dyDescent="0.3">
      <c r="W705" s="46">
        <v>702</v>
      </c>
      <c r="X705" s="93">
        <f t="shared" si="38"/>
        <v>6.57317497306326</v>
      </c>
    </row>
    <row r="706" spans="23:24" x14ac:dyDescent="0.3">
      <c r="W706" s="46">
        <v>703</v>
      </c>
      <c r="X706" s="93">
        <f t="shared" si="38"/>
        <v>6.4829327913093948</v>
      </c>
    </row>
    <row r="707" spans="23:24" x14ac:dyDescent="0.3">
      <c r="W707" s="46">
        <v>704</v>
      </c>
      <c r="X707" s="93">
        <f t="shared" si="38"/>
        <v>6.3925951951211459</v>
      </c>
    </row>
    <row r="708" spans="23:24" x14ac:dyDescent="0.3">
      <c r="W708" s="46">
        <v>705</v>
      </c>
      <c r="X708" s="93">
        <f t="shared" si="38"/>
        <v>6.3021610959322061</v>
      </c>
    </row>
    <row r="709" spans="23:24" x14ac:dyDescent="0.3">
      <c r="W709" s="46">
        <v>706</v>
      </c>
      <c r="X709" s="93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3">
        <f t="shared" si="39"/>
        <v>6.1209989964286251</v>
      </c>
    </row>
    <row r="711" spans="23:24" x14ac:dyDescent="0.3">
      <c r="W711" s="46">
        <v>708</v>
      </c>
      <c r="X711" s="93">
        <f t="shared" si="39"/>
        <v>6.0302687807997017</v>
      </c>
    </row>
    <row r="712" spans="23:24" x14ac:dyDescent="0.3">
      <c r="W712" s="46">
        <v>709</v>
      </c>
      <c r="X712" s="93">
        <f t="shared" si="39"/>
        <v>5.93943763132296</v>
      </c>
    </row>
    <row r="713" spans="23:24" x14ac:dyDescent="0.3">
      <c r="W713" s="46">
        <v>710</v>
      </c>
      <c r="X713" s="93">
        <f t="shared" si="39"/>
        <v>5.8485044205942245</v>
      </c>
    </row>
    <row r="714" spans="23:24" x14ac:dyDescent="0.3">
      <c r="W714" s="46">
        <v>711</v>
      </c>
      <c r="X714" s="93">
        <f t="shared" si="39"/>
        <v>5.7574680131076548</v>
      </c>
    </row>
    <row r="715" spans="23:24" x14ac:dyDescent="0.3">
      <c r="W715" s="46">
        <v>712</v>
      </c>
      <c r="X715" s="93">
        <f t="shared" si="39"/>
        <v>5.6663272651411489</v>
      </c>
    </row>
    <row r="716" spans="23:24" x14ac:dyDescent="0.3">
      <c r="W716" s="46">
        <v>713</v>
      </c>
      <c r="X716" s="93">
        <f t="shared" si="39"/>
        <v>5.5750810246393598</v>
      </c>
    </row>
    <row r="717" spans="23:24" x14ac:dyDescent="0.3">
      <c r="W717" s="46">
        <v>714</v>
      </c>
      <c r="X717" s="93">
        <f t="shared" si="39"/>
        <v>5.4837281310951198</v>
      </c>
    </row>
    <row r="718" spans="23:24" x14ac:dyDescent="0.3">
      <c r="W718" s="46">
        <v>715</v>
      </c>
      <c r="X718" s="93">
        <f t="shared" si="39"/>
        <v>5.392267415429103</v>
      </c>
    </row>
    <row r="719" spans="23:24" x14ac:dyDescent="0.3">
      <c r="W719" s="46">
        <v>716</v>
      </c>
      <c r="X719" s="93">
        <f t="shared" si="39"/>
        <v>5.300697699867726</v>
      </c>
    </row>
    <row r="720" spans="23:24" x14ac:dyDescent="0.3">
      <c r="W720" s="46">
        <v>717</v>
      </c>
      <c r="X720" s="93">
        <f t="shared" si="39"/>
        <v>5.2090177978191718</v>
      </c>
    </row>
    <row r="721" spans="23:24" x14ac:dyDescent="0.3">
      <c r="W721" s="46">
        <v>718</v>
      </c>
      <c r="X721" s="93">
        <f t="shared" si="39"/>
        <v>5.1172265137474824</v>
      </c>
    </row>
    <row r="722" spans="23:24" x14ac:dyDescent="0.3">
      <c r="W722" s="46">
        <v>719</v>
      </c>
      <c r="X722" s="93">
        <f t="shared" si="39"/>
        <v>5.0253226430450013</v>
      </c>
    </row>
    <row r="723" spans="23:24" x14ac:dyDescent="0.3">
      <c r="W723" s="46">
        <v>720</v>
      </c>
      <c r="X723" s="93">
        <f t="shared" si="39"/>
        <v>4.933304971902146</v>
      </c>
    </row>
    <row r="724" spans="23:24" x14ac:dyDescent="0.3">
      <c r="W724" s="46">
        <v>721</v>
      </c>
      <c r="X724" s="93">
        <f t="shared" si="39"/>
        <v>4.8411722771760424</v>
      </c>
    </row>
    <row r="725" spans="23:24" x14ac:dyDescent="0.3">
      <c r="W725" s="46">
        <v>722</v>
      </c>
      <c r="X725" s="93">
        <f t="shared" si="39"/>
        <v>4.7489233262566017</v>
      </c>
    </row>
    <row r="726" spans="23:24" x14ac:dyDescent="0.3">
      <c r="W726" s="46">
        <v>723</v>
      </c>
      <c r="X726" s="93">
        <f t="shared" si="39"/>
        <v>4.656556876930722</v>
      </c>
    </row>
    <row r="727" spans="23:24" x14ac:dyDescent="0.3">
      <c r="W727" s="46">
        <v>724</v>
      </c>
      <c r="X727" s="93">
        <f t="shared" si="39"/>
        <v>4.5640716772440442</v>
      </c>
    </row>
    <row r="728" spans="23:24" x14ac:dyDescent="0.3">
      <c r="W728" s="46">
        <v>725</v>
      </c>
      <c r="X728" s="93">
        <f t="shared" si="39"/>
        <v>4.471466465361118</v>
      </c>
    </row>
    <row r="729" spans="23:24" x14ac:dyDescent="0.3">
      <c r="W729" s="46">
        <v>726</v>
      </c>
      <c r="X729" s="93">
        <f t="shared" si="39"/>
        <v>4.3787399694227815</v>
      </c>
    </row>
    <row r="730" spans="23:24" x14ac:dyDescent="0.3">
      <c r="W730" s="46">
        <v>727</v>
      </c>
      <c r="X730" s="93">
        <f t="shared" si="39"/>
        <v>4.2858909074017788</v>
      </c>
    </row>
    <row r="731" spans="23:24" x14ac:dyDescent="0.3">
      <c r="W731" s="46">
        <v>728</v>
      </c>
      <c r="X731" s="93">
        <f t="shared" si="39"/>
        <v>4.1929179869554787</v>
      </c>
    </row>
    <row r="732" spans="23:24" x14ac:dyDescent="0.3">
      <c r="W732" s="46">
        <v>729</v>
      </c>
      <c r="X732" s="93">
        <f t="shared" si="39"/>
        <v>4.0998199052768882</v>
      </c>
    </row>
    <row r="733" spans="23:24" x14ac:dyDescent="0.3">
      <c r="W733" s="46">
        <v>730</v>
      </c>
      <c r="X733" s="93">
        <f t="shared" si="39"/>
        <v>4.0065953489429944</v>
      </c>
    </row>
    <row r="734" spans="23:24" x14ac:dyDescent="0.3">
      <c r="W734" s="46">
        <v>731</v>
      </c>
      <c r="X734" s="93">
        <f t="shared" si="39"/>
        <v>3.9132429937603206</v>
      </c>
    </row>
    <row r="735" spans="23:24" x14ac:dyDescent="0.3">
      <c r="W735" s="46">
        <v>732</v>
      </c>
      <c r="X735" s="93">
        <f t="shared" si="39"/>
        <v>3.8197615046087776</v>
      </c>
    </row>
    <row r="736" spans="23:24" x14ac:dyDescent="0.3">
      <c r="W736" s="46">
        <v>733</v>
      </c>
      <c r="X736" s="93">
        <f t="shared" si="39"/>
        <v>3.726149535282218</v>
      </c>
    </row>
    <row r="737" spans="23:24" x14ac:dyDescent="0.3">
      <c r="W737" s="46">
        <v>734</v>
      </c>
      <c r="X737" s="93">
        <f t="shared" si="39"/>
        <v>3.6324057283267166</v>
      </c>
    </row>
    <row r="738" spans="23:24" x14ac:dyDescent="0.3">
      <c r="W738" s="46">
        <v>735</v>
      </c>
      <c r="X738" s="93">
        <f t="shared" si="39"/>
        <v>3.5385287148762927</v>
      </c>
    </row>
    <row r="739" spans="23:24" x14ac:dyDescent="0.3">
      <c r="W739" s="46">
        <v>736</v>
      </c>
      <c r="X739" s="93">
        <f t="shared" si="39"/>
        <v>3.4445171144856772</v>
      </c>
    </row>
    <row r="740" spans="23:24" x14ac:dyDescent="0.3">
      <c r="W740" s="46">
        <v>737</v>
      </c>
      <c r="X740" s="93">
        <f t="shared" si="39"/>
        <v>3.3503695349605209</v>
      </c>
    </row>
    <row r="741" spans="23:24" x14ac:dyDescent="0.3">
      <c r="W741" s="46">
        <v>738</v>
      </c>
      <c r="X741" s="93">
        <f t="shared" si="39"/>
        <v>3.2560845721847045</v>
      </c>
    </row>
    <row r="742" spans="23:24" x14ac:dyDescent="0.3">
      <c r="W742" s="46">
        <v>739</v>
      </c>
      <c r="X742" s="93">
        <f t="shared" si="39"/>
        <v>3.1616608099446921</v>
      </c>
    </row>
    <row r="743" spans="23:24" x14ac:dyDescent="0.3">
      <c r="W743" s="46">
        <v>740</v>
      </c>
      <c r="X743" s="93">
        <f t="shared" si="39"/>
        <v>3.0670968197511002</v>
      </c>
    </row>
    <row r="744" spans="23:24" x14ac:dyDescent="0.3">
      <c r="W744" s="46">
        <v>741</v>
      </c>
      <c r="X744" s="93">
        <f t="shared" si="39"/>
        <v>2.9723911606573097</v>
      </c>
    </row>
    <row r="745" spans="23:24" x14ac:dyDescent="0.3">
      <c r="W745" s="46">
        <v>742</v>
      </c>
      <c r="X745" s="93">
        <f t="shared" si="39"/>
        <v>2.8775423790744981</v>
      </c>
    </row>
    <row r="746" spans="23:24" x14ac:dyDescent="0.3">
      <c r="W746" s="46">
        <v>743</v>
      </c>
      <c r="X746" s="93">
        <f t="shared" si="39"/>
        <v>2.7825490085843398</v>
      </c>
    </row>
    <row r="747" spans="23:24" x14ac:dyDescent="0.3">
      <c r="W747" s="46">
        <v>744</v>
      </c>
      <c r="X747" s="93">
        <f t="shared" si="39"/>
        <v>2.6874095697480129</v>
      </c>
    </row>
    <row r="748" spans="23:24" x14ac:dyDescent="0.3">
      <c r="W748" s="46">
        <v>745</v>
      </c>
      <c r="X748" s="93">
        <f t="shared" si="39"/>
        <v>2.5921225699117372</v>
      </c>
    </row>
    <row r="749" spans="23:24" x14ac:dyDescent="0.3">
      <c r="W749" s="46">
        <v>746</v>
      </c>
      <c r="X749" s="93">
        <f t="shared" si="39"/>
        <v>2.4966865030096983</v>
      </c>
    </row>
    <row r="750" spans="23:24" x14ac:dyDescent="0.3">
      <c r="W750" s="46">
        <v>747</v>
      </c>
      <c r="X750" s="93">
        <f t="shared" si="39"/>
        <v>2.4010998493629359</v>
      </c>
    </row>
    <row r="751" spans="23:24" x14ac:dyDescent="0.3">
      <c r="W751" s="46">
        <v>748</v>
      </c>
      <c r="X751" s="93">
        <f t="shared" si="39"/>
        <v>2.3053610754748206</v>
      </c>
    </row>
    <row r="752" spans="23:24" x14ac:dyDescent="0.3">
      <c r="W752" s="46">
        <v>749</v>
      </c>
      <c r="X752" s="93">
        <f t="shared" si="39"/>
        <v>2.209468633823235</v>
      </c>
    </row>
    <row r="753" spans="23:24" x14ac:dyDescent="0.3">
      <c r="W753" s="46">
        <v>750</v>
      </c>
      <c r="X753" s="93">
        <f t="shared" si="39"/>
        <v>2.1134209626491725</v>
      </c>
    </row>
    <row r="754" spans="23:24" x14ac:dyDescent="0.3">
      <c r="W754" s="46">
        <v>751</v>
      </c>
      <c r="X754" s="93">
        <f t="shared" si="39"/>
        <v>2.0172164857409598</v>
      </c>
    </row>
    <row r="755" spans="23:24" x14ac:dyDescent="0.3">
      <c r="W755" s="46">
        <v>752</v>
      </c>
      <c r="X755" s="93">
        <f t="shared" si="39"/>
        <v>1.9208536122156374</v>
      </c>
    </row>
    <row r="756" spans="23:24" x14ac:dyDescent="0.3">
      <c r="W756" s="46">
        <v>753</v>
      </c>
      <c r="X756" s="93">
        <f t="shared" si="39"/>
        <v>1.8243307362957921</v>
      </c>
    </row>
    <row r="757" spans="23:24" x14ac:dyDescent="0.3">
      <c r="W757" s="46">
        <v>754</v>
      </c>
      <c r="X757" s="93">
        <f t="shared" si="39"/>
        <v>1.7276462370825811</v>
      </c>
    </row>
    <row r="758" spans="23:24" x14ac:dyDescent="0.3">
      <c r="W758" s="46">
        <v>755</v>
      </c>
      <c r="X758" s="93">
        <f t="shared" si="39"/>
        <v>1.6307984783248344</v>
      </c>
    </row>
    <row r="759" spans="23:24" x14ac:dyDescent="0.3">
      <c r="W759" s="46">
        <v>756</v>
      </c>
      <c r="X759" s="93">
        <f t="shared" si="39"/>
        <v>1.5337858081838363</v>
      </c>
    </row>
    <row r="760" spans="23:24" x14ac:dyDescent="0.3">
      <c r="W760" s="46">
        <v>757</v>
      </c>
      <c r="X760" s="93">
        <f t="shared" si="39"/>
        <v>1.4366065589941854</v>
      </c>
    </row>
    <row r="761" spans="23:24" x14ac:dyDescent="0.3">
      <c r="W761" s="46">
        <v>758</v>
      </c>
      <c r="X761" s="93">
        <f t="shared" si="39"/>
        <v>1.3392590470196524</v>
      </c>
    </row>
    <row r="762" spans="23:24" x14ac:dyDescent="0.3">
      <c r="W762" s="46">
        <v>759</v>
      </c>
      <c r="X762" s="93">
        <f t="shared" si="39"/>
        <v>1.241741572205683</v>
      </c>
    </row>
    <row r="763" spans="23:24" x14ac:dyDescent="0.3">
      <c r="W763" s="46">
        <v>760</v>
      </c>
      <c r="X763" s="93">
        <f t="shared" si="39"/>
        <v>1.1440524179263321</v>
      </c>
    </row>
    <row r="764" spans="23:24" x14ac:dyDescent="0.3">
      <c r="W764" s="46">
        <v>761</v>
      </c>
      <c r="X764" s="93">
        <f t="shared" si="39"/>
        <v>1.0461898507270462</v>
      </c>
    </row>
    <row r="765" spans="23:24" x14ac:dyDescent="0.3">
      <c r="W765" s="46">
        <v>762</v>
      </c>
      <c r="X765" s="93">
        <f t="shared" si="39"/>
        <v>0.94815212006278671</v>
      </c>
    </row>
    <row r="766" spans="23:24" x14ac:dyDescent="0.3">
      <c r="W766" s="46">
        <v>763</v>
      </c>
      <c r="X766" s="93">
        <f t="shared" si="39"/>
        <v>0.84993745803120646</v>
      </c>
    </row>
    <row r="767" spans="23:24" x14ac:dyDescent="0.3">
      <c r="W767" s="46">
        <v>764</v>
      </c>
      <c r="X767" s="93">
        <f t="shared" si="39"/>
        <v>0.75154407910082455</v>
      </c>
    </row>
    <row r="768" spans="23:24" x14ac:dyDescent="0.3">
      <c r="W768" s="46">
        <v>765</v>
      </c>
      <c r="X768" s="93">
        <f t="shared" si="39"/>
        <v>0.65297017983408523</v>
      </c>
    </row>
    <row r="769" spans="23:24" x14ac:dyDescent="0.3">
      <c r="W769" s="46">
        <v>766</v>
      </c>
      <c r="X769" s="93">
        <f t="shared" si="39"/>
        <v>0.5542139386055851</v>
      </c>
    </row>
    <row r="770" spans="23:24" x14ac:dyDescent="0.3">
      <c r="W770" s="46">
        <v>767</v>
      </c>
      <c r="X770" s="93">
        <f t="shared" si="39"/>
        <v>0.45527351531444538</v>
      </c>
    </row>
    <row r="771" spans="23:24" x14ac:dyDescent="0.3">
      <c r="W771" s="46">
        <v>768</v>
      </c>
      <c r="X771" s="93">
        <f t="shared" si="39"/>
        <v>0.35614705109185252</v>
      </c>
    </row>
    <row r="772" spans="23:24" x14ac:dyDescent="0.3">
      <c r="W772" s="46">
        <v>769</v>
      </c>
      <c r="X772" s="93">
        <f t="shared" si="39"/>
        <v>0.25683266800263027</v>
      </c>
    </row>
    <row r="773" spans="23:24" x14ac:dyDescent="0.3">
      <c r="W773" s="46">
        <v>770</v>
      </c>
      <c r="X773" s="93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3">
        <f t="shared" si="40"/>
        <v>5.7632536322216765E-2</v>
      </c>
    </row>
    <row r="775" spans="23:24" x14ac:dyDescent="0.3">
      <c r="W775" s="46">
        <v>772</v>
      </c>
      <c r="X775" s="93">
        <f t="shared" si="40"/>
        <v>-4.2257066236004448E-2</v>
      </c>
    </row>
    <row r="776" spans="23:24" x14ac:dyDescent="0.3">
      <c r="W776" s="46">
        <v>773</v>
      </c>
      <c r="X776" s="93">
        <f t="shared" si="40"/>
        <v>-0.14234229623230021</v>
      </c>
    </row>
    <row r="777" spans="23:24" x14ac:dyDescent="0.3">
      <c r="W777" s="46">
        <v>774</v>
      </c>
      <c r="X777" s="93">
        <f t="shared" si="40"/>
        <v>-0.24262513161124843</v>
      </c>
    </row>
    <row r="778" spans="23:24" x14ac:dyDescent="0.3">
      <c r="W778" s="46">
        <v>775</v>
      </c>
      <c r="X778" s="93">
        <f t="shared" si="40"/>
        <v>-0.34310757129765079</v>
      </c>
    </row>
    <row r="779" spans="23:24" x14ac:dyDescent="0.3">
      <c r="W779" s="46">
        <v>776</v>
      </c>
      <c r="X779" s="93">
        <f t="shared" si="40"/>
        <v>-0.44379163553719536</v>
      </c>
    </row>
    <row r="780" spans="23:24" x14ac:dyDescent="0.3">
      <c r="W780" s="46">
        <v>777</v>
      </c>
      <c r="X780" s="93">
        <f t="shared" si="40"/>
        <v>-0.54467936624422464</v>
      </c>
    </row>
    <row r="781" spans="23:24" x14ac:dyDescent="0.3">
      <c r="W781" s="46">
        <v>778</v>
      </c>
      <c r="X781" s="93">
        <f t="shared" si="40"/>
        <v>-0.6457728273563248</v>
      </c>
    </row>
    <row r="782" spans="23:24" x14ac:dyDescent="0.3">
      <c r="W782" s="46">
        <v>779</v>
      </c>
      <c r="X782" s="93">
        <f t="shared" si="40"/>
        <v>-0.74707410519550876</v>
      </c>
    </row>
    <row r="783" spans="23:24" x14ac:dyDescent="0.3">
      <c r="W783" s="46">
        <v>780</v>
      </c>
      <c r="X783" s="93">
        <f t="shared" si="40"/>
        <v>-0.84858530883735739</v>
      </c>
    </row>
    <row r="784" spans="23:24" x14ac:dyDescent="0.3">
      <c r="W784" s="46">
        <v>781</v>
      </c>
      <c r="X784" s="93">
        <f t="shared" si="40"/>
        <v>-0.95030857048675443</v>
      </c>
    </row>
    <row r="785" spans="23:24" x14ac:dyDescent="0.3">
      <c r="W785" s="46">
        <v>782</v>
      </c>
      <c r="X785" s="93">
        <f t="shared" si="40"/>
        <v>-1.0522460458615797</v>
      </c>
    </row>
    <row r="786" spans="23:24" x14ac:dyDescent="0.3">
      <c r="W786" s="46">
        <v>783</v>
      </c>
      <c r="X786" s="93">
        <f t="shared" si="40"/>
        <v>-1.1543999145839052</v>
      </c>
    </row>
    <row r="787" spans="23:24" x14ac:dyDescent="0.3">
      <c r="W787" s="46">
        <v>784</v>
      </c>
      <c r="X787" s="93">
        <f t="shared" si="40"/>
        <v>-1.2567723805795481</v>
      </c>
    </row>
    <row r="788" spans="23:24" x14ac:dyDescent="0.3">
      <c r="W788" s="46">
        <v>785</v>
      </c>
      <c r="X788" s="93">
        <f t="shared" si="40"/>
        <v>-1.3593656724849552</v>
      </c>
    </row>
    <row r="789" spans="23:24" x14ac:dyDescent="0.3">
      <c r="W789" s="46">
        <v>786</v>
      </c>
      <c r="X789" s="93">
        <f t="shared" si="40"/>
        <v>-1.4621820440632973</v>
      </c>
    </row>
    <row r="790" spans="23:24" x14ac:dyDescent="0.3">
      <c r="W790" s="46">
        <v>787</v>
      </c>
      <c r="X790" s="93">
        <f t="shared" si="40"/>
        <v>-1.5652237746283504</v>
      </c>
    </row>
    <row r="791" spans="23:24" x14ac:dyDescent="0.3">
      <c r="W791" s="46">
        <v>788</v>
      </c>
      <c r="X791" s="93">
        <f t="shared" si="40"/>
        <v>-1.6684931694775855</v>
      </c>
    </row>
    <row r="792" spans="23:24" x14ac:dyDescent="0.3">
      <c r="W792" s="46">
        <v>789</v>
      </c>
      <c r="X792" s="93">
        <f t="shared" si="40"/>
        <v>-1.771992560334013</v>
      </c>
    </row>
    <row r="793" spans="23:24" x14ac:dyDescent="0.3">
      <c r="W793" s="46">
        <v>790</v>
      </c>
      <c r="X793" s="93">
        <f t="shared" si="40"/>
        <v>-1.8757243057971209</v>
      </c>
    </row>
    <row r="794" spans="23:24" x14ac:dyDescent="0.3">
      <c r="W794" s="46">
        <v>791</v>
      </c>
      <c r="X794" s="93">
        <f t="shared" si="40"/>
        <v>-1.9796907918035913</v>
      </c>
    </row>
    <row r="795" spans="23:24" x14ac:dyDescent="0.3">
      <c r="W795" s="46">
        <v>792</v>
      </c>
      <c r="X795" s="93">
        <f t="shared" si="40"/>
        <v>-2.0838944320971677</v>
      </c>
    </row>
    <row r="796" spans="23:24" x14ac:dyDescent="0.3">
      <c r="W796" s="46">
        <v>793</v>
      </c>
      <c r="X796" s="93">
        <f t="shared" si="40"/>
        <v>-2.1883376687086979</v>
      </c>
    </row>
    <row r="797" spans="23:24" x14ac:dyDescent="0.3">
      <c r="W797" s="46">
        <v>794</v>
      </c>
      <c r="X797" s="93">
        <f t="shared" si="40"/>
        <v>-2.2930229724466926</v>
      </c>
    </row>
    <row r="798" spans="23:24" x14ac:dyDescent="0.3">
      <c r="W798" s="46">
        <v>795</v>
      </c>
      <c r="X798" s="93">
        <f t="shared" si="40"/>
        <v>-2.3979528433974338</v>
      </c>
    </row>
    <row r="799" spans="23:24" x14ac:dyDescent="0.3">
      <c r="W799" s="46">
        <v>796</v>
      </c>
      <c r="X799" s="93">
        <f t="shared" si="40"/>
        <v>-2.5031298114366223</v>
      </c>
    </row>
    <row r="800" spans="23:24" x14ac:dyDescent="0.3">
      <c r="W800" s="46">
        <v>797</v>
      </c>
      <c r="X800" s="93">
        <f t="shared" si="40"/>
        <v>-2.6085564367514849</v>
      </c>
    </row>
    <row r="801" spans="23:24" x14ac:dyDescent="0.3">
      <c r="W801" s="46">
        <v>798</v>
      </c>
      <c r="X801" s="93">
        <f t="shared" si="40"/>
        <v>-2.7142353103742494</v>
      </c>
    </row>
    <row r="802" spans="23:24" x14ac:dyDescent="0.3">
      <c r="W802" s="46">
        <v>799</v>
      </c>
      <c r="X802" s="93">
        <f t="shared" si="40"/>
        <v>-2.8201690547274438</v>
      </c>
    </row>
    <row r="803" spans="23:24" x14ac:dyDescent="0.3">
      <c r="W803" s="46">
        <v>800</v>
      </c>
      <c r="X803" s="93">
        <f t="shared" si="40"/>
        <v>-2.926360324180564</v>
      </c>
    </row>
    <row r="804" spans="23:24" x14ac:dyDescent="0.3">
      <c r="W804" s="46">
        <v>801</v>
      </c>
      <c r="X804" s="93">
        <f t="shared" si="40"/>
        <v>-3.0328118056194739</v>
      </c>
    </row>
    <row r="805" spans="23:24" x14ac:dyDescent="0.3">
      <c r="W805" s="46">
        <v>802</v>
      </c>
      <c r="X805" s="93">
        <f t="shared" si="40"/>
        <v>-3.139526219027573</v>
      </c>
    </row>
    <row r="806" spans="23:24" x14ac:dyDescent="0.3">
      <c r="W806" s="46">
        <v>803</v>
      </c>
      <c r="X806" s="93">
        <f t="shared" si="40"/>
        <v>-3.2465063180807192</v>
      </c>
    </row>
    <row r="807" spans="23:24" x14ac:dyDescent="0.3">
      <c r="W807" s="46">
        <v>804</v>
      </c>
      <c r="X807" s="93">
        <f t="shared" si="40"/>
        <v>-3.3537548907544306</v>
      </c>
    </row>
    <row r="808" spans="23:24" x14ac:dyDescent="0.3">
      <c r="W808" s="46">
        <v>805</v>
      </c>
      <c r="X808" s="93">
        <f t="shared" si="40"/>
        <v>-3.4612747599451836</v>
      </c>
    </row>
    <row r="809" spans="23:24" x14ac:dyDescent="0.3">
      <c r="W809" s="46">
        <v>806</v>
      </c>
      <c r="X809" s="93">
        <f t="shared" si="40"/>
        <v>-3.5690687841054682</v>
      </c>
    </row>
    <row r="810" spans="23:24" x14ac:dyDescent="0.3">
      <c r="W810" s="46">
        <v>807</v>
      </c>
      <c r="X810" s="93">
        <f t="shared" si="40"/>
        <v>-3.6771398578929961</v>
      </c>
    </row>
    <row r="811" spans="23:24" x14ac:dyDescent="0.3">
      <c r="W811" s="46">
        <v>808</v>
      </c>
      <c r="X811" s="93">
        <f t="shared" si="40"/>
        <v>-3.785490912834689</v>
      </c>
    </row>
    <row r="812" spans="23:24" x14ac:dyDescent="0.3">
      <c r="W812" s="46">
        <v>809</v>
      </c>
      <c r="X812" s="93">
        <f t="shared" si="40"/>
        <v>-3.8941249180057866</v>
      </c>
    </row>
    <row r="813" spans="23:24" x14ac:dyDescent="0.3">
      <c r="W813" s="46">
        <v>810</v>
      </c>
      <c r="X813" s="93">
        <f t="shared" si="40"/>
        <v>-4.0030448807243033</v>
      </c>
    </row>
    <row r="814" spans="23:24" x14ac:dyDescent="0.3">
      <c r="W814" s="46">
        <v>811</v>
      </c>
      <c r="X814" s="93">
        <f t="shared" si="40"/>
        <v>-4.1122538472614565</v>
      </c>
    </row>
    <row r="815" spans="23:24" x14ac:dyDescent="0.3">
      <c r="W815" s="46">
        <v>812</v>
      </c>
      <c r="X815" s="93">
        <f t="shared" si="40"/>
        <v>-4.2217549035685238</v>
      </c>
    </row>
    <row r="816" spans="23:24" x14ac:dyDescent="0.3">
      <c r="W816" s="46">
        <v>813</v>
      </c>
      <c r="X816" s="93">
        <f t="shared" si="40"/>
        <v>-4.3315511760202412</v>
      </c>
    </row>
    <row r="817" spans="23:24" x14ac:dyDescent="0.3">
      <c r="W817" s="46">
        <v>814</v>
      </c>
      <c r="X817" s="93">
        <f t="shared" si="40"/>
        <v>-4.4416458321760501</v>
      </c>
    </row>
    <row r="818" spans="23:24" x14ac:dyDescent="0.3">
      <c r="W818" s="46">
        <v>815</v>
      </c>
      <c r="X818" s="93">
        <f t="shared" si="40"/>
        <v>-4.552042081558568</v>
      </c>
    </row>
    <row r="819" spans="23:24" x14ac:dyDescent="0.3">
      <c r="W819" s="46">
        <v>816</v>
      </c>
      <c r="X819" s="93">
        <f t="shared" si="40"/>
        <v>-4.6627431764504763</v>
      </c>
    </row>
    <row r="820" spans="23:24" x14ac:dyDescent="0.3">
      <c r="W820" s="46">
        <v>817</v>
      </c>
      <c r="X820" s="93">
        <f t="shared" si="40"/>
        <v>-4.7737524127103939</v>
      </c>
    </row>
    <row r="821" spans="23:24" x14ac:dyDescent="0.3">
      <c r="W821" s="46">
        <v>818</v>
      </c>
      <c r="X821" s="93">
        <f t="shared" si="40"/>
        <v>-4.8850731306080206</v>
      </c>
    </row>
    <row r="822" spans="23:24" x14ac:dyDescent="0.3">
      <c r="W822" s="46">
        <v>819</v>
      </c>
      <c r="X822" s="93">
        <f t="shared" si="40"/>
        <v>-4.9967087156791763</v>
      </c>
    </row>
    <row r="823" spans="23:24" x14ac:dyDescent="0.3">
      <c r="W823" s="46">
        <v>820</v>
      </c>
      <c r="X823" s="93">
        <f t="shared" si="40"/>
        <v>-5.1086625996010753</v>
      </c>
    </row>
    <row r="824" spans="23:24" x14ac:dyDescent="0.3">
      <c r="W824" s="46">
        <v>821</v>
      </c>
      <c r="X824" s="93">
        <f t="shared" si="40"/>
        <v>-5.220938261089259</v>
      </c>
    </row>
    <row r="825" spans="23:24" x14ac:dyDescent="0.3">
      <c r="W825" s="46">
        <v>822</v>
      </c>
      <c r="X825" s="93">
        <f t="shared" si="40"/>
        <v>-5.3335392268153896</v>
      </c>
    </row>
    <row r="826" spans="23:24" x14ac:dyDescent="0.3">
      <c r="W826" s="46">
        <v>823</v>
      </c>
      <c r="X826" s="93">
        <f t="shared" si="40"/>
        <v>-5.44646907234835</v>
      </c>
    </row>
    <row r="827" spans="23:24" x14ac:dyDescent="0.3">
      <c r="W827" s="46">
        <v>824</v>
      </c>
      <c r="X827" s="93">
        <f t="shared" si="40"/>
        <v>-5.5597314231175119</v>
      </c>
    </row>
    <row r="828" spans="23:24" x14ac:dyDescent="0.3">
      <c r="W828" s="46">
        <v>825</v>
      </c>
      <c r="X828" s="93">
        <f t="shared" si="40"/>
        <v>-5.6733299553999359</v>
      </c>
    </row>
    <row r="829" spans="23:24" x14ac:dyDescent="0.3">
      <c r="W829" s="46">
        <v>826</v>
      </c>
      <c r="X829" s="93">
        <f t="shared" si="40"/>
        <v>-5.7872683973323547</v>
      </c>
    </row>
    <row r="830" spans="23:24" x14ac:dyDescent="0.3">
      <c r="W830" s="46">
        <v>827</v>
      </c>
      <c r="X830" s="93">
        <f t="shared" si="40"/>
        <v>-5.9015505299474853</v>
      </c>
    </row>
    <row r="831" spans="23:24" x14ac:dyDescent="0.3">
      <c r="W831" s="46">
        <v>828</v>
      </c>
      <c r="X831" s="93">
        <f t="shared" si="40"/>
        <v>-6.0161801882370014</v>
      </c>
    </row>
    <row r="832" spans="23:24" x14ac:dyDescent="0.3">
      <c r="W832" s="46">
        <v>829</v>
      </c>
      <c r="X832" s="93">
        <f t="shared" si="40"/>
        <v>-6.1311612622405391</v>
      </c>
    </row>
    <row r="833" spans="23:24" x14ac:dyDescent="0.3">
      <c r="W833" s="46">
        <v>830</v>
      </c>
      <c r="X833" s="93">
        <f t="shared" si="40"/>
        <v>-6.2464976981625</v>
      </c>
    </row>
    <row r="834" spans="23:24" x14ac:dyDescent="0.3">
      <c r="W834" s="46">
        <v>831</v>
      </c>
      <c r="X834" s="93">
        <f t="shared" si="40"/>
        <v>-6.3621934995172182</v>
      </c>
    </row>
    <row r="835" spans="23:24" x14ac:dyDescent="0.3">
      <c r="W835" s="46">
        <v>832</v>
      </c>
      <c r="X835" s="93">
        <f t="shared" si="40"/>
        <v>-6.4782527283028912</v>
      </c>
    </row>
    <row r="836" spans="23:24" x14ac:dyDescent="0.3">
      <c r="W836" s="46">
        <v>833</v>
      </c>
      <c r="X836" s="93">
        <f t="shared" si="40"/>
        <v>-6.5946795062060914</v>
      </c>
    </row>
    <row r="837" spans="23:24" x14ac:dyDescent="0.3">
      <c r="W837" s="46">
        <v>834</v>
      </c>
      <c r="X837" s="93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3">
        <f t="shared" si="41"/>
        <v>-6.8286525019961459</v>
      </c>
    </row>
    <row r="839" spans="23:24" x14ac:dyDescent="0.3">
      <c r="W839" s="46">
        <v>836</v>
      </c>
      <c r="X839" s="93">
        <f t="shared" si="41"/>
        <v>-6.9462072729758688</v>
      </c>
    </row>
    <row r="840" spans="23:24" x14ac:dyDescent="0.3">
      <c r="W840" s="46">
        <v>837</v>
      </c>
      <c r="X840" s="93">
        <f t="shared" si="41"/>
        <v>-7.064146701893435</v>
      </c>
    </row>
    <row r="841" spans="23:24" x14ac:dyDescent="0.3">
      <c r="W841" s="46">
        <v>838</v>
      </c>
      <c r="X841" s="93">
        <f t="shared" si="41"/>
        <v>-7.1824752280609232</v>
      </c>
    </row>
    <row r="842" spans="23:24" x14ac:dyDescent="0.3">
      <c r="W842" s="46">
        <v>839</v>
      </c>
      <c r="X842" s="93">
        <f t="shared" si="41"/>
        <v>-7.3011973583906524</v>
      </c>
    </row>
    <row r="843" spans="23:24" x14ac:dyDescent="0.3">
      <c r="W843" s="46">
        <v>840</v>
      </c>
      <c r="X843" s="93">
        <f t="shared" si="41"/>
        <v>-7.4203176688385497</v>
      </c>
    </row>
    <row r="844" spans="23:24" x14ac:dyDescent="0.3">
      <c r="W844" s="46">
        <v>841</v>
      </c>
      <c r="X844" s="93">
        <f t="shared" si="41"/>
        <v>-7.5398408058852056</v>
      </c>
    </row>
    <row r="845" spans="23:24" x14ac:dyDescent="0.3">
      <c r="W845" s="46">
        <v>842</v>
      </c>
      <c r="X845" s="93">
        <f t="shared" si="41"/>
        <v>-7.6597714880579701</v>
      </c>
    </row>
    <row r="846" spans="23:24" x14ac:dyDescent="0.3">
      <c r="W846" s="46">
        <v>843</v>
      </c>
      <c r="X846" s="93">
        <f t="shared" si="41"/>
        <v>-7.7801145074929536</v>
      </c>
    </row>
    <row r="847" spans="23:24" x14ac:dyDescent="0.3">
      <c r="W847" s="46">
        <v>844</v>
      </c>
      <c r="X847" s="93">
        <f t="shared" si="41"/>
        <v>-7.9008747315405685</v>
      </c>
    </row>
    <row r="848" spans="23:24" x14ac:dyDescent="0.3">
      <c r="W848" s="46">
        <v>845</v>
      </c>
      <c r="X848" s="93">
        <f t="shared" si="41"/>
        <v>-8.0220571044144435</v>
      </c>
    </row>
    <row r="849" spans="23:24" x14ac:dyDescent="0.3">
      <c r="W849" s="46">
        <v>846</v>
      </c>
      <c r="X849" s="93">
        <f t="shared" si="41"/>
        <v>-8.1436666488856986</v>
      </c>
    </row>
    <row r="850" spans="23:24" x14ac:dyDescent="0.3">
      <c r="W850" s="46">
        <v>847</v>
      </c>
      <c r="X850" s="93">
        <f t="shared" si="41"/>
        <v>-8.2657084680243997</v>
      </c>
    </row>
    <row r="851" spans="23:24" x14ac:dyDescent="0.3">
      <c r="W851" s="46">
        <v>848</v>
      </c>
      <c r="X851" s="93">
        <f t="shared" si="41"/>
        <v>-8.3881877469890469</v>
      </c>
    </row>
    <row r="852" spans="23:24" x14ac:dyDescent="0.3">
      <c r="W852" s="46">
        <v>849</v>
      </c>
      <c r="X852" s="93">
        <f t="shared" si="41"/>
        <v>-8.511109754866709</v>
      </c>
    </row>
    <row r="853" spans="23:24" x14ac:dyDescent="0.3">
      <c r="W853" s="46">
        <v>850</v>
      </c>
      <c r="X853" s="93">
        <f t="shared" si="41"/>
        <v>-8.6344798465643748</v>
      </c>
    </row>
    <row r="854" spans="23:24" x14ac:dyDescent="0.3">
      <c r="W854" s="46">
        <v>851</v>
      </c>
      <c r="X854" s="93">
        <f t="shared" si="41"/>
        <v>-8.7583034647540785</v>
      </c>
    </row>
    <row r="855" spans="23:24" x14ac:dyDescent="0.3">
      <c r="W855" s="46">
        <v>852</v>
      </c>
      <c r="X855" s="93">
        <f t="shared" si="41"/>
        <v>-8.8825861418736736</v>
      </c>
    </row>
    <row r="856" spans="23:24" x14ac:dyDescent="0.3">
      <c r="W856" s="46">
        <v>853</v>
      </c>
      <c r="X856" s="93">
        <f t="shared" si="41"/>
        <v>-9.0073335021846788</v>
      </c>
    </row>
    <row r="857" spans="23:24" x14ac:dyDescent="0.3">
      <c r="W857" s="46">
        <v>854</v>
      </c>
      <c r="X857" s="93">
        <f t="shared" si="41"/>
        <v>-9.1325512638890132</v>
      </c>
    </row>
    <row r="858" spans="23:24" x14ac:dyDescent="0.3">
      <c r="W858" s="46">
        <v>855</v>
      </c>
      <c r="X858" s="93">
        <f t="shared" si="41"/>
        <v>-9.2582452413082024</v>
      </c>
    </row>
    <row r="859" spans="23:24" x14ac:dyDescent="0.3">
      <c r="W859" s="46">
        <v>856</v>
      </c>
      <c r="X859" s="93">
        <f t="shared" si="41"/>
        <v>-9.3844213471250555</v>
      </c>
    </row>
    <row r="860" spans="23:24" x14ac:dyDescent="0.3">
      <c r="W860" s="46">
        <v>857</v>
      </c>
      <c r="X860" s="93">
        <f t="shared" si="41"/>
        <v>-9.5110855946916217</v>
      </c>
    </row>
    <row r="861" spans="23:24" x14ac:dyDescent="0.3">
      <c r="W861" s="46">
        <v>858</v>
      </c>
      <c r="X861" s="93">
        <f t="shared" si="41"/>
        <v>-9.6382441004050179</v>
      </c>
    </row>
    <row r="862" spans="23:24" x14ac:dyDescent="0.3">
      <c r="W862" s="46">
        <v>859</v>
      </c>
      <c r="X862" s="93">
        <f t="shared" si="41"/>
        <v>-9.765903086154367</v>
      </c>
    </row>
    <row r="863" spans="23:24" x14ac:dyDescent="0.3">
      <c r="W863" s="46">
        <v>860</v>
      </c>
      <c r="X863" s="93">
        <f t="shared" si="41"/>
        <v>-9.8940688818400986</v>
      </c>
    </row>
    <row r="864" spans="23:24" x14ac:dyDescent="0.3">
      <c r="W864" s="46">
        <v>861</v>
      </c>
      <c r="X864" s="93">
        <f t="shared" si="41"/>
        <v>-10.022747927969476</v>
      </c>
    </row>
    <row r="865" spans="23:24" x14ac:dyDescent="0.3">
      <c r="W865" s="46">
        <v>862</v>
      </c>
      <c r="X865" s="93">
        <f t="shared" si="41"/>
        <v>-10.151946778330569</v>
      </c>
    </row>
    <row r="866" spans="23:24" x14ac:dyDescent="0.3">
      <c r="W866" s="46">
        <v>863</v>
      </c>
      <c r="X866" s="93">
        <f t="shared" si="41"/>
        <v>-10.281672102747621</v>
      </c>
    </row>
    <row r="867" spans="23:24" x14ac:dyDescent="0.3">
      <c r="W867" s="46">
        <v>864</v>
      </c>
      <c r="X867" s="93">
        <f t="shared" si="41"/>
        <v>-10.411930689920609</v>
      </c>
    </row>
    <row r="868" spans="23:24" x14ac:dyDescent="0.3">
      <c r="W868" s="46">
        <v>865</v>
      </c>
      <c r="X868" s="93">
        <f t="shared" si="41"/>
        <v>-10.542729450352795</v>
      </c>
    </row>
    <row r="869" spans="23:24" x14ac:dyDescent="0.3">
      <c r="W869" s="46">
        <v>866</v>
      </c>
      <c r="X869" s="93">
        <f t="shared" si="41"/>
        <v>-10.674075419368478</v>
      </c>
    </row>
    <row r="870" spans="23:24" x14ac:dyDescent="0.3">
      <c r="W870" s="46">
        <v>867</v>
      </c>
      <c r="X870" s="93">
        <f t="shared" si="41"/>
        <v>-10.805975760225806</v>
      </c>
    </row>
    <row r="871" spans="23:24" x14ac:dyDescent="0.3">
      <c r="W871" s="46">
        <v>868</v>
      </c>
      <c r="X871" s="93">
        <f t="shared" si="41"/>
        <v>-10.938437767326434</v>
      </c>
    </row>
    <row r="872" spans="23:24" x14ac:dyDescent="0.3">
      <c r="W872" s="46">
        <v>869</v>
      </c>
      <c r="X872" s="93">
        <f t="shared" si="41"/>
        <v>-11.071468869527507</v>
      </c>
    </row>
    <row r="873" spans="23:24" x14ac:dyDescent="0.3">
      <c r="W873" s="46">
        <v>870</v>
      </c>
      <c r="X873" s="93">
        <f t="shared" si="41"/>
        <v>-11.205076633558633</v>
      </c>
    </row>
    <row r="874" spans="23:24" x14ac:dyDescent="0.3">
      <c r="W874" s="46">
        <v>871</v>
      </c>
      <c r="X874" s="93">
        <f t="shared" si="41"/>
        <v>-11.339268767548617</v>
      </c>
    </row>
    <row r="875" spans="23:24" x14ac:dyDescent="0.3">
      <c r="W875" s="46">
        <v>872</v>
      </c>
      <c r="X875" s="93">
        <f t="shared" si="41"/>
        <v>-11.474053124665716</v>
      </c>
    </row>
    <row r="876" spans="23:24" x14ac:dyDescent="0.3">
      <c r="W876" s="46">
        <v>873</v>
      </c>
      <c r="X876" s="93">
        <f t="shared" si="41"/>
        <v>-11.609437706876292</v>
      </c>
    </row>
    <row r="877" spans="23:24" x14ac:dyDescent="0.3">
      <c r="W877" s="46">
        <v>874</v>
      </c>
      <c r="X877" s="93">
        <f t="shared" si="41"/>
        <v>-11.745430668826202</v>
      </c>
    </row>
    <row r="878" spans="23:24" x14ac:dyDescent="0.3">
      <c r="W878" s="46">
        <v>875</v>
      </c>
      <c r="X878" s="93">
        <f t="shared" si="41"/>
        <v>-11.88204032185007</v>
      </c>
    </row>
    <row r="879" spans="23:24" x14ac:dyDescent="0.3">
      <c r="W879" s="46">
        <v>876</v>
      </c>
      <c r="X879" s="93">
        <f t="shared" si="41"/>
        <v>-12.019275138113244</v>
      </c>
    </row>
    <row r="880" spans="23:24" x14ac:dyDescent="0.3">
      <c r="W880" s="46">
        <v>877</v>
      </c>
      <c r="X880" s="93">
        <f t="shared" si="41"/>
        <v>-12.157143754892047</v>
      </c>
    </row>
    <row r="881" spans="23:24" x14ac:dyDescent="0.3">
      <c r="W881" s="46">
        <v>878</v>
      </c>
      <c r="X881" s="93">
        <f t="shared" si="41"/>
        <v>-12.295654978997902</v>
      </c>
    </row>
    <row r="882" spans="23:24" x14ac:dyDescent="0.3">
      <c r="W882" s="46">
        <v>879</v>
      </c>
      <c r="X882" s="93">
        <f t="shared" si="41"/>
        <v>-12.434817791350895</v>
      </c>
    </row>
    <row r="883" spans="23:24" x14ac:dyDescent="0.3">
      <c r="W883" s="46">
        <v>880</v>
      </c>
      <c r="X883" s="93">
        <f t="shared" si="41"/>
        <v>-12.574641351708976</v>
      </c>
    </row>
    <row r="884" spans="23:24" x14ac:dyDescent="0.3">
      <c r="W884" s="46">
        <v>881</v>
      </c>
      <c r="X884" s="93">
        <f t="shared" si="41"/>
        <v>-12.715135003560022</v>
      </c>
    </row>
    <row r="885" spans="23:24" x14ac:dyDescent="0.3">
      <c r="W885" s="46">
        <v>882</v>
      </c>
      <c r="X885" s="93">
        <f t="shared" si="41"/>
        <v>-12.856308279182201</v>
      </c>
    </row>
    <row r="886" spans="23:24" x14ac:dyDescent="0.3">
      <c r="W886" s="46">
        <v>883</v>
      </c>
      <c r="X886" s="93">
        <f t="shared" si="41"/>
        <v>-12.998170904880681</v>
      </c>
    </row>
    <row r="887" spans="23:24" x14ac:dyDescent="0.3">
      <c r="W887" s="46">
        <v>884</v>
      </c>
      <c r="X887" s="93">
        <f t="shared" si="41"/>
        <v>-13.140732806407755</v>
      </c>
    </row>
    <row r="888" spans="23:24" x14ac:dyDescent="0.3">
      <c r="W888" s="46">
        <v>885</v>
      </c>
      <c r="X888" s="93">
        <f t="shared" si="41"/>
        <v>-13.2840041145746</v>
      </c>
    </row>
    <row r="889" spans="23:24" x14ac:dyDescent="0.3">
      <c r="W889" s="46">
        <v>886</v>
      </c>
      <c r="X889" s="93">
        <f t="shared" si="41"/>
        <v>-13.427995171061639</v>
      </c>
    </row>
    <row r="890" spans="23:24" x14ac:dyDescent="0.3">
      <c r="W890" s="46">
        <v>887</v>
      </c>
      <c r="X890" s="93">
        <f t="shared" si="41"/>
        <v>-13.5727165344382</v>
      </c>
    </row>
    <row r="891" spans="23:24" x14ac:dyDescent="0.3">
      <c r="W891" s="46">
        <v>888</v>
      </c>
      <c r="X891" s="93">
        <f t="shared" si="41"/>
        <v>-13.71817898639847</v>
      </c>
    </row>
    <row r="892" spans="23:24" x14ac:dyDescent="0.3">
      <c r="W892" s="46">
        <v>889</v>
      </c>
      <c r="X892" s="93">
        <f t="shared" si="41"/>
        <v>-13.864393538224022</v>
      </c>
    </row>
    <row r="893" spans="23:24" x14ac:dyDescent="0.3">
      <c r="W893" s="46">
        <v>890</v>
      </c>
      <c r="X893" s="93">
        <f t="shared" si="41"/>
        <v>-14.011371437483888</v>
      </c>
    </row>
    <row r="894" spans="23:24" x14ac:dyDescent="0.3">
      <c r="W894" s="46">
        <v>891</v>
      </c>
      <c r="X894" s="93">
        <f t="shared" si="41"/>
        <v>-14.159124174980718</v>
      </c>
    </row>
    <row r="895" spans="23:24" x14ac:dyDescent="0.3">
      <c r="W895" s="46">
        <v>892</v>
      </c>
      <c r="X895" s="93">
        <f t="shared" si="41"/>
        <v>-14.307663491956021</v>
      </c>
    </row>
    <row r="896" spans="23:24" x14ac:dyDescent="0.3">
      <c r="W896" s="46">
        <v>893</v>
      </c>
      <c r="X896" s="93">
        <f t="shared" si="41"/>
        <v>-14.457001387564503</v>
      </c>
    </row>
    <row r="897" spans="23:24" x14ac:dyDescent="0.3">
      <c r="W897" s="46">
        <v>894</v>
      </c>
      <c r="X897" s="93">
        <f t="shared" si="41"/>
        <v>-14.607150126631723</v>
      </c>
    </row>
    <row r="898" spans="23:24" x14ac:dyDescent="0.3">
      <c r="W898" s="46">
        <v>895</v>
      </c>
      <c r="X898" s="93">
        <f t="shared" si="41"/>
        <v>-14.758122247705387</v>
      </c>
    </row>
    <row r="899" spans="23:24" x14ac:dyDescent="0.3">
      <c r="W899" s="46">
        <v>896</v>
      </c>
      <c r="X899" s="93">
        <f t="shared" si="41"/>
        <v>-14.90993057141668</v>
      </c>
    </row>
    <row r="900" spans="23:24" x14ac:dyDescent="0.3">
      <c r="W900" s="46">
        <v>897</v>
      </c>
      <c r="X900" s="93">
        <f t="shared" si="41"/>
        <v>-15.062588209163948</v>
      </c>
    </row>
    <row r="901" spans="23:24" x14ac:dyDescent="0.3">
      <c r="W901" s="46">
        <v>898</v>
      </c>
      <c r="X901" s="93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3">
        <f t="shared" si="42"/>
        <v>-15.370505380683255</v>
      </c>
    </row>
    <row r="903" spans="23:24" x14ac:dyDescent="0.3">
      <c r="W903" s="46">
        <v>900</v>
      </c>
      <c r="X903" s="93">
        <f t="shared" si="42"/>
        <v>-15.525792674075944</v>
      </c>
    </row>
    <row r="904" spans="23:24" x14ac:dyDescent="0.3">
      <c r="W904" s="46">
        <v>901</v>
      </c>
      <c r="X904" s="93">
        <f t="shared" si="42"/>
        <v>-15.681984820630191</v>
      </c>
    </row>
    <row r="905" spans="23:24" x14ac:dyDescent="0.3">
      <c r="W905" s="46">
        <v>902</v>
      </c>
      <c r="X905" s="93">
        <f t="shared" si="42"/>
        <v>-15.839096528257812</v>
      </c>
    </row>
    <row r="906" spans="23:24" x14ac:dyDescent="0.3">
      <c r="W906" s="46">
        <v>903</v>
      </c>
      <c r="X906" s="93">
        <f t="shared" si="42"/>
        <v>-15.997142855437687</v>
      </c>
    </row>
    <row r="907" spans="23:24" x14ac:dyDescent="0.3">
      <c r="W907" s="46">
        <v>904</v>
      </c>
      <c r="X907" s="93">
        <f t="shared" si="42"/>
        <v>-16.156139222636853</v>
      </c>
    </row>
    <row r="908" spans="23:24" x14ac:dyDescent="0.3">
      <c r="W908" s="46">
        <v>905</v>
      </c>
      <c r="X908" s="93">
        <f t="shared" si="42"/>
        <v>-16.316101424203055</v>
      </c>
    </row>
    <row r="909" spans="23:24" x14ac:dyDescent="0.3">
      <c r="W909" s="46">
        <v>906</v>
      </c>
      <c r="X909" s="93">
        <f t="shared" si="42"/>
        <v>-16.47704564075184</v>
      </c>
    </row>
    <row r="910" spans="23:24" x14ac:dyDescent="0.3">
      <c r="W910" s="46">
        <v>907</v>
      </c>
      <c r="X910" s="93">
        <f t="shared" si="42"/>
        <v>-16.638988452074159</v>
      </c>
    </row>
    <row r="911" spans="23:24" x14ac:dyDescent="0.3">
      <c r="W911" s="46">
        <v>908</v>
      </c>
      <c r="X911" s="93">
        <f t="shared" si="42"/>
        <v>-16.801946850589218</v>
      </c>
    </row>
    <row r="912" spans="23:24" x14ac:dyDescent="0.3">
      <c r="W912" s="46">
        <v>909</v>
      </c>
      <c r="X912" s="93">
        <f t="shared" si="42"/>
        <v>-16.965938255372748</v>
      </c>
    </row>
    <row r="913" spans="23:24" x14ac:dyDescent="0.3">
      <c r="W913" s="46">
        <v>910</v>
      </c>
      <c r="X913" s="93">
        <f t="shared" si="42"/>
        <v>-17.130980526789415</v>
      </c>
    </row>
    <row r="914" spans="23:24" x14ac:dyDescent="0.3">
      <c r="W914" s="46">
        <v>911</v>
      </c>
      <c r="X914" s="93">
        <f t="shared" si="42"/>
        <v>-17.297091981760531</v>
      </c>
    </row>
    <row r="915" spans="23:24" x14ac:dyDescent="0.3">
      <c r="W915" s="46">
        <v>912</v>
      </c>
      <c r="X915" s="93">
        <f t="shared" si="42"/>
        <v>-17.464291409701957</v>
      </c>
    </row>
    <row r="916" spans="23:24" x14ac:dyDescent="0.3">
      <c r="W916" s="46">
        <v>913</v>
      </c>
      <c r="X916" s="93">
        <f t="shared" si="42"/>
        <v>-17.63259808916672</v>
      </c>
    </row>
    <row r="917" spans="23:24" x14ac:dyDescent="0.3">
      <c r="W917" s="46">
        <v>914</v>
      </c>
      <c r="X917" s="93">
        <f t="shared" si="42"/>
        <v>-17.802031805231024</v>
      </c>
    </row>
    <row r="918" spans="23:24" x14ac:dyDescent="0.3">
      <c r="W918" s="46">
        <v>915</v>
      </c>
      <c r="X918" s="93">
        <f t="shared" si="42"/>
        <v>-17.972612867663742</v>
      </c>
    </row>
    <row r="919" spans="23:24" x14ac:dyDescent="0.3">
      <c r="W919" s="46">
        <v>916</v>
      </c>
      <c r="X919" s="93">
        <f t="shared" si="42"/>
        <v>-18.144362129921944</v>
      </c>
    </row>
    <row r="920" spans="23:24" x14ac:dyDescent="0.3">
      <c r="W920" s="46">
        <v>917</v>
      </c>
      <c r="X920" s="93">
        <f t="shared" si="42"/>
        <v>-18.317301009018706</v>
      </c>
    </row>
    <row r="921" spans="23:24" x14ac:dyDescent="0.3">
      <c r="W921" s="46">
        <v>918</v>
      </c>
      <c r="X921" s="93">
        <f t="shared" si="42"/>
        <v>-18.491451506312046</v>
      </c>
    </row>
    <row r="922" spans="23:24" x14ac:dyDescent="0.3">
      <c r="W922" s="46">
        <v>919</v>
      </c>
      <c r="X922" s="93">
        <f t="shared" si="42"/>
        <v>-18.666836229265698</v>
      </c>
    </row>
    <row r="923" spans="23:24" x14ac:dyDescent="0.3">
      <c r="W923" s="46">
        <v>920</v>
      </c>
      <c r="X923" s="93">
        <f t="shared" si="42"/>
        <v>-18.843478414238803</v>
      </c>
    </row>
    <row r="924" spans="23:24" x14ac:dyDescent="0.3">
      <c r="W924" s="46">
        <v>921</v>
      </c>
      <c r="X924" s="93">
        <f t="shared" si="42"/>
        <v>-19.021401950361991</v>
      </c>
    </row>
    <row r="925" spans="23:24" x14ac:dyDescent="0.3">
      <c r="W925" s="46">
        <v>922</v>
      </c>
      <c r="X925" s="93">
        <f t="shared" si="42"/>
        <v>-19.200631404563893</v>
      </c>
    </row>
    <row r="926" spans="23:24" x14ac:dyDescent="0.3">
      <c r="W926" s="46">
        <v>923</v>
      </c>
      <c r="X926" s="93">
        <f t="shared" si="42"/>
        <v>-19.381192047815574</v>
      </c>
    </row>
    <row r="927" spans="23:24" x14ac:dyDescent="0.3">
      <c r="W927" s="46">
        <v>924</v>
      </c>
      <c r="X927" s="93">
        <f t="shared" si="42"/>
        <v>-19.563109882663866</v>
      </c>
    </row>
    <row r="928" spans="23:24" x14ac:dyDescent="0.3">
      <c r="W928" s="46">
        <v>925</v>
      </c>
      <c r="X928" s="93">
        <f t="shared" si="42"/>
        <v>-19.746411672132012</v>
      </c>
    </row>
    <row r="929" spans="23:24" x14ac:dyDescent="0.3">
      <c r="W929" s="46">
        <v>926</v>
      </c>
      <c r="X929" s="93">
        <f t="shared" si="42"/>
        <v>-19.931124970069504</v>
      </c>
    </row>
    <row r="930" spans="23:24" x14ac:dyDescent="0.3">
      <c r="W930" s="46">
        <v>927</v>
      </c>
      <c r="X930" s="93">
        <f t="shared" si="42"/>
        <v>-20.117278153039848</v>
      </c>
    </row>
    <row r="931" spans="23:24" x14ac:dyDescent="0.3">
      <c r="W931" s="46">
        <v>928</v>
      </c>
      <c r="X931" s="93">
        <f t="shared" si="42"/>
        <v>-20.304900453840531</v>
      </c>
    </row>
    <row r="932" spans="23:24" x14ac:dyDescent="0.3">
      <c r="W932" s="46">
        <v>929</v>
      </c>
      <c r="X932" s="93">
        <f t="shared" si="42"/>
        <v>-20.494021996757823</v>
      </c>
    </row>
    <row r="933" spans="23:24" x14ac:dyDescent="0.3">
      <c r="W933" s="46">
        <v>930</v>
      </c>
      <c r="X933" s="93">
        <f t="shared" si="42"/>
        <v>-20.684673834665062</v>
      </c>
    </row>
    <row r="934" spans="23:24" x14ac:dyDescent="0.3">
      <c r="W934" s="46">
        <v>931</v>
      </c>
      <c r="X934" s="93">
        <f t="shared" si="42"/>
        <v>-20.876887988081847</v>
      </c>
    </row>
    <row r="935" spans="23:24" x14ac:dyDescent="0.3">
      <c r="W935" s="46">
        <v>932</v>
      </c>
      <c r="X935" s="93">
        <f t="shared" si="42"/>
        <v>-21.070697486320626</v>
      </c>
    </row>
    <row r="936" spans="23:24" x14ac:dyDescent="0.3">
      <c r="W936" s="46">
        <v>933</v>
      </c>
      <c r="X936" s="93">
        <f t="shared" si="42"/>
        <v>-21.266136410856603</v>
      </c>
    </row>
    <row r="937" spans="23:24" x14ac:dyDescent="0.3">
      <c r="W937" s="46">
        <v>934</v>
      </c>
      <c r="X937" s="93">
        <f t="shared" si="42"/>
        <v>-21.46323994106649</v>
      </c>
    </row>
    <row r="938" spans="23:24" x14ac:dyDescent="0.3">
      <c r="W938" s="46">
        <v>935</v>
      </c>
      <c r="X938" s="93">
        <f t="shared" si="42"/>
        <v>-21.662044402494985</v>
      </c>
    </row>
    <row r="939" spans="23:24" x14ac:dyDescent="0.3">
      <c r="W939" s="46">
        <v>936</v>
      </c>
      <c r="X939" s="93">
        <f t="shared" si="42"/>
        <v>-21.862587317818083</v>
      </c>
    </row>
    <row r="940" spans="23:24" x14ac:dyDescent="0.3">
      <c r="W940" s="46">
        <v>937</v>
      </c>
      <c r="X940" s="93">
        <f t="shared" si="42"/>
        <v>-22.064907460687294</v>
      </c>
    </row>
    <row r="941" spans="23:24" x14ac:dyDescent="0.3">
      <c r="W941" s="46">
        <v>938</v>
      </c>
      <c r="X941" s="93">
        <f t="shared" si="42"/>
        <v>-22.269044912653442</v>
      </c>
    </row>
    <row r="942" spans="23:24" x14ac:dyDescent="0.3">
      <c r="W942" s="46">
        <v>939</v>
      </c>
      <c r="X942" s="93">
        <f t="shared" si="42"/>
        <v>-22.475041123384017</v>
      </c>
    </row>
    <row r="943" spans="23:24" x14ac:dyDescent="0.3">
      <c r="W943" s="46">
        <v>940</v>
      </c>
      <c r="X943" s="93">
        <f t="shared" si="42"/>
        <v>-22.682938974407506</v>
      </c>
    </row>
    <row r="944" spans="23:24" x14ac:dyDescent="0.3">
      <c r="W944" s="46">
        <v>941</v>
      </c>
      <c r="X944" s="93">
        <f t="shared" si="42"/>
        <v>-22.892782846634816</v>
      </c>
    </row>
    <row r="945" spans="23:24" x14ac:dyDescent="0.3">
      <c r="W945" s="46">
        <v>942</v>
      </c>
      <c r="X945" s="93">
        <f t="shared" si="42"/>
        <v>-23.104618691932899</v>
      </c>
    </row>
    <row r="946" spans="23:24" x14ac:dyDescent="0.3">
      <c r="W946" s="46">
        <v>943</v>
      </c>
      <c r="X946" s="93">
        <f t="shared" si="42"/>
        <v>-23.318494109045275</v>
      </c>
    </row>
    <row r="947" spans="23:24" x14ac:dyDescent="0.3">
      <c r="W947" s="46">
        <v>944</v>
      </c>
      <c r="X947" s="93">
        <f t="shared" si="42"/>
        <v>-23.534458424182191</v>
      </c>
    </row>
    <row r="948" spans="23:24" x14ac:dyDescent="0.3">
      <c r="W948" s="46">
        <v>945</v>
      </c>
      <c r="X948" s="93">
        <f t="shared" si="42"/>
        <v>-23.752562776631237</v>
      </c>
    </row>
    <row r="949" spans="23:24" x14ac:dyDescent="0.3">
      <c r="W949" s="46">
        <v>946</v>
      </c>
      <c r="X949" s="93">
        <f t="shared" si="42"/>
        <v>-23.972860209768896</v>
      </c>
    </row>
    <row r="950" spans="23:24" x14ac:dyDescent="0.3">
      <c r="W950" s="46">
        <v>947</v>
      </c>
      <c r="X950" s="93">
        <f t="shared" si="42"/>
        <v>-24.195405767890094</v>
      </c>
    </row>
    <row r="951" spans="23:24" x14ac:dyDescent="0.3">
      <c r="W951" s="46">
        <v>948</v>
      </c>
      <c r="X951" s="93">
        <f t="shared" si="42"/>
        <v>-24.420256599308573</v>
      </c>
    </row>
    <row r="952" spans="23:24" x14ac:dyDescent="0.3">
      <c r="W952" s="46">
        <v>949</v>
      </c>
      <c r="X952" s="93">
        <f t="shared" si="42"/>
        <v>-24.647472066224651</v>
      </c>
    </row>
    <row r="953" spans="23:24" x14ac:dyDescent="0.3">
      <c r="W953" s="46">
        <v>950</v>
      </c>
      <c r="X953" s="93">
        <f t="shared" si="42"/>
        <v>-24.877113861902131</v>
      </c>
    </row>
    <row r="954" spans="23:24" x14ac:dyDescent="0.3">
      <c r="W954" s="46">
        <v>951</v>
      </c>
      <c r="X954" s="93">
        <f t="shared" si="42"/>
        <v>-25.109246135748776</v>
      </c>
    </row>
    <row r="955" spans="23:24" x14ac:dyDescent="0.3">
      <c r="W955" s="46">
        <v>952</v>
      </c>
      <c r="X955" s="93">
        <f t="shared" si="42"/>
        <v>-25.343935626950383</v>
      </c>
    </row>
    <row r="956" spans="23:24" x14ac:dyDescent="0.3">
      <c r="W956" s="46">
        <v>953</v>
      </c>
      <c r="X956" s="93">
        <f t="shared" si="42"/>
        <v>-25.581251807374514</v>
      </c>
    </row>
    <row r="957" spans="23:24" x14ac:dyDescent="0.3">
      <c r="W957" s="46">
        <v>954</v>
      </c>
      <c r="X957" s="93">
        <f t="shared" si="42"/>
        <v>-25.821267034528518</v>
      </c>
    </row>
    <row r="958" spans="23:24" x14ac:dyDescent="0.3">
      <c r="W958" s="46">
        <v>955</v>
      </c>
      <c r="X958" s="93">
        <f t="shared" si="42"/>
        <v>-26.064056715436379</v>
      </c>
    </row>
    <row r="959" spans="23:24" x14ac:dyDescent="0.3">
      <c r="W959" s="46">
        <v>956</v>
      </c>
      <c r="X959" s="93">
        <f t="shared" si="42"/>
        <v>-26.309699482387458</v>
      </c>
    </row>
    <row r="960" spans="23:24" x14ac:dyDescent="0.3">
      <c r="W960" s="46">
        <v>957</v>
      </c>
      <c r="X960" s="93">
        <f t="shared" si="42"/>
        <v>-26.558277381609173</v>
      </c>
    </row>
    <row r="961" spans="23:24" x14ac:dyDescent="0.3">
      <c r="W961" s="46">
        <v>958</v>
      </c>
      <c r="X961" s="93">
        <f t="shared" si="42"/>
        <v>-26.809876076024551</v>
      </c>
    </row>
    <row r="962" spans="23:24" x14ac:dyDescent="0.3">
      <c r="W962" s="46">
        <v>959</v>
      </c>
      <c r="X962" s="93">
        <f t="shared" si="42"/>
        <v>-27.064585063382054</v>
      </c>
    </row>
    <row r="963" spans="23:24" x14ac:dyDescent="0.3">
      <c r="W963" s="46">
        <v>960</v>
      </c>
      <c r="X963" s="93">
        <f t="shared" si="42"/>
        <v>-27.32249791118312</v>
      </c>
    </row>
    <row r="964" spans="23:24" x14ac:dyDescent="0.3">
      <c r="W964" s="46">
        <v>961</v>
      </c>
      <c r="X964" s="93">
        <f t="shared" si="42"/>
        <v>-27.583712509990391</v>
      </c>
    </row>
    <row r="965" spans="23:24" x14ac:dyDescent="0.3">
      <c r="W965" s="46">
        <v>962</v>
      </c>
      <c r="X965" s="93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3">
        <f t="shared" si="43"/>
        <v>-28.116461800979152</v>
      </c>
    </row>
    <row r="967" spans="23:24" x14ac:dyDescent="0.3">
      <c r="W967" s="46">
        <v>964</v>
      </c>
      <c r="X967" s="93">
        <f t="shared" si="43"/>
        <v>-28.38821646333659</v>
      </c>
    </row>
    <row r="968" spans="23:24" x14ac:dyDescent="0.3">
      <c r="W968" s="46">
        <v>965</v>
      </c>
      <c r="X968" s="93">
        <f t="shared" si="43"/>
        <v>-28.663713483471867</v>
      </c>
    </row>
    <row r="969" spans="23:24" x14ac:dyDescent="0.3">
      <c r="W969" s="46">
        <v>966</v>
      </c>
      <c r="X969" s="93">
        <f t="shared" si="43"/>
        <v>-28.943076945442186</v>
      </c>
    </row>
    <row r="970" spans="23:24" x14ac:dyDescent="0.3">
      <c r="W970" s="46">
        <v>967</v>
      </c>
      <c r="X970" s="93">
        <f t="shared" si="43"/>
        <v>-29.226437276440038</v>
      </c>
    </row>
    <row r="971" spans="23:24" x14ac:dyDescent="0.3">
      <c r="W971" s="46">
        <v>968</v>
      </c>
      <c r="X971" s="93">
        <f t="shared" si="43"/>
        <v>-29.513931691394959</v>
      </c>
    </row>
    <row r="972" spans="23:24" x14ac:dyDescent="0.3">
      <c r="W972" s="46">
        <v>969</v>
      </c>
      <c r="X972" s="93">
        <f t="shared" si="43"/>
        <v>-29.805704677468526</v>
      </c>
    </row>
    <row r="973" spans="23:24" x14ac:dyDescent="0.3">
      <c r="W973" s="46">
        <v>970</v>
      </c>
      <c r="X973" s="93">
        <f t="shared" si="43"/>
        <v>-30.101908522834719</v>
      </c>
    </row>
    <row r="974" spans="23:24" x14ac:dyDescent="0.3">
      <c r="W974" s="46">
        <v>971</v>
      </c>
      <c r="X974" s="93">
        <f t="shared" si="43"/>
        <v>-30.402703894713568</v>
      </c>
    </row>
    <row r="975" spans="23:24" x14ac:dyDescent="0.3">
      <c r="W975" s="46">
        <v>972</v>
      </c>
      <c r="X975" s="93">
        <f t="shared" si="43"/>
        <v>-30.708260472292295</v>
      </c>
    </row>
    <row r="976" spans="23:24" x14ac:dyDescent="0.3">
      <c r="W976" s="46">
        <v>973</v>
      </c>
      <c r="X976" s="93">
        <f t="shared" si="43"/>
        <v>-31.018757640935576</v>
      </c>
    </row>
    <row r="977" spans="23:24" x14ac:dyDescent="0.3">
      <c r="W977" s="46">
        <v>974</v>
      </c>
      <c r="X977" s="93">
        <f t="shared" si="43"/>
        <v>-31.334385254978287</v>
      </c>
    </row>
    <row r="978" spans="23:24" x14ac:dyDescent="0.3">
      <c r="W978" s="46">
        <v>975</v>
      </c>
      <c r="X978" s="93">
        <f t="shared" si="43"/>
        <v>-31.655344477430333</v>
      </c>
    </row>
    <row r="979" spans="23:24" x14ac:dyDescent="0.3">
      <c r="W979" s="46">
        <v>976</v>
      </c>
      <c r="X979" s="93">
        <f t="shared" si="43"/>
        <v>-31.981848706130904</v>
      </c>
    </row>
    <row r="980" spans="23:24" x14ac:dyDescent="0.3">
      <c r="W980" s="46">
        <v>977</v>
      </c>
      <c r="X980" s="93">
        <f t="shared" si="43"/>
        <v>-32.314124597303561</v>
      </c>
    </row>
    <row r="981" spans="23:24" x14ac:dyDescent="0.3">
      <c r="W981" s="46">
        <v>978</v>
      </c>
      <c r="X981" s="93">
        <f t="shared" si="43"/>
        <v>-32.652413199121497</v>
      </c>
    </row>
    <row r="982" spans="23:24" x14ac:dyDescent="0.3">
      <c r="W982" s="46">
        <v>979</v>
      </c>
      <c r="X982" s="93">
        <f t="shared" si="43"/>
        <v>-32.996971209844986</v>
      </c>
    </row>
    <row r="983" spans="23:24" x14ac:dyDescent="0.3">
      <c r="W983" s="46">
        <v>980</v>
      </c>
      <c r="X983" s="93">
        <f t="shared" si="43"/>
        <v>-33.348072377399745</v>
      </c>
    </row>
    <row r="984" spans="23:24" x14ac:dyDescent="0.3">
      <c r="W984" s="46">
        <v>981</v>
      </c>
      <c r="X984" s="93">
        <f t="shared" si="43"/>
        <v>-33.706009059999445</v>
      </c>
    </row>
    <row r="985" spans="23:24" x14ac:dyDescent="0.3">
      <c r="W985" s="46">
        <v>982</v>
      </c>
      <c r="X985" s="93">
        <f t="shared" si="43"/>
        <v>-34.071093970672024</v>
      </c>
    </row>
    <row r="986" spans="23:24" x14ac:dyDescent="0.3">
      <c r="W986" s="46">
        <v>983</v>
      </c>
      <c r="X986" s="93">
        <f t="shared" si="43"/>
        <v>-34.443662132435946</v>
      </c>
    </row>
    <row r="987" spans="23:24" x14ac:dyDescent="0.3">
      <c r="W987" s="46">
        <v>984</v>
      </c>
      <c r="X987" s="93">
        <f t="shared" si="43"/>
        <v>-34.824073075542287</v>
      </c>
    </row>
    <row r="988" spans="23:24" x14ac:dyDescent="0.3">
      <c r="W988" s="46">
        <v>985</v>
      </c>
      <c r="X988" s="93">
        <f t="shared" si="43"/>
        <v>-35.21271331381655</v>
      </c>
    </row>
    <row r="989" spans="23:24" x14ac:dyDescent="0.3">
      <c r="W989" s="46">
        <v>986</v>
      </c>
      <c r="X989" s="93">
        <f t="shared" si="43"/>
        <v>-35.609999143944464</v>
      </c>
    </row>
    <row r="990" spans="23:24" x14ac:dyDescent="0.3">
      <c r="W990" s="46">
        <v>987</v>
      </c>
      <c r="X990" s="93">
        <f t="shared" si="43"/>
        <v>-36.016379819818582</v>
      </c>
    </row>
    <row r="991" spans="23:24" x14ac:dyDescent="0.3">
      <c r="W991" s="46">
        <v>988</v>
      </c>
      <c r="X991" s="93">
        <f t="shared" si="43"/>
        <v>-36.432341164181651</v>
      </c>
    </row>
    <row r="992" spans="23:24" x14ac:dyDescent="0.3">
      <c r="W992" s="46">
        <v>989</v>
      </c>
      <c r="X992" s="93">
        <f t="shared" si="43"/>
        <v>-36.858409692233209</v>
      </c>
    </row>
    <row r="993" spans="23:24" x14ac:dyDescent="0.3">
      <c r="W993" s="46">
        <v>990</v>
      </c>
      <c r="X993" s="93">
        <f t="shared" si="43"/>
        <v>-37.295157337222065</v>
      </c>
    </row>
    <row r="994" spans="23:24" x14ac:dyDescent="0.3">
      <c r="W994" s="46">
        <v>991</v>
      </c>
      <c r="X994" s="93">
        <f t="shared" si="43"/>
        <v>-37.743206887139479</v>
      </c>
    </row>
    <row r="995" spans="23:24" x14ac:dyDescent="0.3">
      <c r="W995" s="46">
        <v>992</v>
      </c>
      <c r="X995" s="93">
        <f t="shared" si="43"/>
        <v>-38.203238265492644</v>
      </c>
    </row>
    <row r="996" spans="23:24" x14ac:dyDescent="0.3">
      <c r="W996" s="46">
        <v>993</v>
      </c>
      <c r="X996" s="93">
        <f t="shared" si="43"/>
        <v>-38.675995819187733</v>
      </c>
    </row>
    <row r="997" spans="23:24" x14ac:dyDescent="0.3">
      <c r="W997" s="46">
        <v>994</v>
      </c>
      <c r="X997" s="93">
        <f t="shared" si="43"/>
        <v>-39.162296814632214</v>
      </c>
    </row>
    <row r="998" spans="23:24" x14ac:dyDescent="0.3">
      <c r="W998" s="46">
        <v>995</v>
      </c>
      <c r="X998" s="93">
        <f t="shared" si="43"/>
        <v>-39.663041391795247</v>
      </c>
    </row>
    <row r="999" spans="23:24" x14ac:dyDescent="0.3">
      <c r="W999" s="46">
        <v>996</v>
      </c>
      <c r="X999" s="93">
        <f t="shared" si="43"/>
        <v>-40.179224288548227</v>
      </c>
    </row>
    <row r="1000" spans="23:24" x14ac:dyDescent="0.3">
      <c r="W1000" s="46">
        <v>997</v>
      </c>
      <c r="X1000" s="93">
        <f t="shared" si="43"/>
        <v>-40.71194872882657</v>
      </c>
    </row>
    <row r="1001" spans="23:24" x14ac:dyDescent="0.3">
      <c r="W1001" s="46">
        <v>998</v>
      </c>
      <c r="X1001" s="93">
        <f t="shared" si="43"/>
        <v>-41.262442974516489</v>
      </c>
    </row>
    <row r="1002" spans="23:24" x14ac:dyDescent="0.3">
      <c r="W1002" s="46">
        <v>999</v>
      </c>
      <c r="X1002" s="93">
        <f t="shared" si="43"/>
        <v>-41.832080181583194</v>
      </c>
    </row>
    <row r="1003" spans="23:24" x14ac:dyDescent="0.3">
      <c r="W1003" s="46">
        <v>1000</v>
      </c>
      <c r="X1003" s="93">
        <f t="shared" si="43"/>
        <v>-42.422402388811435</v>
      </c>
    </row>
    <row r="1004" spans="23:24" x14ac:dyDescent="0.3">
      <c r="W1004" s="46">
        <v>1001</v>
      </c>
      <c r="X1004" s="93">
        <f t="shared" si="43"/>
        <v>-43.035149721269363</v>
      </c>
    </row>
    <row r="1005" spans="23:24" x14ac:dyDescent="0.3">
      <c r="W1005" s="46">
        <v>1002</v>
      </c>
      <c r="X1005" s="93">
        <f t="shared" si="43"/>
        <v>-43.672296237504696</v>
      </c>
    </row>
    <row r="1006" spans="23:24" x14ac:dyDescent="0.3">
      <c r="W1006" s="46">
        <v>1003</v>
      </c>
      <c r="X1006" s="93">
        <f t="shared" si="43"/>
        <v>-44.336094329959877</v>
      </c>
    </row>
    <row r="1007" spans="23:24" x14ac:dyDescent="0.3">
      <c r="W1007" s="46">
        <v>1004</v>
      </c>
      <c r="X1007" s="93">
        <f t="shared" si="43"/>
        <v>-45.029130263072886</v>
      </c>
    </row>
    <row r="1008" spans="23:24" x14ac:dyDescent="0.3">
      <c r="W1008" s="46">
        <v>1005</v>
      </c>
      <c r="X1008" s="93">
        <f t="shared" si="43"/>
        <v>-45.754394396559377</v>
      </c>
    </row>
    <row r="1009" spans="23:24" x14ac:dyDescent="0.3">
      <c r="W1009" s="46">
        <v>1006</v>
      </c>
      <c r="X1009" s="93">
        <f t="shared" si="43"/>
        <v>-46.515371038885093</v>
      </c>
    </row>
    <row r="1010" spans="23:24" x14ac:dyDescent="0.3">
      <c r="W1010" s="46">
        <v>1007</v>
      </c>
      <c r="X1010" s="93">
        <f t="shared" si="43"/>
        <v>-47.316154942252268</v>
      </c>
    </row>
    <row r="1011" spans="23:24" x14ac:dyDescent="0.3">
      <c r="W1011" s="46">
        <v>1008</v>
      </c>
      <c r="X1011" s="93">
        <f t="shared" si="43"/>
        <v>-48.161604569548388</v>
      </c>
    </row>
    <row r="1012" spans="23:24" x14ac:dyDescent="0.3">
      <c r="W1012" s="46">
        <v>1009</v>
      </c>
      <c r="X1012" s="93">
        <f t="shared" si="43"/>
        <v>-49.057547081949167</v>
      </c>
    </row>
    <row r="1013" spans="23:24" x14ac:dyDescent="0.3">
      <c r="W1013" s="46">
        <v>1010</v>
      </c>
      <c r="X1013" s="93">
        <f t="shared" si="43"/>
        <v>-50.011057633841943</v>
      </c>
    </row>
    <row r="1014" spans="23:24" x14ac:dyDescent="0.3">
      <c r="W1014" s="46">
        <v>1011</v>
      </c>
      <c r="X1014" s="93">
        <f t="shared" si="43"/>
        <v>-51.030848028511969</v>
      </c>
    </row>
    <row r="1015" spans="23:24" x14ac:dyDescent="0.3">
      <c r="W1015" s="46">
        <v>1012</v>
      </c>
      <c r="X1015" s="93">
        <f t="shared" si="43"/>
        <v>-52.127820824854496</v>
      </c>
    </row>
    <row r="1016" spans="23:24" x14ac:dyDescent="0.3">
      <c r="W1016" s="46">
        <v>1013</v>
      </c>
      <c r="X1016" s="93">
        <f t="shared" si="43"/>
        <v>-53.315881868190303</v>
      </c>
    </row>
    <row r="1017" spans="23:24" x14ac:dyDescent="0.3">
      <c r="W1017" s="46">
        <v>1014</v>
      </c>
      <c r="X1017" s="93">
        <f t="shared" si="43"/>
        <v>-54.613171826873128</v>
      </c>
    </row>
    <row r="1018" spans="23:24" x14ac:dyDescent="0.3">
      <c r="W1018" s="46">
        <v>1015</v>
      </c>
      <c r="X1018" s="93">
        <f t="shared" si="43"/>
        <v>-56.044007928217411</v>
      </c>
    </row>
    <row r="1019" spans="23:24" x14ac:dyDescent="0.3">
      <c r="W1019" s="46">
        <v>1016</v>
      </c>
      <c r="X1019" s="93">
        <f t="shared" si="43"/>
        <v>-57.642095813186813</v>
      </c>
    </row>
    <row r="1020" spans="23:24" x14ac:dyDescent="0.3">
      <c r="W1020" s="46">
        <v>1017</v>
      </c>
      <c r="X1020" s="93">
        <f t="shared" si="43"/>
        <v>-59.456168634983129</v>
      </c>
    </row>
    <row r="1021" spans="23:24" x14ac:dyDescent="0.3">
      <c r="W1021" s="46">
        <v>1018</v>
      </c>
      <c r="X1021" s="93">
        <f t="shared" si="43"/>
        <v>-61.560672931500648</v>
      </c>
    </row>
    <row r="1022" spans="23:24" x14ac:dyDescent="0.3">
      <c r="W1022" s="46">
        <v>1019</v>
      </c>
      <c r="X1022" s="93">
        <f t="shared" si="43"/>
        <v>-64.078185129955045</v>
      </c>
    </row>
    <row r="1023" spans="23:24" x14ac:dyDescent="0.3">
      <c r="W1023" s="46">
        <v>1020</v>
      </c>
      <c r="X1023" s="93">
        <f t="shared" si="43"/>
        <v>-67.233687882500789</v>
      </c>
    </row>
    <row r="1024" spans="23:24" x14ac:dyDescent="0.3">
      <c r="W1024" s="46">
        <v>1021</v>
      </c>
      <c r="X1024" s="93">
        <f t="shared" si="43"/>
        <v>-71.518600855213066</v>
      </c>
    </row>
    <row r="1025" spans="23:24" x14ac:dyDescent="0.3">
      <c r="W1025" s="46">
        <v>1022</v>
      </c>
      <c r="X1025" s="93">
        <f t="shared" si="43"/>
        <v>-78.438187356025111</v>
      </c>
    </row>
    <row r="1026" spans="23:24" x14ac:dyDescent="0.3">
      <c r="X1026" s="9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Achat</vt:lpstr>
      <vt:lpstr>Passage en feather ada</vt:lpstr>
      <vt:lpstr>conso</vt:lpstr>
      <vt:lpstr>Liste connecteur</vt:lpstr>
      <vt:lpstr>Pin des Arduino</vt:lpstr>
      <vt:lpstr>Radio</vt:lpstr>
      <vt:lpstr>Transfert I2C</vt:lpstr>
      <vt:lpstr>Codage-décodage Radio</vt:lpstr>
      <vt:lpstr>Ordre execution tache</vt:lpstr>
      <vt:lpstr>Test mesure frequence</vt:lpstr>
      <vt:lpstr>Direction Vent</vt:lpstr>
      <vt:lpstr>Barometre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2020-04-20T21:03:44Z</dcterms:modified>
</cp:coreProperties>
</file>