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3"/>
  <workbookPr/>
  <mc:AlternateContent xmlns:mc="http://schemas.openxmlformats.org/markup-compatibility/2006">
    <mc:Choice Requires="x15">
      <x15ac:absPath xmlns:x15ac="http://schemas.microsoft.com/office/spreadsheetml/2010/11/ac" url="C:\Users\bgpage\Documents\School\BA211\BA211 Winter 2020\"/>
    </mc:Choice>
  </mc:AlternateContent>
  <xr:revisionPtr revIDLastSave="0" documentId="8_{C2B67463-5B20-455E-BC57-DF6914D232C1}" xr6:coauthVersionLast="47" xr6:coauthVersionMax="47" xr10:uidLastSave="{00000000-0000-0000-0000-000000000000}"/>
  <bookViews>
    <workbookView xWindow="-108" yWindow="-108" windowWidth="23256" windowHeight="12576" firstSheet="1" xr2:uid="{00000000-000D-0000-FFFF-FFFF00000000}"/>
  </bookViews>
  <sheets>
    <sheet name="Calculations" sheetId="2" r:id="rId1"/>
    <sheet name="Data" sheetId="3" r:id="rId2"/>
  </sheets>
  <definedNames>
    <definedName name="stock" localSheetId="1">Data!$A$96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3" l="1"/>
  <c r="B24" i="3" s="1"/>
  <c r="B57" i="3" l="1"/>
  <c r="B63" i="3" s="1"/>
  <c r="B51" i="3"/>
  <c r="B41" i="3"/>
  <c r="B42" i="3" s="1"/>
  <c r="B87" i="3" l="1"/>
  <c r="B75" i="3"/>
  <c r="B89" i="3" s="1"/>
  <c r="B28" i="3"/>
  <c r="B13" i="3"/>
  <c r="B9" i="3"/>
  <c r="B15" i="3" s="1"/>
  <c r="B30" i="3" l="1"/>
</calcChain>
</file>

<file path=xl/sharedStrings.xml><?xml version="1.0" encoding="utf-8"?>
<sst xmlns="http://schemas.openxmlformats.org/spreadsheetml/2006/main" count="168" uniqueCount="103">
  <si>
    <t>Calculations</t>
  </si>
  <si>
    <t>Total Assets</t>
  </si>
  <si>
    <t>Total Equity</t>
  </si>
  <si>
    <t>Leverage</t>
  </si>
  <si>
    <t>Current Stock Price</t>
  </si>
  <si>
    <t>Earnings Per Share</t>
  </si>
  <si>
    <t>Price to Earnings (P/E)  Ratio</t>
  </si>
  <si>
    <t>Net Profit</t>
  </si>
  <si>
    <t>Return on Equity (ROE)</t>
  </si>
  <si>
    <t>Return on Assests (ROA)</t>
  </si>
  <si>
    <t>Revenue (Sales)</t>
  </si>
  <si>
    <t>Return on Sales (ROS)</t>
  </si>
  <si>
    <t>Total Assests</t>
  </si>
  <si>
    <t>Asset Turnover</t>
  </si>
  <si>
    <t>Variable Costs</t>
  </si>
  <si>
    <t xml:space="preserve">Contribution Margin </t>
  </si>
  <si>
    <t>Contribution Margin Percentage</t>
  </si>
  <si>
    <t># of shares outstanding</t>
  </si>
  <si>
    <t>Book Value</t>
  </si>
  <si>
    <t>Earnings per Share (EPS)</t>
  </si>
  <si>
    <t>Stock Price</t>
  </si>
  <si>
    <t>Market Capitalization</t>
  </si>
  <si>
    <t>Current Assets</t>
  </si>
  <si>
    <t>Current Liabilties</t>
  </si>
  <si>
    <t>Current Ratio</t>
  </si>
  <si>
    <t>Working Capital</t>
  </si>
  <si>
    <t>Sales / 365</t>
  </si>
  <si>
    <t>Days of working Capital</t>
  </si>
  <si>
    <t>Cash from operations</t>
  </si>
  <si>
    <t>Capital Expenditures</t>
  </si>
  <si>
    <t>Free Cash Flow</t>
  </si>
  <si>
    <t>Dividend</t>
  </si>
  <si>
    <t>Dividend Yield</t>
  </si>
  <si>
    <t>Data</t>
  </si>
  <si>
    <t>FROM ANNUAL REPORT - 2021</t>
  </si>
  <si>
    <t>Balance Sheet</t>
  </si>
  <si>
    <t>ASSETS</t>
  </si>
  <si>
    <t xml:space="preserve"> </t>
  </si>
  <si>
    <t>Cash</t>
  </si>
  <si>
    <t>Accounts Receivable</t>
  </si>
  <si>
    <t>Inventory</t>
  </si>
  <si>
    <t>Total Current Assets</t>
  </si>
  <si>
    <t>Plant &amp; Equipment</t>
  </si>
  <si>
    <t>Accumulated Depreciation</t>
  </si>
  <si>
    <t>Total Fixed Assets</t>
  </si>
  <si>
    <t>LIABILITIES &amp; OWNERS' EQUITY</t>
  </si>
  <si>
    <t>Accounts Payable</t>
  </si>
  <si>
    <t>Current Debt</t>
  </si>
  <si>
    <t>Current Liabilities</t>
  </si>
  <si>
    <t>Long Term Debt</t>
  </si>
  <si>
    <t>Total Liabilities</t>
  </si>
  <si>
    <t>Common Stock</t>
  </si>
  <si>
    <t>Retained Earnings</t>
  </si>
  <si>
    <t>Total Liab. &amp; Owners' Equity</t>
  </si>
  <si>
    <t>Income Statement</t>
  </si>
  <si>
    <t>Sales</t>
  </si>
  <si>
    <t>Variable Costs:</t>
  </si>
  <si>
    <t>Direct Labor</t>
  </si>
  <si>
    <t>Direct Material</t>
  </si>
  <si>
    <t>Inventory Carry</t>
  </si>
  <si>
    <t>Total Variable</t>
  </si>
  <si>
    <t>Contribution Margin</t>
  </si>
  <si>
    <t>Period Costs:</t>
  </si>
  <si>
    <t>Depreciation</t>
  </si>
  <si>
    <t>SG&amp;A: R&amp;D</t>
  </si>
  <si>
    <t xml:space="preserve">    Promotions</t>
  </si>
  <si>
    <t xml:space="preserve">    Sales</t>
  </si>
  <si>
    <t xml:space="preserve">    Admin</t>
  </si>
  <si>
    <t>Total Period</t>
  </si>
  <si>
    <t>Net Margin</t>
  </si>
  <si>
    <t>Other</t>
  </si>
  <si>
    <t>EBIT</t>
  </si>
  <si>
    <t>Short Term Interest</t>
  </si>
  <si>
    <t>LongTerm Interest</t>
  </si>
  <si>
    <t>Taxes</t>
  </si>
  <si>
    <t>Profit Sharing</t>
  </si>
  <si>
    <t>Statement of Cash Flows</t>
  </si>
  <si>
    <t>Cash Flows from Operating Activities:</t>
  </si>
  <si>
    <t>Net Income (Loss)</t>
  </si>
  <si>
    <t>Extraordinary gains/losses/writeoffs</t>
  </si>
  <si>
    <t>Net cash from operations</t>
  </si>
  <si>
    <t>Cash Flows from Investing Activities:</t>
  </si>
  <si>
    <t>Plant Improvements (Capital Expenditures)</t>
  </si>
  <si>
    <t>Cash Flows from Financing Activities:</t>
  </si>
  <si>
    <t>Dividends Paid</t>
  </si>
  <si>
    <t>Sales of Common Stock</t>
  </si>
  <si>
    <t>Purchase of Common Stock</t>
  </si>
  <si>
    <t>Cash from long term debt</t>
  </si>
  <si>
    <t>Retirement of long term debt</t>
  </si>
  <si>
    <t>Change in current debt (net)</t>
  </si>
  <si>
    <t>Net cash from financing activities</t>
  </si>
  <si>
    <t>Net change in cash position</t>
  </si>
  <si>
    <t>Closing cash position</t>
  </si>
  <si>
    <t>Stock Market Summary</t>
  </si>
  <si>
    <t>Company</t>
  </si>
  <si>
    <t>Close</t>
  </si>
  <si>
    <t>Change</t>
  </si>
  <si>
    <t>Shares</t>
  </si>
  <si>
    <t>MarketCap ($M)</t>
  </si>
  <si>
    <t>EPS</t>
  </si>
  <si>
    <t>Yield</t>
  </si>
  <si>
    <t>P/E</t>
  </si>
  <si>
    <t>Digby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</si>
</sst>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"/>
    <numFmt numFmtId="165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6" fontId="0" fillId="0" borderId="2" xfId="0" applyNumberFormat="1" applyBorder="1"/>
    <xf numFmtId="0" fontId="0" fillId="0" borderId="2" xfId="0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6" fontId="3" fillId="0" borderId="0" xfId="0" applyNumberFormat="1" applyFont="1" applyFill="1" applyBorder="1" applyAlignment="1"/>
    <xf numFmtId="0" fontId="3" fillId="3" borderId="0" xfId="0" applyFont="1" applyFill="1" applyBorder="1" applyAlignment="1"/>
    <xf numFmtId="8" fontId="3" fillId="0" borderId="0" xfId="0" applyNumberFormat="1" applyFont="1" applyFill="1" applyBorder="1" applyAlignment="1"/>
    <xf numFmtId="6" fontId="3" fillId="3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8" fontId="3" fillId="3" borderId="0" xfId="0" applyNumberFormat="1" applyFont="1" applyFill="1" applyBorder="1" applyAlignment="1"/>
    <xf numFmtId="6" fontId="4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46"/>
  <sheetViews>
    <sheetView tabSelected="1" workbookViewId="0">
      <selection activeCell="A2" sqref="A2:B47"/>
    </sheetView>
  </sheetViews>
  <sheetFormatPr defaultRowHeight="14.45"/>
  <cols>
    <col min="1" max="1" width="26.85546875" customWidth="1"/>
    <col min="2" max="2" width="14.5703125" bestFit="1" customWidth="1"/>
    <col min="3" max="3" width="24.140625" customWidth="1"/>
  </cols>
  <sheetData>
    <row r="1" spans="1:2" ht="15">
      <c r="A1" s="12" t="s">
        <v>0</v>
      </c>
      <c r="B1" s="13"/>
    </row>
    <row r="2" spans="1:2" ht="15">
      <c r="A2" s="13" t="s">
        <v>1</v>
      </c>
      <c r="B2" s="14">
        <v>77023</v>
      </c>
    </row>
    <row r="3" spans="1:2" ht="15">
      <c r="A3" s="13" t="s">
        <v>2</v>
      </c>
      <c r="B3" s="14">
        <v>43133</v>
      </c>
    </row>
    <row r="4" spans="1:2" ht="15">
      <c r="A4" s="15" t="s">
        <v>3</v>
      </c>
      <c r="B4" s="15">
        <v>1.79</v>
      </c>
    </row>
    <row r="5" spans="1:2" ht="15">
      <c r="A5" s="13" t="s">
        <v>4</v>
      </c>
      <c r="B5" s="16">
        <v>28.6</v>
      </c>
    </row>
    <row r="6" spans="1:2" ht="15">
      <c r="A6" s="13" t="s">
        <v>5</v>
      </c>
      <c r="B6" s="16">
        <v>1.79</v>
      </c>
    </row>
    <row r="7" spans="1:2" ht="15">
      <c r="A7" s="15" t="s">
        <v>6</v>
      </c>
      <c r="B7" s="15">
        <v>15.98</v>
      </c>
    </row>
    <row r="8" spans="1:2" ht="15">
      <c r="A8" s="13" t="s">
        <v>7</v>
      </c>
      <c r="B8" s="14">
        <v>4699</v>
      </c>
    </row>
    <row r="9" spans="1:2" ht="15">
      <c r="A9" s="13" t="s">
        <v>2</v>
      </c>
      <c r="B9" s="14">
        <v>43133</v>
      </c>
    </row>
    <row r="10" spans="1:2" ht="15">
      <c r="A10" s="15" t="s">
        <v>8</v>
      </c>
      <c r="B10" s="15">
        <v>0.11</v>
      </c>
    </row>
    <row r="11" spans="1:2" ht="15">
      <c r="A11" s="13" t="s">
        <v>7</v>
      </c>
      <c r="B11" s="14">
        <v>4699</v>
      </c>
    </row>
    <row r="12" spans="1:2" ht="15">
      <c r="A12" s="13" t="s">
        <v>1</v>
      </c>
      <c r="B12" s="14">
        <v>77023</v>
      </c>
    </row>
    <row r="13" spans="1:2" ht="15">
      <c r="A13" s="15" t="s">
        <v>9</v>
      </c>
      <c r="B13" s="15">
        <v>0.06</v>
      </c>
    </row>
    <row r="14" spans="1:2" ht="15">
      <c r="A14" s="13" t="s">
        <v>7</v>
      </c>
      <c r="B14" s="14">
        <v>4699</v>
      </c>
    </row>
    <row r="15" spans="1:2" ht="15">
      <c r="A15" s="13" t="s">
        <v>10</v>
      </c>
      <c r="B15" s="14">
        <v>76566</v>
      </c>
    </row>
    <row r="16" spans="1:2" ht="15">
      <c r="A16" s="15" t="s">
        <v>11</v>
      </c>
      <c r="B16" s="15">
        <v>0.06</v>
      </c>
    </row>
    <row r="17" spans="1:2" ht="15">
      <c r="A17" s="13" t="s">
        <v>10</v>
      </c>
      <c r="B17" s="14">
        <v>76566</v>
      </c>
    </row>
    <row r="18" spans="1:2" ht="15">
      <c r="A18" s="13" t="s">
        <v>12</v>
      </c>
      <c r="B18" s="14">
        <v>77023</v>
      </c>
    </row>
    <row r="19" spans="1:2" ht="15">
      <c r="A19" s="15" t="s">
        <v>13</v>
      </c>
      <c r="B19" s="15">
        <v>0.99</v>
      </c>
    </row>
    <row r="20" spans="1:2" ht="15">
      <c r="A20" s="13" t="s">
        <v>10</v>
      </c>
      <c r="B20" s="14">
        <v>76566</v>
      </c>
    </row>
    <row r="21" spans="1:2" ht="15">
      <c r="A21" s="13" t="s">
        <v>14</v>
      </c>
      <c r="B21" s="14">
        <v>42055</v>
      </c>
    </row>
    <row r="22" spans="1:2" ht="15">
      <c r="A22" s="15" t="s">
        <v>15</v>
      </c>
      <c r="B22" s="17">
        <v>34511</v>
      </c>
    </row>
    <row r="23" spans="1:2" ht="15">
      <c r="A23" s="15" t="s">
        <v>16</v>
      </c>
      <c r="B23" s="15">
        <v>0.45073531300000003</v>
      </c>
    </row>
    <row r="24" spans="1:2" ht="15">
      <c r="A24" s="13" t="s">
        <v>2</v>
      </c>
      <c r="B24" s="14">
        <v>43133</v>
      </c>
    </row>
    <row r="25" spans="1:2" ht="15">
      <c r="A25" s="13" t="s">
        <v>17</v>
      </c>
      <c r="B25" s="18">
        <v>2622121</v>
      </c>
    </row>
    <row r="26" spans="1:2" ht="15">
      <c r="A26" s="15" t="s">
        <v>18</v>
      </c>
      <c r="B26" s="19">
        <v>16.45</v>
      </c>
    </row>
    <row r="27" spans="1:2" ht="15">
      <c r="A27" s="13" t="s">
        <v>7</v>
      </c>
      <c r="B27" s="14">
        <v>4699</v>
      </c>
    </row>
    <row r="28" spans="1:2" ht="15">
      <c r="A28" s="13" t="s">
        <v>17</v>
      </c>
      <c r="B28" s="18">
        <v>2622121</v>
      </c>
    </row>
    <row r="29" spans="1:2" ht="15">
      <c r="A29" s="15" t="s">
        <v>19</v>
      </c>
      <c r="B29" s="19">
        <v>1.79</v>
      </c>
    </row>
    <row r="30" spans="1:2" ht="15">
      <c r="A30" s="13" t="s">
        <v>20</v>
      </c>
      <c r="B30" s="16">
        <v>28.6</v>
      </c>
    </row>
    <row r="31" spans="1:2" ht="15">
      <c r="A31" s="13" t="s">
        <v>17</v>
      </c>
      <c r="B31" s="18">
        <v>2622121</v>
      </c>
    </row>
    <row r="32" spans="1:2" ht="15">
      <c r="A32" s="15" t="s">
        <v>21</v>
      </c>
      <c r="B32" s="19">
        <v>74992660.599999994</v>
      </c>
    </row>
    <row r="33" spans="1:2" ht="15">
      <c r="A33" s="13" t="s">
        <v>22</v>
      </c>
      <c r="B33" s="14">
        <v>32847</v>
      </c>
    </row>
    <row r="34" spans="1:2" ht="15">
      <c r="A34" s="13" t="s">
        <v>23</v>
      </c>
      <c r="B34" s="14">
        <v>6179</v>
      </c>
    </row>
    <row r="35" spans="1:2" ht="15">
      <c r="A35" s="15" t="s">
        <v>24</v>
      </c>
      <c r="B35" s="15">
        <v>5.32</v>
      </c>
    </row>
    <row r="36" spans="1:2" ht="15">
      <c r="A36" s="13" t="s">
        <v>22</v>
      </c>
      <c r="B36" s="14">
        <v>32847</v>
      </c>
    </row>
    <row r="37" spans="1:2" ht="15">
      <c r="A37" s="13" t="s">
        <v>23</v>
      </c>
      <c r="B37" s="14">
        <v>6179</v>
      </c>
    </row>
    <row r="38" spans="1:2" ht="15">
      <c r="A38" s="15" t="s">
        <v>25</v>
      </c>
      <c r="B38" s="17">
        <v>26668</v>
      </c>
    </row>
    <row r="39" spans="1:2" ht="15">
      <c r="A39" s="13" t="s">
        <v>26</v>
      </c>
      <c r="B39" s="16">
        <v>209.77</v>
      </c>
    </row>
    <row r="40" spans="1:2" ht="15">
      <c r="A40" s="15" t="s">
        <v>27</v>
      </c>
      <c r="B40" s="15">
        <v>127.13</v>
      </c>
    </row>
    <row r="41" spans="1:2" ht="15">
      <c r="A41" s="13" t="s">
        <v>28</v>
      </c>
      <c r="B41" s="14">
        <v>4689</v>
      </c>
    </row>
    <row r="42" spans="1:2" ht="15">
      <c r="A42" s="13" t="s">
        <v>29</v>
      </c>
      <c r="B42" s="20">
        <v>-13430</v>
      </c>
    </row>
    <row r="43" spans="1:2" ht="15">
      <c r="A43" s="15" t="s">
        <v>30</v>
      </c>
      <c r="B43" s="17">
        <v>18119</v>
      </c>
    </row>
    <row r="44" spans="1:2" ht="15">
      <c r="A44" s="13" t="s">
        <v>31</v>
      </c>
      <c r="B44" s="16">
        <v>0.15</v>
      </c>
    </row>
    <row r="45" spans="1:2" ht="15">
      <c r="A45" s="13" t="s">
        <v>20</v>
      </c>
      <c r="B45" s="16">
        <v>28.6</v>
      </c>
    </row>
    <row r="46" spans="1:2" ht="15">
      <c r="A46" s="15" t="s">
        <v>32</v>
      </c>
      <c r="B46" s="15">
        <v>5.1999999999999998E-3</v>
      </c>
    </row>
  </sheetData>
  <pageMargins left="0.7" right="0.7" top="0.75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98"/>
  <sheetViews>
    <sheetView showGridLines="0" topLeftCell="A6" workbookViewId="0"/>
  </sheetViews>
  <sheetFormatPr defaultRowHeight="14.45"/>
  <cols>
    <col min="1" max="1" width="35.28515625" customWidth="1"/>
    <col min="5" max="5" width="18.28515625" customWidth="1"/>
    <col min="6" max="6" width="10.5703125" customWidth="1"/>
  </cols>
  <sheetData>
    <row r="1" spans="1:5">
      <c r="A1" s="1" t="s">
        <v>33</v>
      </c>
    </row>
    <row r="2" spans="1:5">
      <c r="A2" s="1" t="s">
        <v>34</v>
      </c>
    </row>
    <row r="3" spans="1:5">
      <c r="A3" s="6" t="s">
        <v>35</v>
      </c>
      <c r="B3" s="1"/>
      <c r="C3" s="1"/>
      <c r="D3" s="1"/>
      <c r="E3" s="1"/>
    </row>
    <row r="4" spans="1:5">
      <c r="A4" t="s">
        <v>36</v>
      </c>
    </row>
    <row r="5" spans="1:5">
      <c r="A5" t="s">
        <v>37</v>
      </c>
      <c r="B5" t="s">
        <v>37</v>
      </c>
      <c r="C5" t="s">
        <v>37</v>
      </c>
    </row>
    <row r="6" spans="1:5">
      <c r="A6" t="s">
        <v>38</v>
      </c>
      <c r="B6" s="2">
        <v>13065</v>
      </c>
      <c r="C6" t="s">
        <v>37</v>
      </c>
      <c r="D6" s="3"/>
      <c r="E6" s="2"/>
    </row>
    <row r="7" spans="1:5">
      <c r="A7" t="s">
        <v>39</v>
      </c>
      <c r="B7" s="2">
        <v>8391</v>
      </c>
      <c r="C7" t="s">
        <v>37</v>
      </c>
      <c r="D7" s="3"/>
      <c r="E7" s="2"/>
    </row>
    <row r="8" spans="1:5">
      <c r="A8" t="s">
        <v>40</v>
      </c>
      <c r="B8" s="10">
        <v>11391</v>
      </c>
      <c r="C8" s="2" t="s">
        <v>37</v>
      </c>
      <c r="D8" s="3"/>
      <c r="E8" s="2"/>
    </row>
    <row r="9" spans="1:5">
      <c r="A9" t="s">
        <v>41</v>
      </c>
      <c r="B9" s="2">
        <f>B6+B7+B8</f>
        <v>32847</v>
      </c>
      <c r="D9" s="3"/>
      <c r="E9" s="2"/>
    </row>
    <row r="10" spans="1:5">
      <c r="A10" t="s">
        <v>37</v>
      </c>
      <c r="B10" s="2" t="s">
        <v>37</v>
      </c>
      <c r="C10" t="s">
        <v>37</v>
      </c>
      <c r="D10" s="3"/>
      <c r="E10" s="2"/>
    </row>
    <row r="11" spans="1:5">
      <c r="A11" t="s">
        <v>42</v>
      </c>
      <c r="B11" s="2">
        <v>62960</v>
      </c>
      <c r="C11" t="s">
        <v>37</v>
      </c>
      <c r="D11" s="3"/>
      <c r="E11" s="2"/>
    </row>
    <row r="12" spans="1:5">
      <c r="A12" t="s">
        <v>43</v>
      </c>
      <c r="B12" s="10">
        <v>-18784</v>
      </c>
      <c r="C12" s="2" t="s">
        <v>37</v>
      </c>
      <c r="D12" s="3"/>
      <c r="E12" s="2"/>
    </row>
    <row r="13" spans="1:5">
      <c r="A13" t="s">
        <v>44</v>
      </c>
      <c r="B13" s="2">
        <f>B11+B12</f>
        <v>44176</v>
      </c>
      <c r="D13" s="3"/>
      <c r="E13" s="2"/>
    </row>
    <row r="14" spans="1:5">
      <c r="B14" s="2"/>
      <c r="D14" s="3"/>
      <c r="E14" s="2"/>
    </row>
    <row r="15" spans="1:5">
      <c r="A15" t="s">
        <v>1</v>
      </c>
      <c r="B15" s="2">
        <f>B9+B13</f>
        <v>77023</v>
      </c>
      <c r="D15" s="3"/>
      <c r="E15" s="2"/>
    </row>
    <row r="16" spans="1:5">
      <c r="B16" s="2"/>
      <c r="D16" s="3"/>
      <c r="E16" s="2"/>
    </row>
    <row r="17" spans="1:5">
      <c r="A17" t="s">
        <v>45</v>
      </c>
      <c r="B17" t="s">
        <v>37</v>
      </c>
      <c r="C17" t="s">
        <v>37</v>
      </c>
    </row>
    <row r="18" spans="1:5">
      <c r="A18" t="s">
        <v>37</v>
      </c>
      <c r="B18" s="2" t="s">
        <v>37</v>
      </c>
      <c r="C18" t="s">
        <v>37</v>
      </c>
      <c r="D18" s="3"/>
      <c r="E18" s="2"/>
    </row>
    <row r="19" spans="1:5">
      <c r="A19" t="s">
        <v>46</v>
      </c>
      <c r="B19" s="2">
        <v>3579</v>
      </c>
      <c r="C19" t="s">
        <v>37</v>
      </c>
      <c r="D19" s="3"/>
      <c r="E19" s="2"/>
    </row>
    <row r="20" spans="1:5">
      <c r="A20" t="s">
        <v>47</v>
      </c>
      <c r="B20" s="10">
        <v>2600</v>
      </c>
      <c r="C20" t="s">
        <v>37</v>
      </c>
      <c r="D20" s="3"/>
      <c r="E20" s="2"/>
    </row>
    <row r="21" spans="1:5">
      <c r="A21" t="s">
        <v>48</v>
      </c>
      <c r="B21" s="2">
        <f>B19+B20</f>
        <v>6179</v>
      </c>
      <c r="D21" s="3"/>
      <c r="E21" s="2"/>
    </row>
    <row r="22" spans="1:5">
      <c r="B22" s="2"/>
      <c r="D22" s="3"/>
      <c r="E22" s="2"/>
    </row>
    <row r="23" spans="1:5">
      <c r="A23" t="s">
        <v>49</v>
      </c>
      <c r="B23" s="10">
        <v>27710</v>
      </c>
      <c r="C23" s="2" t="s">
        <v>37</v>
      </c>
      <c r="D23" s="3"/>
      <c r="E23" s="2"/>
    </row>
    <row r="24" spans="1:5">
      <c r="A24" t="s">
        <v>50</v>
      </c>
      <c r="B24" s="2">
        <f>B21+B23</f>
        <v>33889</v>
      </c>
      <c r="D24" s="3"/>
      <c r="E24" s="2"/>
    </row>
    <row r="25" spans="1:5">
      <c r="A25" t="s">
        <v>37</v>
      </c>
      <c r="B25" s="2" t="s">
        <v>37</v>
      </c>
      <c r="C25" t="s">
        <v>37</v>
      </c>
      <c r="D25" s="3"/>
      <c r="E25" s="2"/>
    </row>
    <row r="26" spans="1:5">
      <c r="A26" t="s">
        <v>51</v>
      </c>
      <c r="B26" s="2">
        <v>18572</v>
      </c>
      <c r="C26" t="s">
        <v>37</v>
      </c>
      <c r="D26" s="3"/>
      <c r="E26" s="2"/>
    </row>
    <row r="27" spans="1:5">
      <c r="A27" t="s">
        <v>52</v>
      </c>
      <c r="B27" s="10">
        <v>24561</v>
      </c>
      <c r="C27" s="2" t="s">
        <v>37</v>
      </c>
      <c r="D27" s="3"/>
      <c r="E27" s="2"/>
    </row>
    <row r="28" spans="1:5">
      <c r="A28" t="s">
        <v>2</v>
      </c>
      <c r="B28" s="2">
        <f>B26+B27</f>
        <v>43133</v>
      </c>
      <c r="D28" s="3"/>
      <c r="E28" s="2"/>
    </row>
    <row r="29" spans="1:5">
      <c r="B29" s="2"/>
      <c r="D29" s="3"/>
      <c r="E29" s="2"/>
    </row>
    <row r="30" spans="1:5">
      <c r="A30" t="s">
        <v>53</v>
      </c>
      <c r="B30" s="2">
        <f>B24+B28+1</f>
        <v>77023</v>
      </c>
      <c r="D30" s="3"/>
      <c r="E30" s="2"/>
    </row>
    <row r="33" spans="1:11">
      <c r="A33" s="6" t="s">
        <v>54</v>
      </c>
    </row>
    <row r="35" spans="1:11">
      <c r="A35" t="s">
        <v>55</v>
      </c>
      <c r="B35" s="2">
        <v>76566</v>
      </c>
      <c r="C35" s="2"/>
      <c r="D35" s="2"/>
      <c r="E35" s="2"/>
      <c r="F35" s="2"/>
      <c r="G35" s="2"/>
      <c r="H35" s="2"/>
      <c r="I35" s="2"/>
      <c r="K35" s="3"/>
    </row>
    <row r="36" spans="1:11">
      <c r="A36" t="s">
        <v>37</v>
      </c>
      <c r="B36" t="s">
        <v>37</v>
      </c>
    </row>
    <row r="37" spans="1:11">
      <c r="A37" t="s">
        <v>56</v>
      </c>
      <c r="B37" t="s">
        <v>37</v>
      </c>
    </row>
    <row r="38" spans="1:11">
      <c r="A38" t="s">
        <v>57</v>
      </c>
      <c r="B38" s="2">
        <v>15859</v>
      </c>
      <c r="C38" s="2"/>
      <c r="D38" s="2"/>
      <c r="E38" s="2"/>
      <c r="F38" s="2"/>
      <c r="G38" s="2"/>
      <c r="H38" s="2"/>
      <c r="I38" s="2"/>
      <c r="K38" s="3"/>
    </row>
    <row r="39" spans="1:11">
      <c r="A39" t="s">
        <v>58</v>
      </c>
      <c r="B39" s="2">
        <v>24829</v>
      </c>
      <c r="C39" s="2"/>
      <c r="D39" s="2"/>
      <c r="E39" s="2"/>
      <c r="F39" s="2"/>
      <c r="G39" s="2"/>
      <c r="H39" s="2"/>
      <c r="I39" s="2"/>
      <c r="K39" s="3"/>
    </row>
    <row r="40" spans="1:11">
      <c r="A40" t="s">
        <v>59</v>
      </c>
      <c r="B40" s="10">
        <v>1367</v>
      </c>
      <c r="C40" s="2"/>
      <c r="D40" s="2"/>
      <c r="E40" s="2"/>
      <c r="F40" s="2"/>
      <c r="G40" s="2"/>
      <c r="H40" s="2"/>
      <c r="I40" s="2"/>
      <c r="K40" s="3"/>
    </row>
    <row r="41" spans="1:11">
      <c r="A41" t="s">
        <v>60</v>
      </c>
      <c r="B41" s="10">
        <f>SUM(B38:B40)</f>
        <v>42055</v>
      </c>
      <c r="C41" s="2"/>
      <c r="D41" s="2"/>
      <c r="E41" s="2"/>
      <c r="F41" s="2"/>
      <c r="G41" s="2"/>
      <c r="H41" s="2"/>
      <c r="I41" s="2"/>
      <c r="K41" s="3"/>
    </row>
    <row r="42" spans="1:11">
      <c r="A42" t="s">
        <v>61</v>
      </c>
      <c r="B42" s="2">
        <f>B35-B41</f>
        <v>34511</v>
      </c>
      <c r="C42" s="2"/>
      <c r="D42" s="2"/>
      <c r="E42" s="2"/>
      <c r="F42" s="2"/>
      <c r="G42" s="2"/>
      <c r="H42" s="2"/>
      <c r="I42" s="2"/>
      <c r="K42" s="3"/>
    </row>
    <row r="43" spans="1:11">
      <c r="A43" t="s">
        <v>37</v>
      </c>
      <c r="B43" t="s">
        <v>37</v>
      </c>
    </row>
    <row r="44" spans="1:11">
      <c r="A44" t="s">
        <v>37</v>
      </c>
    </row>
    <row r="45" spans="1:11">
      <c r="A45" t="s">
        <v>62</v>
      </c>
      <c r="B45" t="s">
        <v>37</v>
      </c>
      <c r="K45" t="s">
        <v>37</v>
      </c>
    </row>
    <row r="46" spans="1:11">
      <c r="A46" t="s">
        <v>63</v>
      </c>
      <c r="B46" s="2">
        <v>4197</v>
      </c>
      <c r="C46" s="2"/>
      <c r="D46" s="2"/>
      <c r="E46" s="2"/>
      <c r="F46" s="2"/>
      <c r="G46" s="2"/>
      <c r="H46" s="2"/>
      <c r="I46" s="2"/>
      <c r="K46" s="3"/>
    </row>
    <row r="47" spans="1:11">
      <c r="A47" t="s">
        <v>64</v>
      </c>
      <c r="B47" s="2">
        <v>578</v>
      </c>
      <c r="C47" s="2"/>
      <c r="D47" s="2"/>
      <c r="E47" s="2"/>
      <c r="F47" s="2"/>
      <c r="G47" s="2"/>
      <c r="H47" s="2"/>
      <c r="I47" s="2"/>
      <c r="K47" s="3"/>
    </row>
    <row r="48" spans="1:11">
      <c r="A48" t="s">
        <v>65</v>
      </c>
      <c r="B48" s="2">
        <v>4600</v>
      </c>
      <c r="C48" s="2"/>
      <c r="D48" s="2"/>
      <c r="E48" s="2"/>
      <c r="F48" s="2"/>
      <c r="G48" s="2"/>
      <c r="H48" s="2"/>
      <c r="I48" s="2"/>
      <c r="K48" s="3"/>
    </row>
    <row r="49" spans="1:11">
      <c r="A49" t="s">
        <v>66</v>
      </c>
      <c r="B49" s="2">
        <v>6000</v>
      </c>
      <c r="C49" s="2"/>
      <c r="D49" s="2"/>
      <c r="E49" s="2"/>
      <c r="F49" s="2"/>
      <c r="G49" s="2"/>
      <c r="H49" s="2"/>
      <c r="I49" s="2"/>
      <c r="K49" s="3"/>
    </row>
    <row r="50" spans="1:11">
      <c r="A50" t="s">
        <v>67</v>
      </c>
      <c r="B50" s="10">
        <v>685</v>
      </c>
      <c r="C50" s="2"/>
      <c r="D50" s="2"/>
      <c r="E50" s="2"/>
      <c r="F50" s="2"/>
      <c r="G50" s="2"/>
      <c r="H50" s="2"/>
      <c r="I50" s="2"/>
      <c r="K50" s="3"/>
    </row>
    <row r="51" spans="1:11">
      <c r="A51" t="s">
        <v>68</v>
      </c>
      <c r="B51" s="2">
        <f>SUM(B46:B50)</f>
        <v>16060</v>
      </c>
      <c r="C51" s="2"/>
      <c r="D51" s="2"/>
      <c r="E51" s="2"/>
      <c r="F51" s="2"/>
      <c r="G51" s="2"/>
      <c r="H51" s="2"/>
      <c r="I51" s="2"/>
      <c r="K51" s="3"/>
    </row>
    <row r="52" spans="1:11">
      <c r="A52" t="s">
        <v>37</v>
      </c>
    </row>
    <row r="53" spans="1:11">
      <c r="A53" t="s">
        <v>69</v>
      </c>
      <c r="B53" s="2">
        <v>18451</v>
      </c>
      <c r="C53" s="2"/>
      <c r="D53" s="2"/>
      <c r="E53" s="2"/>
      <c r="F53" s="2"/>
      <c r="G53" s="2"/>
      <c r="H53" s="2"/>
      <c r="I53" s="2"/>
      <c r="K53" s="3"/>
    </row>
    <row r="54" spans="1:11">
      <c r="A54" t="s">
        <v>37</v>
      </c>
      <c r="B54" t="s">
        <v>37</v>
      </c>
      <c r="C54" t="s">
        <v>37</v>
      </c>
      <c r="D54" t="s">
        <v>37</v>
      </c>
      <c r="E54" t="s">
        <v>37</v>
      </c>
      <c r="F54" t="s">
        <v>37</v>
      </c>
      <c r="G54" t="s">
        <v>37</v>
      </c>
      <c r="H54" t="s">
        <v>37</v>
      </c>
      <c r="I54" t="s">
        <v>37</v>
      </c>
    </row>
    <row r="55" spans="1:11">
      <c r="A55" t="s">
        <v>70</v>
      </c>
      <c r="B55" s="10">
        <v>7718</v>
      </c>
      <c r="K55" s="3"/>
    </row>
    <row r="56" spans="1:11">
      <c r="B56" s="2"/>
      <c r="K56" s="3"/>
    </row>
    <row r="57" spans="1:11">
      <c r="A57" t="s">
        <v>71</v>
      </c>
      <c r="B57" s="2">
        <f>B53-B55</f>
        <v>10733</v>
      </c>
      <c r="K57" s="3"/>
    </row>
    <row r="58" spans="1:11">
      <c r="B58" s="2"/>
      <c r="K58" s="3"/>
    </row>
    <row r="59" spans="1:11">
      <c r="A59" t="s">
        <v>72</v>
      </c>
      <c r="B59" s="2">
        <v>257</v>
      </c>
      <c r="K59" s="3"/>
    </row>
    <row r="60" spans="1:11">
      <c r="A60" t="s">
        <v>73</v>
      </c>
      <c r="B60" s="2">
        <v>3099</v>
      </c>
      <c r="K60" s="3"/>
    </row>
    <row r="61" spans="1:11">
      <c r="A61" t="s">
        <v>74</v>
      </c>
      <c r="B61" s="2">
        <v>2582</v>
      </c>
      <c r="K61" s="3"/>
    </row>
    <row r="62" spans="1:11">
      <c r="A62" t="s">
        <v>75</v>
      </c>
      <c r="B62" s="10">
        <v>96</v>
      </c>
      <c r="K62" s="3"/>
    </row>
    <row r="63" spans="1:11">
      <c r="A63" t="s">
        <v>7</v>
      </c>
      <c r="B63" s="2">
        <f>B57-B59-B60-B61-B62</f>
        <v>4699</v>
      </c>
      <c r="K63" s="3"/>
    </row>
    <row r="67" spans="1:3">
      <c r="A67" s="7" t="s">
        <v>76</v>
      </c>
    </row>
    <row r="68" spans="1:3">
      <c r="A68" t="s">
        <v>77</v>
      </c>
    </row>
    <row r="69" spans="1:3">
      <c r="A69" t="s">
        <v>78</v>
      </c>
      <c r="B69" s="2">
        <v>4699</v>
      </c>
      <c r="C69" s="2"/>
    </row>
    <row r="70" spans="1:3">
      <c r="A70" t="s">
        <v>63</v>
      </c>
      <c r="B70" s="2">
        <v>4197</v>
      </c>
      <c r="C70" s="2"/>
    </row>
    <row r="71" spans="1:3">
      <c r="A71" t="s">
        <v>79</v>
      </c>
      <c r="B71" s="2">
        <v>-222</v>
      </c>
      <c r="C71" s="2"/>
    </row>
    <row r="72" spans="1:3">
      <c r="A72" t="s">
        <v>46</v>
      </c>
      <c r="B72" s="2">
        <v>-119</v>
      </c>
      <c r="C72" s="2"/>
    </row>
    <row r="73" spans="1:3">
      <c r="A73" t="s">
        <v>40</v>
      </c>
      <c r="B73" s="2">
        <v>-2857</v>
      </c>
      <c r="C73" s="2"/>
    </row>
    <row r="74" spans="1:3">
      <c r="A74" t="s">
        <v>39</v>
      </c>
      <c r="B74" s="10">
        <v>-1009</v>
      </c>
      <c r="C74" s="2"/>
    </row>
    <row r="75" spans="1:3">
      <c r="A75" t="s">
        <v>80</v>
      </c>
      <c r="B75" s="2">
        <f>SUM(B69:B74)</f>
        <v>4689</v>
      </c>
      <c r="C75" s="2"/>
    </row>
    <row r="76" spans="1:3">
      <c r="B76" s="2"/>
      <c r="C76" s="2"/>
    </row>
    <row r="77" spans="1:3">
      <c r="A77" t="s">
        <v>81</v>
      </c>
      <c r="B77" t="s">
        <v>37</v>
      </c>
    </row>
    <row r="78" spans="1:3">
      <c r="A78" t="s">
        <v>82</v>
      </c>
      <c r="B78" s="2">
        <v>-13430</v>
      </c>
      <c r="C78" s="2"/>
    </row>
    <row r="79" spans="1:3">
      <c r="B79" s="2"/>
      <c r="C79" s="2"/>
    </row>
    <row r="80" spans="1:3">
      <c r="A80" t="s">
        <v>83</v>
      </c>
      <c r="B80" t="s">
        <v>37</v>
      </c>
    </row>
    <row r="81" spans="1:10">
      <c r="A81" t="s">
        <v>84</v>
      </c>
      <c r="B81" s="2">
        <v>-393</v>
      </c>
      <c r="C81" s="2"/>
    </row>
    <row r="82" spans="1:10">
      <c r="A82" t="s">
        <v>85</v>
      </c>
      <c r="B82" s="2">
        <v>12100</v>
      </c>
      <c r="C82" s="2"/>
    </row>
    <row r="83" spans="1:10">
      <c r="A83" t="s">
        <v>86</v>
      </c>
      <c r="B83" s="2">
        <v>0</v>
      </c>
      <c r="C83" s="2"/>
    </row>
    <row r="84" spans="1:10">
      <c r="A84" t="s">
        <v>87</v>
      </c>
      <c r="B84" s="2">
        <v>6700</v>
      </c>
      <c r="C84" s="2"/>
    </row>
    <row r="85" spans="1:10">
      <c r="A85" t="s">
        <v>88</v>
      </c>
      <c r="B85" s="2">
        <v>-2600</v>
      </c>
      <c r="C85" s="2"/>
    </row>
    <row r="86" spans="1:10">
      <c r="A86" t="s">
        <v>89</v>
      </c>
      <c r="B86" s="10">
        <v>2600</v>
      </c>
      <c r="C86" s="2"/>
    </row>
    <row r="87" spans="1:10">
      <c r="A87" t="s">
        <v>90</v>
      </c>
      <c r="B87" s="2">
        <f>SUM(B81:B86)</f>
        <v>18407</v>
      </c>
      <c r="C87" s="2"/>
    </row>
    <row r="88" spans="1:10">
      <c r="B88" s="2"/>
      <c r="C88" s="2"/>
    </row>
    <row r="89" spans="1:10">
      <c r="A89" t="s">
        <v>91</v>
      </c>
      <c r="B89" s="2">
        <f>B75+B78+B87</f>
        <v>9666</v>
      </c>
      <c r="C89" s="2"/>
    </row>
    <row r="90" spans="1:10">
      <c r="B90" s="2"/>
      <c r="C90" s="2"/>
    </row>
    <row r="91" spans="1:10">
      <c r="A91" t="s">
        <v>92</v>
      </c>
      <c r="B91" s="2">
        <v>13065</v>
      </c>
      <c r="C91" s="2"/>
    </row>
    <row r="94" spans="1:10">
      <c r="A94" s="7" t="s">
        <v>93</v>
      </c>
    </row>
    <row r="95" spans="1:10">
      <c r="A95" t="s">
        <v>94</v>
      </c>
      <c r="B95" s="11" t="s">
        <v>95</v>
      </c>
      <c r="C95" s="11" t="s">
        <v>96</v>
      </c>
      <c r="D95" s="11" t="s">
        <v>97</v>
      </c>
      <c r="E95" s="11" t="s">
        <v>98</v>
      </c>
      <c r="F95" s="11" t="s">
        <v>18</v>
      </c>
      <c r="G95" s="11" t="s">
        <v>99</v>
      </c>
      <c r="H95" s="11" t="s">
        <v>31</v>
      </c>
      <c r="I95" s="11" t="s">
        <v>100</v>
      </c>
      <c r="J95" s="11" t="s">
        <v>101</v>
      </c>
    </row>
    <row r="96" spans="1:10">
      <c r="A96" t="s">
        <v>102</v>
      </c>
      <c r="B96" s="4">
        <v>28.6</v>
      </c>
      <c r="C96" s="4">
        <v>0.89</v>
      </c>
      <c r="D96" s="5">
        <v>2622121</v>
      </c>
      <c r="E96" s="2">
        <v>75</v>
      </c>
      <c r="F96" s="4">
        <v>16.45</v>
      </c>
      <c r="G96" s="4">
        <v>1.79</v>
      </c>
      <c r="H96" s="4">
        <v>0.15</v>
      </c>
      <c r="I96" s="9">
        <v>5.0000000000000001E-3</v>
      </c>
      <c r="J96" s="8">
        <v>15.9</v>
      </c>
    </row>
    <row r="97" spans="2:9">
      <c r="B97" s="4"/>
      <c r="C97" s="4"/>
      <c r="D97" s="5"/>
      <c r="E97" s="2"/>
      <c r="F97" s="4"/>
      <c r="G97" s="4"/>
      <c r="H97" s="4"/>
      <c r="I97" s="3"/>
    </row>
    <row r="98" spans="2:9">
      <c r="B98" s="4"/>
      <c r="C98" s="4"/>
      <c r="D98" s="5"/>
      <c r="E98" s="2"/>
      <c r="F98" s="4"/>
      <c r="G98" s="4"/>
      <c r="H98" s="4"/>
      <c r="I98" s="3"/>
    </row>
  </sheetData>
  <pageMargins left="0.7" right="0.7" top="0.75" bottom="0.75" header="0.3" footer="0.3"/>
  <pageSetup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Whidden</dc:creator>
  <cp:keywords/>
  <dc:description/>
  <cp:lastModifiedBy/>
  <cp:revision/>
  <dcterms:created xsi:type="dcterms:W3CDTF">2015-10-17T18:13:13Z</dcterms:created>
  <dcterms:modified xsi:type="dcterms:W3CDTF">2022-02-13T02:45:50Z</dcterms:modified>
  <cp:category/>
  <cp:contentStatus/>
</cp:coreProperties>
</file>