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e169676fbd717/Cardiff/Astro_Summer/"/>
    </mc:Choice>
  </mc:AlternateContent>
  <xr:revisionPtr revIDLastSave="369" documentId="13_ncr:1_{73379714-D7C7-41B7-8497-14F83DA79B70}" xr6:coauthVersionLast="47" xr6:coauthVersionMax="47" xr10:uidLastSave="{6F95B4C4-6A55-45C4-83D1-D56B0ACC4E96}"/>
  <bookViews>
    <workbookView xWindow="-4660" yWindow="2470" windowWidth="9420" windowHeight="10500" xr2:uid="{EBEC326B-167E-4BA2-A68F-2FC823822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0" i="1" l="1"/>
  <c r="AJ27" i="1"/>
  <c r="AK26" i="1"/>
  <c r="AJ26" i="1"/>
  <c r="AK25" i="1"/>
  <c r="AJ25" i="1"/>
  <c r="AJ22" i="1"/>
  <c r="AJ21" i="1"/>
  <c r="AJ20" i="1"/>
  <c r="AK10" i="1"/>
  <c r="AJ10" i="1"/>
  <c r="AK9" i="1"/>
  <c r="AJ9" i="1"/>
  <c r="AJ6" i="1"/>
  <c r="AJ5" i="1"/>
  <c r="AF27" i="1"/>
  <c r="X27" i="1"/>
  <c r="AH27" i="1"/>
  <c r="AL27" i="1"/>
  <c r="AN27" i="1"/>
  <c r="AP27" i="1"/>
  <c r="AR27" i="1"/>
  <c r="AT27" i="1"/>
  <c r="AV27" i="1"/>
  <c r="AN11" i="1"/>
  <c r="AP11" i="1"/>
  <c r="AR11" i="1"/>
  <c r="AT11" i="1"/>
  <c r="AV11" i="1"/>
  <c r="AH32" i="1"/>
  <c r="AH34" i="1"/>
  <c r="AH33" i="1"/>
  <c r="K26" i="1"/>
  <c r="J26" i="1"/>
  <c r="K25" i="1"/>
  <c r="J25" i="1"/>
  <c r="P22" i="1"/>
  <c r="P21" i="1"/>
  <c r="P20" i="1"/>
  <c r="T22" i="1"/>
  <c r="T21" i="1"/>
  <c r="T20" i="1"/>
  <c r="V22" i="1"/>
  <c r="V21" i="1"/>
  <c r="V20" i="1"/>
  <c r="Z22" i="1"/>
  <c r="Z21" i="1"/>
  <c r="Z20" i="1"/>
  <c r="AB22" i="1"/>
  <c r="AB21" i="1"/>
  <c r="AB20" i="1"/>
  <c r="AD22" i="1"/>
  <c r="AD21" i="1"/>
  <c r="AD20" i="1"/>
  <c r="AF22" i="1"/>
  <c r="AF21" i="1"/>
  <c r="AF20" i="1"/>
  <c r="X22" i="1"/>
  <c r="X21" i="1"/>
  <c r="X20" i="1"/>
  <c r="AH22" i="1"/>
  <c r="AH21" i="1"/>
  <c r="AH20" i="1"/>
  <c r="AL22" i="1"/>
  <c r="AL21" i="1"/>
  <c r="AL20" i="1"/>
  <c r="AN22" i="1"/>
  <c r="AN21" i="1"/>
  <c r="AN20" i="1"/>
  <c r="AP22" i="1"/>
  <c r="AP21" i="1"/>
  <c r="AP20" i="1"/>
  <c r="AT22" i="1"/>
  <c r="AT21" i="1"/>
  <c r="AT20" i="1"/>
  <c r="AU26" i="1"/>
  <c r="AT26" i="1"/>
  <c r="AU25" i="1"/>
  <c r="AT25" i="1"/>
  <c r="AT6" i="1"/>
  <c r="AT5" i="1"/>
  <c r="AT4" i="1"/>
  <c r="AU10" i="1"/>
  <c r="AT10" i="1"/>
  <c r="AU9" i="1"/>
  <c r="AT9" i="1"/>
  <c r="AW10" i="1"/>
  <c r="AV10" i="1"/>
  <c r="AW9" i="1"/>
  <c r="AV9" i="1"/>
  <c r="AV6" i="1"/>
  <c r="AV5" i="1"/>
  <c r="AV4" i="1"/>
  <c r="AW26" i="1"/>
  <c r="AV26" i="1"/>
  <c r="AW25" i="1"/>
  <c r="AV25" i="1"/>
  <c r="AV22" i="1"/>
  <c r="AV21" i="1"/>
  <c r="AV20" i="1"/>
  <c r="AS26" i="1"/>
  <c r="AR26" i="1"/>
  <c r="AS25" i="1"/>
  <c r="AR25" i="1"/>
  <c r="AR22" i="1"/>
  <c r="AR21" i="1"/>
  <c r="AR20" i="1"/>
  <c r="AR6" i="1"/>
  <c r="AR5" i="1"/>
  <c r="AR4" i="1"/>
  <c r="AS10" i="1"/>
  <c r="AR10" i="1"/>
  <c r="AS9" i="1"/>
  <c r="AR9" i="1"/>
  <c r="AP6" i="1"/>
  <c r="AP5" i="1"/>
  <c r="AP4" i="1"/>
  <c r="AQ10" i="1"/>
  <c r="AP10" i="1"/>
  <c r="AQ9" i="1"/>
  <c r="AP9" i="1"/>
  <c r="AQ26" i="1"/>
  <c r="AP26" i="1"/>
  <c r="AQ25" i="1"/>
  <c r="AP25" i="1"/>
  <c r="AO26" i="1"/>
  <c r="AN26" i="1"/>
  <c r="AO25" i="1"/>
  <c r="AN25" i="1"/>
  <c r="AO10" i="1"/>
  <c r="AN10" i="1"/>
  <c r="AO9" i="1"/>
  <c r="AN9" i="1"/>
  <c r="AN6" i="1"/>
  <c r="AN5" i="1"/>
  <c r="AN4" i="1"/>
  <c r="AM26" i="1"/>
  <c r="AL26" i="1"/>
  <c r="AM25" i="1"/>
  <c r="AL25" i="1"/>
  <c r="AM10" i="1"/>
  <c r="AL10" i="1"/>
  <c r="AM9" i="1"/>
  <c r="AL9" i="1"/>
  <c r="AL4" i="1"/>
  <c r="AL6" i="1"/>
  <c r="AL5" i="1"/>
  <c r="J20" i="1"/>
  <c r="J22" i="1"/>
  <c r="J21" i="1"/>
  <c r="J6" i="1"/>
  <c r="J5" i="1"/>
  <c r="H5" i="1"/>
  <c r="B6" i="1"/>
  <c r="B5" i="1"/>
  <c r="F6" i="1"/>
  <c r="F5" i="1"/>
  <c r="D6" i="1"/>
  <c r="D5" i="1"/>
  <c r="B10" i="1"/>
  <c r="K10" i="1"/>
  <c r="AH5" i="1"/>
  <c r="AH6" i="1"/>
  <c r="AG9" i="1"/>
  <c r="AH9" i="1"/>
  <c r="AG10" i="1"/>
  <c r="AH10" i="1"/>
  <c r="AG25" i="1"/>
  <c r="AH25" i="1"/>
  <c r="AG26" i="1"/>
  <c r="AH26" i="1"/>
  <c r="AF6" i="1"/>
  <c r="AF5" i="1"/>
  <c r="AF10" i="1"/>
  <c r="AF9" i="1"/>
  <c r="AE10" i="1"/>
  <c r="AD10" i="1"/>
  <c r="AE9" i="1"/>
  <c r="AD9" i="1"/>
  <c r="AC10" i="1"/>
  <c r="AB10" i="1"/>
  <c r="AC9" i="1"/>
  <c r="AB9" i="1"/>
  <c r="AI10" i="1"/>
  <c r="AI9" i="1"/>
  <c r="Y10" i="1"/>
  <c r="X10" i="1"/>
  <c r="Y9" i="1"/>
  <c r="X9" i="1"/>
  <c r="AD6" i="1"/>
  <c r="AD5" i="1"/>
  <c r="AB6" i="1"/>
  <c r="AB5" i="1"/>
  <c r="X6" i="1"/>
  <c r="X5" i="1"/>
  <c r="AF26" i="1"/>
  <c r="AF25" i="1"/>
  <c r="AE26" i="1"/>
  <c r="AD26" i="1"/>
  <c r="AE25" i="1"/>
  <c r="AD25" i="1"/>
  <c r="AC26" i="1"/>
  <c r="AB26" i="1"/>
  <c r="AC25" i="1"/>
  <c r="AB25" i="1"/>
  <c r="AI26" i="1"/>
  <c r="AI25" i="1"/>
  <c r="Y26" i="1"/>
  <c r="X26" i="1"/>
  <c r="Y25" i="1"/>
  <c r="X25" i="1"/>
  <c r="AA26" i="1"/>
  <c r="Z26" i="1"/>
  <c r="AA25" i="1"/>
  <c r="Z25" i="1"/>
  <c r="Z6" i="1"/>
  <c r="Z5" i="1"/>
  <c r="AA10" i="1"/>
  <c r="Z10" i="1"/>
  <c r="AA9" i="1"/>
  <c r="Z9" i="1"/>
  <c r="W26" i="1"/>
  <c r="V26" i="1"/>
  <c r="W25" i="1"/>
  <c r="V25" i="1"/>
  <c r="U26" i="1"/>
  <c r="T26" i="1"/>
  <c r="U25" i="1"/>
  <c r="T25" i="1"/>
  <c r="Q26" i="1"/>
  <c r="P26" i="1"/>
  <c r="Q25" i="1"/>
  <c r="P25" i="1"/>
  <c r="V6" i="1"/>
  <c r="V5" i="1"/>
  <c r="W10" i="1"/>
  <c r="V10" i="1"/>
  <c r="W9" i="1"/>
  <c r="V9" i="1"/>
  <c r="T6" i="1"/>
  <c r="T5" i="1"/>
  <c r="U10" i="1"/>
  <c r="T10" i="1"/>
  <c r="U9" i="1"/>
  <c r="T9" i="1"/>
  <c r="R6" i="1"/>
  <c r="R5" i="1"/>
  <c r="S10" i="1"/>
  <c r="R10" i="1"/>
  <c r="S9" i="1"/>
  <c r="R9" i="1"/>
  <c r="P6" i="1"/>
  <c r="P5" i="1"/>
  <c r="Q10" i="1"/>
  <c r="P10" i="1"/>
  <c r="Q9" i="1"/>
  <c r="P9" i="1"/>
  <c r="B9" i="1"/>
  <c r="C10" i="1"/>
  <c r="C9" i="1"/>
  <c r="E10" i="1"/>
  <c r="E9" i="1"/>
  <c r="G10" i="1"/>
  <c r="G9" i="1"/>
  <c r="I10" i="1"/>
  <c r="I9" i="1"/>
  <c r="K9" i="1"/>
  <c r="D10" i="1"/>
  <c r="D9" i="1"/>
  <c r="F10" i="1"/>
  <c r="F9" i="1"/>
  <c r="H10" i="1"/>
  <c r="H9" i="1"/>
  <c r="J10" i="1"/>
  <c r="J9" i="1"/>
  <c r="L10" i="1"/>
  <c r="M10" i="1"/>
  <c r="M9" i="1"/>
  <c r="L9" i="1"/>
  <c r="N10" i="1"/>
  <c r="O10" i="1"/>
  <c r="O9" i="1"/>
  <c r="N9" i="1"/>
  <c r="N6" i="1"/>
  <c r="N5" i="1"/>
  <c r="L5" i="1"/>
  <c r="L6" i="1"/>
  <c r="AJ4" i="1" l="1"/>
  <c r="AH31" i="1"/>
  <c r="F4" i="1"/>
  <c r="V4" i="1"/>
  <c r="L4" i="1"/>
  <c r="X4" i="1"/>
  <c r="D4" i="1"/>
  <c r="T4" i="1"/>
  <c r="R4" i="1"/>
  <c r="N4" i="1"/>
  <c r="B4" i="1"/>
  <c r="AH4" i="1"/>
  <c r="AD4" i="1"/>
  <c r="H4" i="1"/>
  <c r="P4" i="1"/>
  <c r="Z4" i="1"/>
  <c r="AB4" i="1"/>
  <c r="AF4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tc={E59EF1FE-6260-4604-AD1A-3F2731C119E4}</author>
  </authors>
  <commentList>
    <comment ref="Q7" authorId="0" shapeId="0" xr:uid="{E59EF1FE-6260-4604-AD1A-3F2731C119E4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True Counterpart Precision, Lowest False Positive rate</t>
      </text>
    </comment>
  </commentList>
</comments>
</file>

<file path=xl/sharedStrings.xml><?xml version="1.0" encoding="utf-8"?>
<sst xmlns="http://schemas.openxmlformats.org/spreadsheetml/2006/main" count="82" uniqueCount="60">
  <si>
    <t>metric</t>
  </si>
  <si>
    <t xml:space="preserve">Accuracy </t>
  </si>
  <si>
    <t>Precision Neg</t>
  </si>
  <si>
    <t>Precision Pos</t>
  </si>
  <si>
    <t>Logloss</t>
  </si>
  <si>
    <t>Confusion Matrix</t>
  </si>
  <si>
    <t>Decision Tree</t>
  </si>
  <si>
    <t>Random Forest</t>
  </si>
  <si>
    <t>Neural Network</t>
  </si>
  <si>
    <t>entropy</t>
  </si>
  <si>
    <t>max_depth</t>
  </si>
  <si>
    <t>max_leaf_nodes</t>
  </si>
  <si>
    <t>min_sample_split</t>
  </si>
  <si>
    <t>Baseline</t>
  </si>
  <si>
    <t>Linear</t>
  </si>
  <si>
    <t>LGBM</t>
  </si>
  <si>
    <t>XGBoost</t>
  </si>
  <si>
    <t xml:space="preserve">Ensemble </t>
  </si>
  <si>
    <t>Golden Features</t>
  </si>
  <si>
    <t>GF, Selected Features</t>
  </si>
  <si>
    <t xml:space="preserve">Neural Network </t>
  </si>
  <si>
    <t>Selected features</t>
  </si>
  <si>
    <t>Time</t>
  </si>
  <si>
    <t>AutoML results 1: Perform LGBM NN</t>
  </si>
  <si>
    <t>Kmeans Features</t>
  </si>
  <si>
    <t>AutoML 22: Preformance DT LGBM</t>
  </si>
  <si>
    <t>Seleected Features</t>
  </si>
  <si>
    <t>NN</t>
  </si>
  <si>
    <t>AutoML 24: Performance DT RF LGBM</t>
  </si>
  <si>
    <t>AutoML 33: Compete DT RF LGBM</t>
  </si>
  <si>
    <t>Ensemble</t>
  </si>
  <si>
    <t>Random Forest 5</t>
  </si>
  <si>
    <t>Basic Algorithms</t>
  </si>
  <si>
    <t>4 Golden Features</t>
  </si>
  <si>
    <t>AutoML Performance of Individual Algorithms</t>
  </si>
  <si>
    <t>Ensemble Learning</t>
  </si>
  <si>
    <t>Predictions</t>
  </si>
  <si>
    <t>DT (Outliers Removed)</t>
  </si>
  <si>
    <t>Advanced NN</t>
  </si>
  <si>
    <t>-</t>
  </si>
  <si>
    <t>AutoML: Custom Metric LGBM</t>
  </si>
  <si>
    <t>Decision Tree on all Dataset</t>
  </si>
  <si>
    <t>AutoML Unbalanced Data 10:1</t>
  </si>
  <si>
    <t>AutoML 15: Perform Random Forest</t>
  </si>
  <si>
    <t>AutoML 17: Perform LGBM</t>
  </si>
  <si>
    <t>Best Metric</t>
  </si>
  <si>
    <t>AutoML 14: Logloss</t>
  </si>
  <si>
    <t>AutoML 13: Perform Decision Tree</t>
  </si>
  <si>
    <t xml:space="preserve"> AutoML 10: Accuracy</t>
  </si>
  <si>
    <t>AutoML 7: Average Precision</t>
  </si>
  <si>
    <t>AutoML 26: Perform Neural Network</t>
  </si>
  <si>
    <t>AutoML 30: Compete LGBM</t>
  </si>
  <si>
    <t>DT</t>
  </si>
  <si>
    <t>15 NN</t>
  </si>
  <si>
    <t>AutoML 21: Basic Ensemble</t>
  </si>
  <si>
    <t>Custom Metric</t>
  </si>
  <si>
    <t>AutoML Unbalanced Data 20:1</t>
  </si>
  <si>
    <t>AutoML All Data: 500:1</t>
  </si>
  <si>
    <t>AutoML Custom Perform: RF LGBM NN</t>
  </si>
  <si>
    <t>AutoML Unbalanced Data 3:1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</si>
</sst>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elia Bridges" id="{141D9324-D28F-46AB-A8D3-53BA31101ACC}" userId="1cf2c8252e4c1e7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7" dT="2021-09-18T14:03:51.40" personId="{141D9324-D28F-46AB-A8D3-53BA31101ACC}" id="{E59EF1FE-6260-4604-AD1A-3F2731C119E4}">
    <text>Best True Counterpart Precision, Lowest False Positive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432-A817-4CFD-B329-7DC8DA4DC6E1}">
  <dimension ref="A1:AW34"/>
  <sheetViews>
    <sheetView tabSelected="1" topLeftCell="AL1" zoomScale="60" zoomScaleNormal="60" workbookViewId="0">
      <selection activeCell="AQ33" sqref="AQ33"/>
    </sheetView>
  </sheetViews>
  <sheetFormatPr defaultColWidth="11.36328125" defaultRowHeight="14.5" x14ac:dyDescent="0.35"/>
  <cols>
    <col min="1" max="1" width="12" style="1" customWidth="1"/>
    <col min="2" max="11" width="7.36328125" customWidth="1"/>
    <col min="12" max="12" width="12.81640625" customWidth="1"/>
    <col min="13" max="13" width="12.81640625" style="1" customWidth="1"/>
    <col min="14" max="17" width="12.81640625" customWidth="1"/>
    <col min="18" max="23" width="8.26953125" customWidth="1"/>
    <col min="24" max="25" width="9" customWidth="1"/>
    <col min="26" max="37" width="6.81640625" customWidth="1"/>
  </cols>
  <sheetData>
    <row r="1" spans="1:49" s="6" customFormat="1" x14ac:dyDescent="0.35">
      <c r="A1" s="7"/>
      <c r="B1" s="6" t="s">
        <v>32</v>
      </c>
      <c r="L1" s="6" t="s">
        <v>45</v>
      </c>
      <c r="M1" s="7"/>
      <c r="R1" s="6" t="s">
        <v>34</v>
      </c>
      <c r="Z1" s="6" t="s">
        <v>35</v>
      </c>
      <c r="AL1" s="6" t="s">
        <v>55</v>
      </c>
    </row>
    <row r="2" spans="1:49" s="2" customFormat="1" x14ac:dyDescent="0.35">
      <c r="A2" s="3" t="s">
        <v>0</v>
      </c>
      <c r="B2" s="12" t="s">
        <v>6</v>
      </c>
      <c r="C2" s="12"/>
      <c r="D2" s="12" t="s">
        <v>37</v>
      </c>
      <c r="E2" s="12"/>
      <c r="F2" s="12" t="s">
        <v>7</v>
      </c>
      <c r="G2" s="12"/>
      <c r="H2" s="12" t="s">
        <v>8</v>
      </c>
      <c r="I2" s="12"/>
      <c r="J2" s="13" t="s">
        <v>38</v>
      </c>
      <c r="K2" s="13"/>
      <c r="L2" s="13" t="s">
        <v>48</v>
      </c>
      <c r="M2" s="13"/>
      <c r="N2" s="13" t="s">
        <v>49</v>
      </c>
      <c r="O2" s="13"/>
      <c r="P2" s="2" t="s">
        <v>46</v>
      </c>
      <c r="R2" s="2" t="s">
        <v>47</v>
      </c>
      <c r="T2" s="2" t="s">
        <v>43</v>
      </c>
      <c r="V2" s="2" t="s">
        <v>44</v>
      </c>
      <c r="X2" s="2" t="s">
        <v>50</v>
      </c>
      <c r="Z2" s="2" t="s">
        <v>23</v>
      </c>
      <c r="AB2" s="2" t="s">
        <v>28</v>
      </c>
      <c r="AD2" s="2" t="s">
        <v>25</v>
      </c>
      <c r="AF2" s="2" t="s">
        <v>54</v>
      </c>
      <c r="AH2" s="2" t="s">
        <v>29</v>
      </c>
      <c r="AJ2" s="9" t="s">
        <v>51</v>
      </c>
      <c r="AK2" s="9"/>
      <c r="AL2" s="2" t="s">
        <v>40</v>
      </c>
      <c r="AN2" s="2" t="s">
        <v>58</v>
      </c>
      <c r="AP2" s="2" t="s">
        <v>59</v>
      </c>
      <c r="AR2" s="2" t="s">
        <v>42</v>
      </c>
      <c r="AT2" s="2" t="s">
        <v>56</v>
      </c>
      <c r="AV2" s="2" t="s">
        <v>57</v>
      </c>
    </row>
    <row r="3" spans="1:49" s="1" customFormat="1" x14ac:dyDescent="0.35">
      <c r="A3" s="3" t="s">
        <v>4</v>
      </c>
      <c r="B3" s="11">
        <v>1.950639</v>
      </c>
      <c r="C3" s="11"/>
      <c r="D3" s="11" t="s">
        <v>39</v>
      </c>
      <c r="E3" s="11"/>
      <c r="F3" s="11">
        <v>1.924631</v>
      </c>
      <c r="G3" s="11"/>
      <c r="H3" s="11">
        <v>17.269387999999999</v>
      </c>
      <c r="I3" s="11"/>
      <c r="J3" s="10" t="s">
        <v>39</v>
      </c>
      <c r="K3" s="10"/>
      <c r="L3" s="10">
        <v>0.218501</v>
      </c>
      <c r="M3" s="10"/>
      <c r="N3" s="10">
        <v>0.199322</v>
      </c>
      <c r="O3" s="10"/>
      <c r="P3" s="10">
        <v>0.19595199999999999</v>
      </c>
      <c r="Q3" s="10"/>
      <c r="R3" s="10">
        <v>0.18080599999999999</v>
      </c>
      <c r="S3" s="10"/>
      <c r="T3" s="10">
        <v>0.17144699999999999</v>
      </c>
      <c r="U3" s="10"/>
      <c r="V3" s="10">
        <v>0.166377</v>
      </c>
      <c r="W3" s="10"/>
      <c r="X3" s="10">
        <v>0.17443600000000001</v>
      </c>
      <c r="Y3" s="10"/>
      <c r="Z3" s="10">
        <v>0.16189600000000001</v>
      </c>
      <c r="AA3" s="10"/>
      <c r="AB3" s="10">
        <v>0.16650499999999999</v>
      </c>
      <c r="AC3" s="10"/>
      <c r="AD3" s="10">
        <v>0.166431</v>
      </c>
      <c r="AE3" s="10"/>
      <c r="AF3" s="10">
        <v>0.19950200000000001</v>
      </c>
      <c r="AG3" s="10"/>
      <c r="AH3" s="10">
        <v>0.22584899999999999</v>
      </c>
      <c r="AI3" s="10"/>
      <c r="AJ3" s="10">
        <v>0.16294500000000001</v>
      </c>
      <c r="AK3" s="10"/>
      <c r="AL3" s="10">
        <v>0.39173599999999997</v>
      </c>
      <c r="AM3" s="10"/>
      <c r="AN3" s="10">
        <v>0.184174</v>
      </c>
      <c r="AO3" s="10"/>
      <c r="AP3" s="10">
        <v>0.35354799999999997</v>
      </c>
      <c r="AQ3" s="10"/>
      <c r="AR3" s="10">
        <v>0.148091</v>
      </c>
      <c r="AS3" s="10"/>
      <c r="AT3" s="10">
        <v>0.107392</v>
      </c>
      <c r="AU3" s="10"/>
      <c r="AV3" s="10">
        <v>1.3112E-2</v>
      </c>
      <c r="AW3" s="10"/>
    </row>
    <row r="4" spans="1:49" s="1" customFormat="1" x14ac:dyDescent="0.35">
      <c r="A4" s="3" t="s">
        <v>1</v>
      </c>
      <c r="B4" s="11">
        <f>(B9+C10)/(SUM(B9:C10))</f>
        <v>0.94352409638554224</v>
      </c>
      <c r="C4" s="11"/>
      <c r="D4" s="11">
        <f>(D9+E10)/(SUM(D9:E10))</f>
        <v>0.93222891566265065</v>
      </c>
      <c r="E4" s="11"/>
      <c r="F4" s="11">
        <f t="shared" ref="F4" si="0">(F9+G10)/(SUM(F9:G10))</f>
        <v>0.94427710843373491</v>
      </c>
      <c r="G4" s="11"/>
      <c r="H4" s="11">
        <f t="shared" ref="H4" si="1">(H9+I10)/(SUM(H9:I10))</f>
        <v>0.5</v>
      </c>
      <c r="I4" s="11"/>
      <c r="J4" s="11">
        <f t="shared" ref="J4" si="2">(J9+K10)/(SUM(J9:K10))</f>
        <v>0.95180722891566261</v>
      </c>
      <c r="K4" s="11"/>
      <c r="L4" s="11">
        <f t="shared" ref="L4:AH4" si="3">(L9+M10)/(SUM(L9:M10))</f>
        <v>0.92989719057224374</v>
      </c>
      <c r="M4" s="11"/>
      <c r="N4" s="11">
        <f t="shared" ref="N4:AF4" si="4">(N9+O10)/(SUM(N9:O10))</f>
        <v>0.93065020262043652</v>
      </c>
      <c r="O4" s="11"/>
      <c r="P4" s="11">
        <f t="shared" ref="P4" si="5">(P9+Q10)/(SUM(P9:Q10))</f>
        <v>0.92914985734794375</v>
      </c>
      <c r="Q4" s="11"/>
      <c r="R4" s="11">
        <f t="shared" si="3"/>
        <v>0.9391484551620195</v>
      </c>
      <c r="S4" s="11"/>
      <c r="T4" s="11">
        <f t="shared" si="4"/>
        <v>0.94084400904295395</v>
      </c>
      <c r="U4" s="11"/>
      <c r="V4" s="11">
        <f t="shared" ref="V4" si="6">(V9+W10)/(SUM(V9:W10))</f>
        <v>0.94329314242652607</v>
      </c>
      <c r="W4" s="11"/>
      <c r="X4" s="11">
        <f t="shared" ref="X4" si="7">(X9+Y10)/(SUM(X9:Y10))</f>
        <v>0.9431047475508666</v>
      </c>
      <c r="Y4" s="11"/>
      <c r="Z4" s="11">
        <f t="shared" si="4"/>
        <v>0.94461190655614158</v>
      </c>
      <c r="AA4" s="11"/>
      <c r="AB4" s="11">
        <f t="shared" ref="AB4" si="8">(AB9+AC10)/(SUM(AB9:AC10))</f>
        <v>0.94291635267520724</v>
      </c>
      <c r="AC4" s="11"/>
      <c r="AD4" s="11">
        <f t="shared" si="3"/>
        <v>0.94291635267520724</v>
      </c>
      <c r="AE4" s="11"/>
      <c r="AF4" s="11">
        <f t="shared" si="4"/>
        <v>0.93141457231641489</v>
      </c>
      <c r="AG4" s="11"/>
      <c r="AH4" s="11">
        <f t="shared" si="3"/>
        <v>0.92646474677259194</v>
      </c>
      <c r="AI4" s="11"/>
      <c r="AJ4" s="11">
        <f t="shared" ref="AJ4" si="9">(AJ9+AK10)/(SUM(AJ9:AK10))</f>
        <v>0.9455538809344386</v>
      </c>
      <c r="AK4" s="11"/>
      <c r="AL4" s="11">
        <f>(AL7+AM8)/SUM(AL7:AM8)</f>
        <v>0.94329314242652595</v>
      </c>
      <c r="AM4" s="11"/>
      <c r="AN4" s="11">
        <f>(AN7+AO8)/SUM(AN7:AO8)</f>
        <v>0.94480030143180105</v>
      </c>
      <c r="AO4" s="11"/>
      <c r="AP4" s="11">
        <f>(AP7+AQ8)/SUM(AP7:AQ8)</f>
        <v>0.94106606606606602</v>
      </c>
      <c r="AQ4" s="11"/>
      <c r="AR4" s="11">
        <f>(AR7+AS8)/SUM(AR7:AS8)</f>
        <v>0.95423169267707086</v>
      </c>
      <c r="AS4" s="11"/>
      <c r="AT4" s="11">
        <f>(AT7+AU8)/SUM(AT7:AU8)</f>
        <v>0.96478205938092232</v>
      </c>
      <c r="AU4" s="11"/>
      <c r="AV4" s="11">
        <f>(AV7+AW8)/SUM(AV7:AW8)</f>
        <v>0.98431471426393502</v>
      </c>
      <c r="AW4" s="11"/>
    </row>
    <row r="5" spans="1:49" s="1" customFormat="1" x14ac:dyDescent="0.35">
      <c r="A5" s="3" t="s">
        <v>2</v>
      </c>
      <c r="B5" s="10">
        <f>B7/(B7+B8)</f>
        <v>0.96232339089481944</v>
      </c>
      <c r="C5" s="10"/>
      <c r="D5" s="10">
        <f>D7/(D7+D8)</f>
        <v>0.95268138801261826</v>
      </c>
      <c r="E5" s="10"/>
      <c r="F5" s="10">
        <f>F7/(F7+F8)</f>
        <v>0.96383647798742134</v>
      </c>
      <c r="G5" s="10"/>
      <c r="H5" s="10">
        <f>H7/(H7+H8)</f>
        <v>0.5</v>
      </c>
      <c r="I5" s="10"/>
      <c r="J5" s="10">
        <f>J7/(J7+J8)</f>
        <v>0.97770700636942676</v>
      </c>
      <c r="K5" s="10"/>
      <c r="L5" s="10">
        <f>L7/(L7+L8)</f>
        <v>0.95382165605095537</v>
      </c>
      <c r="M5" s="10"/>
      <c r="N5" s="10">
        <f>N7/(N7+N8)</f>
        <v>0.95534290271132372</v>
      </c>
      <c r="O5" s="10"/>
      <c r="P5" s="10">
        <f>P7/(P7+P8)</f>
        <v>0.94522691705790296</v>
      </c>
      <c r="Q5" s="10"/>
      <c r="R5" s="10">
        <f>R7/(R7+R8)</f>
        <v>0.95940086716594408</v>
      </c>
      <c r="S5" s="10"/>
      <c r="T5" s="10">
        <f>T7/(T7+T8)</f>
        <v>0.95774647887323938</v>
      </c>
      <c r="U5" s="10"/>
      <c r="V5" s="10">
        <f>V7/(V7+V8)</f>
        <v>0.9704118352658937</v>
      </c>
      <c r="W5" s="10"/>
      <c r="X5" s="10">
        <f>X7/(X7+X8)</f>
        <v>0.95865834633385338</v>
      </c>
      <c r="Y5" s="10"/>
      <c r="Z5" s="10">
        <f>Z7/(Z7+Z8)</f>
        <v>0.96603475513428116</v>
      </c>
      <c r="AA5" s="10"/>
      <c r="AB5" s="10">
        <f>AB7/(AB7+AB8)</f>
        <v>0.95935912465806961</v>
      </c>
      <c r="AC5" s="10"/>
      <c r="AD5" s="10">
        <f>AD7/(AD7+AD8)</f>
        <v>0.95721509140412286</v>
      </c>
      <c r="AE5" s="10"/>
      <c r="AF5" s="10">
        <f>AF7/(AF7+AF8)</f>
        <v>0.94272445820433437</v>
      </c>
      <c r="AG5" s="10"/>
      <c r="AH5" s="10">
        <f>AH7/(AH7+AH8)</f>
        <v>0.97083333333333333</v>
      </c>
      <c r="AI5" s="10"/>
      <c r="AJ5" s="10">
        <f>AJ7/(AJ7+AJ8)</f>
        <v>0.96500196618167522</v>
      </c>
      <c r="AK5" s="10"/>
      <c r="AL5" s="10">
        <f>AL7/(AL7+AL8)</f>
        <v>0.95583107322743122</v>
      </c>
      <c r="AM5" s="10"/>
      <c r="AN5" s="10">
        <f>AN7/(AN7+AN8)</f>
        <v>0.95596755504055619</v>
      </c>
      <c r="AO5" s="10"/>
      <c r="AP5" s="10">
        <f>AP7/(AP7+AP8)</f>
        <v>0.97078421322398767</v>
      </c>
      <c r="AQ5" s="10"/>
      <c r="AR5" s="10">
        <f>AR7/(AR7+AR8)</f>
        <v>0.98419711129991505</v>
      </c>
      <c r="AS5" s="10"/>
      <c r="AT5" s="10">
        <f>AT7/(AT7+AT8)</f>
        <v>0.97515221326312329</v>
      </c>
      <c r="AU5" s="10"/>
      <c r="AV5" s="10">
        <f>AV7/(AV7+AV8)</f>
        <v>0.99903787725339277</v>
      </c>
      <c r="AW5" s="10"/>
    </row>
    <row r="6" spans="1:49" s="1" customFormat="1" x14ac:dyDescent="0.35">
      <c r="A6" s="3" t="s">
        <v>3</v>
      </c>
      <c r="B6" s="10">
        <f>C8/(C8+C7)</f>
        <v>0.9261939218523878</v>
      </c>
      <c r="C6" s="10"/>
      <c r="D6" s="10">
        <f>E8/(E8+E7)</f>
        <v>0.91354466858789629</v>
      </c>
      <c r="E6" s="10"/>
      <c r="F6" s="10">
        <f>G8/(G8+G7)</f>
        <v>0.92630057803468213</v>
      </c>
      <c r="G6" s="10"/>
      <c r="H6" s="10">
        <v>0</v>
      </c>
      <c r="I6" s="10"/>
      <c r="J6" s="10">
        <f>K8/(K8+K7)</f>
        <v>0.9285714285714286</v>
      </c>
      <c r="K6" s="10"/>
      <c r="L6" s="10">
        <f>M8/(M8+M7)</f>
        <v>0.90844062947067239</v>
      </c>
      <c r="M6" s="10"/>
      <c r="N6" s="10">
        <f>O8/(O8+O7)</f>
        <v>0.90857142857142859</v>
      </c>
      <c r="O6" s="10"/>
      <c r="P6" s="10">
        <f>Q8/(Q8+Q7)</f>
        <v>0.91424418604651159</v>
      </c>
      <c r="Q6" s="10"/>
      <c r="R6" s="10">
        <f>S8/(S8+S7)</f>
        <v>0.9206062793215446</v>
      </c>
      <c r="S6" s="10"/>
      <c r="T6" s="10">
        <f>U8/(U8+U7)</f>
        <v>0.92514534883720934</v>
      </c>
      <c r="U6" s="10"/>
      <c r="V6" s="10">
        <f>W8/(W8+W7)</f>
        <v>0.91913074456715349</v>
      </c>
      <c r="W6" s="10"/>
      <c r="X6" s="10">
        <f>Y8/(Y8+Y7)</f>
        <v>0.9285714285714286</v>
      </c>
      <c r="Y6" s="10"/>
      <c r="Z6" s="10">
        <f>AA8/(AA8+AA7)</f>
        <v>0.9250720461095101</v>
      </c>
      <c r="AA6" s="10"/>
      <c r="AB6" s="10">
        <f>AC8/(AC8+AC7)</f>
        <v>0.92761004001455072</v>
      </c>
      <c r="AC6" s="10"/>
      <c r="AD6" s="10">
        <f>AE8/(AE8+AE7)</f>
        <v>0.92948483741322618</v>
      </c>
      <c r="AE6" s="10"/>
      <c r="AF6" s="10">
        <f>AG8/(AG8+AG7)</f>
        <v>0.92070484581497802</v>
      </c>
      <c r="AG6" s="10"/>
      <c r="AH6" s="10">
        <f>AI8/(AI8+AI7)</f>
        <v>0.89003436426116833</v>
      </c>
      <c r="AI6" s="10"/>
      <c r="AJ6" s="10">
        <f>AK8/(AK8+AK7)</f>
        <v>0.92766726943942135</v>
      </c>
      <c r="AK6" s="10"/>
      <c r="AL6" s="10">
        <f>AM8/(AM8+AM7)</f>
        <v>0.93142647598093142</v>
      </c>
      <c r="AM6" s="10"/>
      <c r="AN6" s="10">
        <f>AO8/(AO8+AO7)</f>
        <v>0.93416697315189412</v>
      </c>
      <c r="AO6" s="10"/>
      <c r="AP6" s="10">
        <f>AQ8/(AQ8+AQ7)</f>
        <v>0.85974754558204769</v>
      </c>
      <c r="AQ6" s="10"/>
      <c r="AR6" s="10">
        <f>AS8/(AS8+AS7)</f>
        <v>0.72785622593068033</v>
      </c>
      <c r="AS6" s="10"/>
      <c r="AT6" s="10">
        <f>AU8/(AU8+AU7)</f>
        <v>0.71764705882352942</v>
      </c>
      <c r="AU6" s="10"/>
      <c r="AV6" s="10">
        <f>AW8/(AW8+AW7)</f>
        <v>6.3524590163934427E-2</v>
      </c>
      <c r="AW6" s="10"/>
    </row>
    <row r="7" spans="1:49" s="16" customFormat="1" x14ac:dyDescent="0.35">
      <c r="A7" s="14" t="s">
        <v>5</v>
      </c>
      <c r="B7" s="15">
        <v>613</v>
      </c>
      <c r="C7" s="15">
        <v>51</v>
      </c>
      <c r="D7" s="15">
        <v>604</v>
      </c>
      <c r="E7" s="15">
        <v>60</v>
      </c>
      <c r="F7" s="15">
        <v>613</v>
      </c>
      <c r="G7" s="15">
        <v>51</v>
      </c>
      <c r="H7" s="15">
        <v>664</v>
      </c>
      <c r="I7" s="16">
        <v>0</v>
      </c>
      <c r="J7" s="16">
        <v>614</v>
      </c>
      <c r="K7" s="16">
        <v>50</v>
      </c>
      <c r="L7" s="16">
        <v>599</v>
      </c>
      <c r="M7" s="16">
        <v>64</v>
      </c>
      <c r="N7" s="16">
        <v>599</v>
      </c>
      <c r="O7" s="16">
        <v>64</v>
      </c>
      <c r="P7" s="16">
        <v>604</v>
      </c>
      <c r="Q7" s="16">
        <v>59</v>
      </c>
      <c r="R7" s="16">
        <v>2434</v>
      </c>
      <c r="S7" s="16">
        <v>220</v>
      </c>
      <c r="T7" s="16">
        <v>2448</v>
      </c>
      <c r="U7" s="16">
        <v>206</v>
      </c>
      <c r="V7" s="16">
        <v>2427</v>
      </c>
      <c r="W7" s="16">
        <v>227</v>
      </c>
      <c r="X7" s="16">
        <v>2458</v>
      </c>
      <c r="Y7" s="16">
        <v>196</v>
      </c>
      <c r="Z7" s="16">
        <v>2446</v>
      </c>
      <c r="AA7" s="16">
        <v>208</v>
      </c>
      <c r="AB7" s="16">
        <v>2455</v>
      </c>
      <c r="AC7" s="16">
        <v>199</v>
      </c>
      <c r="AD7" s="16">
        <v>2461</v>
      </c>
      <c r="AE7" s="16">
        <v>193</v>
      </c>
      <c r="AF7" s="16">
        <v>609</v>
      </c>
      <c r="AG7" s="16">
        <v>54</v>
      </c>
      <c r="AH7" s="16">
        <v>233</v>
      </c>
      <c r="AI7" s="16">
        <v>32</v>
      </c>
      <c r="AJ7" s="16">
        <v>2454</v>
      </c>
      <c r="AK7" s="16">
        <v>200</v>
      </c>
      <c r="AL7" s="16">
        <v>2467</v>
      </c>
      <c r="AM7" s="16">
        <v>187</v>
      </c>
      <c r="AN7" s="16">
        <v>2475</v>
      </c>
      <c r="AO7" s="16">
        <v>179</v>
      </c>
      <c r="AP7" s="16">
        <v>1894</v>
      </c>
      <c r="AQ7" s="16">
        <v>100</v>
      </c>
      <c r="AR7" s="16">
        <v>5792</v>
      </c>
      <c r="AS7" s="16">
        <v>212</v>
      </c>
      <c r="AT7" s="16">
        <v>11852</v>
      </c>
      <c r="AU7" s="16">
        <v>144</v>
      </c>
      <c r="AV7" s="16">
        <v>335393</v>
      </c>
      <c r="AW7" s="16">
        <v>5027</v>
      </c>
    </row>
    <row r="8" spans="1:49" s="16" customFormat="1" x14ac:dyDescent="0.35">
      <c r="A8" s="14"/>
      <c r="B8" s="15">
        <v>24</v>
      </c>
      <c r="C8" s="15">
        <v>640</v>
      </c>
      <c r="D8" s="15">
        <v>30</v>
      </c>
      <c r="E8" s="15">
        <v>634</v>
      </c>
      <c r="F8" s="15">
        <v>23</v>
      </c>
      <c r="G8" s="15">
        <v>641</v>
      </c>
      <c r="H8" s="15">
        <v>664</v>
      </c>
      <c r="I8" s="16">
        <v>0</v>
      </c>
      <c r="J8" s="16">
        <v>14</v>
      </c>
      <c r="K8" s="16">
        <v>650</v>
      </c>
      <c r="L8" s="16">
        <v>29</v>
      </c>
      <c r="M8" s="16">
        <v>635</v>
      </c>
      <c r="N8" s="16">
        <v>28</v>
      </c>
      <c r="O8" s="16">
        <v>636</v>
      </c>
      <c r="P8" s="16">
        <v>35</v>
      </c>
      <c r="Q8" s="16">
        <v>629</v>
      </c>
      <c r="R8" s="16">
        <v>103</v>
      </c>
      <c r="S8" s="16">
        <v>2551</v>
      </c>
      <c r="T8" s="16">
        <v>108</v>
      </c>
      <c r="U8" s="16">
        <v>2546</v>
      </c>
      <c r="V8" s="16">
        <v>74</v>
      </c>
      <c r="W8" s="16">
        <v>2580</v>
      </c>
      <c r="X8" s="16">
        <v>106</v>
      </c>
      <c r="Y8" s="16">
        <v>2548</v>
      </c>
      <c r="Z8" s="16">
        <v>86</v>
      </c>
      <c r="AA8" s="16">
        <v>2568</v>
      </c>
      <c r="AB8" s="16">
        <v>104</v>
      </c>
      <c r="AC8" s="16">
        <v>2550</v>
      </c>
      <c r="AD8" s="16">
        <v>110</v>
      </c>
      <c r="AE8" s="16">
        <v>2544</v>
      </c>
      <c r="AF8" s="16">
        <v>37</v>
      </c>
      <c r="AG8" s="16">
        <v>627</v>
      </c>
      <c r="AH8" s="16">
        <v>7</v>
      </c>
      <c r="AI8" s="16">
        <v>259</v>
      </c>
      <c r="AJ8" s="16">
        <v>89</v>
      </c>
      <c r="AK8" s="16">
        <v>2565</v>
      </c>
      <c r="AL8" s="16">
        <v>114</v>
      </c>
      <c r="AM8" s="16">
        <v>2540</v>
      </c>
      <c r="AN8" s="16">
        <v>114</v>
      </c>
      <c r="AO8" s="16">
        <v>2540</v>
      </c>
      <c r="AP8" s="16">
        <v>57</v>
      </c>
      <c r="AQ8" s="16">
        <v>613</v>
      </c>
      <c r="AR8" s="16">
        <v>93</v>
      </c>
      <c r="AS8" s="16">
        <v>567</v>
      </c>
      <c r="AT8" s="16">
        <v>302</v>
      </c>
      <c r="AU8" s="16">
        <v>366</v>
      </c>
      <c r="AV8" s="16">
        <v>323</v>
      </c>
      <c r="AW8" s="16">
        <v>341</v>
      </c>
    </row>
    <row r="9" spans="1:49" s="1" customFormat="1" x14ac:dyDescent="0.35">
      <c r="A9" s="3"/>
      <c r="B9" s="1">
        <f>B7/(B7+C7)</f>
        <v>0.92319277108433739</v>
      </c>
      <c r="C9" s="1">
        <f>C7/(B7+C7)</f>
        <v>7.6807228915662648E-2</v>
      </c>
      <c r="D9" s="1">
        <f>D7/(D7+E7)</f>
        <v>0.90963855421686746</v>
      </c>
      <c r="E9" s="1">
        <f>E7/(D7+E7)</f>
        <v>9.036144578313253E-2</v>
      </c>
      <c r="F9" s="1">
        <f>F7/(F7+G7)</f>
        <v>0.92319277108433739</v>
      </c>
      <c r="G9" s="1">
        <f>G7/(F7+G7)</f>
        <v>7.6807228915662648E-2</v>
      </c>
      <c r="H9" s="1">
        <f>H7/(H7+I7)</f>
        <v>1</v>
      </c>
      <c r="I9" s="1">
        <f>I7/(H7+I7)</f>
        <v>0</v>
      </c>
      <c r="J9" s="1">
        <f>J7/(J7+K7)</f>
        <v>0.92469879518072284</v>
      </c>
      <c r="K9" s="1">
        <f>K7/(J7+K7)</f>
        <v>7.5301204819277115E-2</v>
      </c>
      <c r="L9" s="1">
        <f>L7/(L7+M7)</f>
        <v>0.90346907993966818</v>
      </c>
      <c r="M9" s="1">
        <f>M7/(L7+M7)</f>
        <v>9.6530920060331829E-2</v>
      </c>
      <c r="N9" s="1">
        <f>N7/(N7+O7)</f>
        <v>0.90346907993966818</v>
      </c>
      <c r="O9" s="1">
        <f>O7/(N7+O7)</f>
        <v>9.6530920060331829E-2</v>
      </c>
      <c r="P9" s="1">
        <f>P7/(P7+Q7)</f>
        <v>0.91101055806938158</v>
      </c>
      <c r="Q9" s="1">
        <f>Q7/(P7+Q7)</f>
        <v>8.8989441930618404E-2</v>
      </c>
      <c r="R9" s="1">
        <f>R7/(R7+S7)</f>
        <v>0.91710625470987184</v>
      </c>
      <c r="S9" s="1">
        <f>S7/(R7+S7)</f>
        <v>8.2893745290128107E-2</v>
      </c>
      <c r="T9" s="1">
        <f>T7/(T7+U7)</f>
        <v>0.92238131122833455</v>
      </c>
      <c r="U9" s="1">
        <f>U7/(T7+U7)</f>
        <v>7.7618688771665417E-2</v>
      </c>
      <c r="V9" s="1">
        <f>V7/(V7+W7)</f>
        <v>0.91446872645064059</v>
      </c>
      <c r="W9" s="1">
        <f>W7/(V7+W7)</f>
        <v>8.5531273549359452E-2</v>
      </c>
      <c r="X9" s="1">
        <f>X7/(X7+Y7)</f>
        <v>0.92614920874152218</v>
      </c>
      <c r="Y9" s="1">
        <f>Y7/(X7+Y7)</f>
        <v>7.3850791258477766E-2</v>
      </c>
      <c r="Z9" s="1">
        <f>Z7/(Z7+AA7)</f>
        <v>0.92162773172569701</v>
      </c>
      <c r="AA9" s="1">
        <f>AA7/(Z7+AA7)</f>
        <v>7.8372268274302936E-2</v>
      </c>
      <c r="AB9" s="1">
        <f>AB7/(AB7+AC7)</f>
        <v>0.92501883948756591</v>
      </c>
      <c r="AC9" s="1">
        <f>AC7/(AB7+AC7)</f>
        <v>7.4981160512434059E-2</v>
      </c>
      <c r="AD9" s="1">
        <f>AD7/(AD7+AE7)</f>
        <v>0.92727957799547855</v>
      </c>
      <c r="AE9" s="1">
        <f>AE7/(AD7+AE7)</f>
        <v>7.2720422004521473E-2</v>
      </c>
      <c r="AF9" s="1">
        <f>AF7/(AF7+AG7)</f>
        <v>0.91855203619909498</v>
      </c>
      <c r="AG9" s="1">
        <f>AG7/(AF7+AG7)</f>
        <v>8.1447963800904979E-2</v>
      </c>
      <c r="AH9" s="1">
        <f>AH7/(AH7+AI7)</f>
        <v>0.87924528301886795</v>
      </c>
      <c r="AI9" s="1">
        <f>AI7/(AH7+AI7)</f>
        <v>0.12075471698113208</v>
      </c>
      <c r="AJ9" s="8">
        <f>AJ7/(AJ7+AK7)</f>
        <v>0.9246420497362472</v>
      </c>
      <c r="AK9" s="8">
        <f>AK7/(AJ7+AK7)</f>
        <v>7.5357950263752832E-2</v>
      </c>
      <c r="AL9" s="1">
        <f>AL7/(AL7+AM7)</f>
        <v>0.92954031650339108</v>
      </c>
      <c r="AM9" s="1">
        <f>AM7/(AL7+AM7)</f>
        <v>7.0459683496608888E-2</v>
      </c>
      <c r="AN9" s="1">
        <f>AN7/(AN7+AO7)</f>
        <v>0.93255463451394127</v>
      </c>
      <c r="AO9" s="1">
        <f>AO7/(AN7+AO7)</f>
        <v>6.7445365486058784E-2</v>
      </c>
      <c r="AP9" s="1">
        <f>AP7/(AP7+AQ7)</f>
        <v>0.94984954864593785</v>
      </c>
      <c r="AQ9" s="1">
        <f>AQ7/(AP7+AQ7)</f>
        <v>5.0150451354062188E-2</v>
      </c>
      <c r="AR9" s="1">
        <f>AR7/(AR7+AS7)</f>
        <v>0.96469020652898063</v>
      </c>
      <c r="AS9" s="1">
        <f>AS7/(AR7+AS7)</f>
        <v>3.530979347101932E-2</v>
      </c>
      <c r="AT9" s="1">
        <f>AT7/(AT7+AU7)</f>
        <v>0.98799599866622212</v>
      </c>
      <c r="AU9" s="1">
        <f>AU7/(AT7+AU7)</f>
        <v>1.2004001333777926E-2</v>
      </c>
      <c r="AV9" s="1">
        <f>AV7/(AV7+AW7)</f>
        <v>0.98523294753539747</v>
      </c>
      <c r="AW9" s="1">
        <f>AW7/(AV7+AW7)</f>
        <v>1.476705246460255E-2</v>
      </c>
    </row>
    <row r="10" spans="1:49" s="1" customFormat="1" x14ac:dyDescent="0.35">
      <c r="A10" s="3"/>
      <c r="B10" s="1">
        <f>B8/(B8+C8)</f>
        <v>3.614457831325301E-2</v>
      </c>
      <c r="C10" s="1">
        <f>C8/(B8+C8)</f>
        <v>0.96385542168674698</v>
      </c>
      <c r="D10" s="1">
        <f>D8/(D8+E8)</f>
        <v>4.5180722891566265E-2</v>
      </c>
      <c r="E10" s="1">
        <f>E8/(D8+E8)</f>
        <v>0.95481927710843373</v>
      </c>
      <c r="F10" s="1">
        <f>F8/(F8+G8)</f>
        <v>3.463855421686747E-2</v>
      </c>
      <c r="G10" s="1">
        <f>G8/(F8+G8)</f>
        <v>0.96536144578313254</v>
      </c>
      <c r="H10" s="1">
        <f>H8/(H8+I8)</f>
        <v>1</v>
      </c>
      <c r="I10" s="1">
        <f>I8/(H8+I8)</f>
        <v>0</v>
      </c>
      <c r="J10" s="1">
        <f>J8/(J8+K8)</f>
        <v>2.1084337349397589E-2</v>
      </c>
      <c r="K10" s="1">
        <f>K8/(J8+K8)</f>
        <v>0.97891566265060237</v>
      </c>
      <c r="L10" s="1">
        <f>L8/(L8+M8)</f>
        <v>4.3674698795180725E-2</v>
      </c>
      <c r="M10" s="1">
        <f>M8/(L8+M8)</f>
        <v>0.95632530120481929</v>
      </c>
      <c r="N10" s="1">
        <f>N8/(N8+O8)</f>
        <v>4.2168674698795178E-2</v>
      </c>
      <c r="O10" s="1">
        <f>O8/(N8+O8)</f>
        <v>0.95783132530120485</v>
      </c>
      <c r="P10" s="1">
        <f>P8/(P8+Q8)</f>
        <v>5.2710843373493979E-2</v>
      </c>
      <c r="Q10" s="1">
        <f>Q8/(P8+Q8)</f>
        <v>0.94728915662650603</v>
      </c>
      <c r="R10" s="1">
        <f>R8/(R8+S8)</f>
        <v>3.8809344385832709E-2</v>
      </c>
      <c r="S10" s="1">
        <f>S8/(R8+S8)</f>
        <v>0.96119065561416728</v>
      </c>
      <c r="T10" s="1">
        <f>T8/(T8+U8)</f>
        <v>4.0693293142426527E-2</v>
      </c>
      <c r="U10" s="1">
        <f>U8/(T8+U8)</f>
        <v>0.95930670685757347</v>
      </c>
      <c r="V10" s="1">
        <f>V8/(V8+W8)</f>
        <v>2.7882441597588545E-2</v>
      </c>
      <c r="W10" s="1">
        <f>W8/(V8+W8)</f>
        <v>0.97211755840241143</v>
      </c>
      <c r="X10" s="1">
        <f>X8/(X8+Y8)</f>
        <v>3.9939713639788994E-2</v>
      </c>
      <c r="Y10" s="1">
        <f>Y8/(X8+Y8)</f>
        <v>0.96006028636021101</v>
      </c>
      <c r="Z10" s="1">
        <f>Z8/(Z8+AA8)</f>
        <v>3.2403918613413712E-2</v>
      </c>
      <c r="AA10" s="1">
        <f>AA8/(Z8+AA8)</f>
        <v>0.96759608138658626</v>
      </c>
      <c r="AB10" s="1">
        <f>AB8/(AB8+AC8)</f>
        <v>3.9186134137151468E-2</v>
      </c>
      <c r="AC10" s="1">
        <f>AC8/(AB8+AC8)</f>
        <v>0.96081386586284856</v>
      </c>
      <c r="AD10" s="1">
        <f>AD8/(AD8+AE8)</f>
        <v>4.1446872645064053E-2</v>
      </c>
      <c r="AE10" s="1">
        <f>AE8/(AD8+AE8)</f>
        <v>0.95855312735493592</v>
      </c>
      <c r="AF10" s="1">
        <f>AF8/(AF8+AG8)</f>
        <v>5.5722891566265059E-2</v>
      </c>
      <c r="AG10" s="1">
        <f>AG8/(AF8+AG8)</f>
        <v>0.94427710843373491</v>
      </c>
      <c r="AH10" s="1">
        <f>AH8/(AH8+AI8)</f>
        <v>2.6315789473684209E-2</v>
      </c>
      <c r="AI10" s="1">
        <f>AI8/(AH8+AI8)</f>
        <v>0.97368421052631582</v>
      </c>
      <c r="AJ10" s="8">
        <f>AJ8/(AJ8+AK8)</f>
        <v>3.3534287867370005E-2</v>
      </c>
      <c r="AK10" s="8">
        <f>AK8/(AJ8+AK8)</f>
        <v>0.96646571213262999</v>
      </c>
      <c r="AL10" s="1">
        <f>AL8/(AL8+AM8)</f>
        <v>4.2954031650339113E-2</v>
      </c>
      <c r="AM10" s="1">
        <f>AM8/(AL8+AM8)</f>
        <v>0.95704596834966094</v>
      </c>
      <c r="AN10" s="1">
        <f>AN8/(AN8+AO8)</f>
        <v>4.2954031650339113E-2</v>
      </c>
      <c r="AO10" s="1">
        <f>AO8/(AN8+AO8)</f>
        <v>0.95704596834966094</v>
      </c>
      <c r="AP10" s="1">
        <f>AP8/(AP8+AQ8)</f>
        <v>8.5074626865671646E-2</v>
      </c>
      <c r="AQ10" s="1">
        <f>AQ8/(AP8+AQ8)</f>
        <v>0.91492537313432831</v>
      </c>
      <c r="AR10" s="1">
        <f>AR8/(AR8+AS8)</f>
        <v>0.1409090909090909</v>
      </c>
      <c r="AS10" s="1">
        <f>AS8/(AR8+AS8)</f>
        <v>0.85909090909090913</v>
      </c>
      <c r="AT10" s="1">
        <f>AT8/(AT8+AU8)</f>
        <v>0.45209580838323354</v>
      </c>
      <c r="AU10" s="1">
        <f>AU8/(AT8+AU8)</f>
        <v>0.54790419161676651</v>
      </c>
      <c r="AV10" s="1">
        <f>AV8/(AV8+AW8)</f>
        <v>0.48644578313253012</v>
      </c>
      <c r="AW10" s="1">
        <f>AW8/(AV8+AW8)</f>
        <v>0.51355421686746983</v>
      </c>
    </row>
    <row r="11" spans="1:49" x14ac:dyDescent="0.35">
      <c r="A11" s="3"/>
      <c r="B11" s="3"/>
      <c r="C11" s="3"/>
      <c r="D11" s="3"/>
      <c r="E11" s="3"/>
      <c r="F11" s="3" t="s">
        <v>9</v>
      </c>
      <c r="G11" s="3"/>
      <c r="H11" s="3"/>
      <c r="AN11">
        <f>AO8/(AO8+(0.5*(AO7+AN8)))</f>
        <v>0.94546808114647307</v>
      </c>
      <c r="AP11">
        <f>AQ8/(AQ8+(0.5*(AQ7+AP8)))</f>
        <v>0.88647866955892984</v>
      </c>
      <c r="AR11">
        <f>AS8/(AS8+(0.5*(AS7+AR8)))</f>
        <v>0.78804725503822104</v>
      </c>
      <c r="AT11">
        <f>AU8/(AU8+(0.5*(AU7+AT8)))</f>
        <v>0.62139219015280134</v>
      </c>
      <c r="AV11">
        <f>AW8/(AW8+(0.5*(AW7+AV8)))</f>
        <v>0.11306366047745359</v>
      </c>
    </row>
    <row r="12" spans="1:49" x14ac:dyDescent="0.35">
      <c r="A12" s="3"/>
      <c r="B12" s="3"/>
      <c r="C12" s="3"/>
      <c r="D12" s="3"/>
      <c r="E12" s="3"/>
      <c r="F12" s="3" t="s">
        <v>10</v>
      </c>
      <c r="G12" s="3">
        <v>6</v>
      </c>
      <c r="H12" s="3"/>
      <c r="P12" t="s">
        <v>13</v>
      </c>
      <c r="Q12">
        <v>0.69314699999999996</v>
      </c>
      <c r="R12" t="s">
        <v>30</v>
      </c>
      <c r="T12" t="s">
        <v>31</v>
      </c>
      <c r="V12" t="s">
        <v>17</v>
      </c>
      <c r="Z12" t="s">
        <v>22</v>
      </c>
      <c r="AA12">
        <v>843.77179999999998</v>
      </c>
    </row>
    <row r="13" spans="1:49" x14ac:dyDescent="0.35">
      <c r="F13" s="3" t="s">
        <v>11</v>
      </c>
      <c r="G13" s="3">
        <v>20</v>
      </c>
      <c r="P13" t="s">
        <v>6</v>
      </c>
      <c r="Q13">
        <v>0.25047000000000003</v>
      </c>
      <c r="T13" t="s">
        <v>33</v>
      </c>
      <c r="X13" t="s">
        <v>8</v>
      </c>
      <c r="Y13" t="s">
        <v>18</v>
      </c>
      <c r="Z13" t="s">
        <v>17</v>
      </c>
      <c r="AB13" t="s">
        <v>15</v>
      </c>
      <c r="AC13" t="s">
        <v>18</v>
      </c>
      <c r="AD13" t="s">
        <v>15</v>
      </c>
      <c r="AE13" t="s">
        <v>18</v>
      </c>
      <c r="AF13" t="s">
        <v>13</v>
      </c>
      <c r="AH13" t="s">
        <v>15</v>
      </c>
      <c r="AI13" t="s">
        <v>24</v>
      </c>
      <c r="AJ13" t="s">
        <v>53</v>
      </c>
    </row>
    <row r="14" spans="1:49" x14ac:dyDescent="0.35">
      <c r="F14" s="3" t="s">
        <v>12</v>
      </c>
      <c r="G14" s="3">
        <v>2</v>
      </c>
      <c r="P14" t="s">
        <v>14</v>
      </c>
      <c r="Q14">
        <v>0.21387500000000001</v>
      </c>
      <c r="Z14" t="s">
        <v>15</v>
      </c>
      <c r="AA14" t="s">
        <v>18</v>
      </c>
      <c r="AB14" t="s">
        <v>6</v>
      </c>
      <c r="AE14" t="s">
        <v>26</v>
      </c>
      <c r="AF14" t="s">
        <v>6</v>
      </c>
      <c r="AH14" t="s">
        <v>6</v>
      </c>
      <c r="AJ14" t="s">
        <v>52</v>
      </c>
    </row>
    <row r="15" spans="1:49" x14ac:dyDescent="0.35">
      <c r="P15" t="s">
        <v>15</v>
      </c>
      <c r="Q15">
        <v>0.21054600000000001</v>
      </c>
      <c r="AA15" t="s">
        <v>19</v>
      </c>
      <c r="AC15" t="s">
        <v>6</v>
      </c>
      <c r="AF15" t="s">
        <v>14</v>
      </c>
      <c r="AH15" t="s">
        <v>7</v>
      </c>
    </row>
    <row r="16" spans="1:49" x14ac:dyDescent="0.35">
      <c r="P16" t="s">
        <v>16</v>
      </c>
      <c r="Q16">
        <v>0.21257200000000001</v>
      </c>
      <c r="Z16" t="s">
        <v>20</v>
      </c>
      <c r="AA16" t="s">
        <v>21</v>
      </c>
      <c r="AF16" t="s">
        <v>16</v>
      </c>
    </row>
    <row r="17" spans="1:49" x14ac:dyDescent="0.35">
      <c r="P17" t="s">
        <v>8</v>
      </c>
      <c r="Q17">
        <v>0.20897499999999999</v>
      </c>
      <c r="AF17" t="s">
        <v>27</v>
      </c>
    </row>
    <row r="18" spans="1:49" x14ac:dyDescent="0.35">
      <c r="P18" t="s">
        <v>7</v>
      </c>
      <c r="Q18">
        <v>0.21687899999999999</v>
      </c>
      <c r="AF18" t="s">
        <v>7</v>
      </c>
    </row>
    <row r="19" spans="1:49" x14ac:dyDescent="0.35">
      <c r="T19" s="6" t="s">
        <v>36</v>
      </c>
    </row>
    <row r="20" spans="1:49" x14ac:dyDescent="0.35">
      <c r="J20" s="11">
        <f>(J23+K24)/(SUM(J23:K24))</f>
        <v>0.84654847081477969</v>
      </c>
      <c r="K20" s="11"/>
      <c r="P20" s="11">
        <f>(P23+Q24)/SUM(P23:Q24)</f>
        <v>0.92724129802781485</v>
      </c>
      <c r="Q20" s="11"/>
      <c r="T20" s="11">
        <f>(T23+U24)/SUM(T23:U24)</f>
        <v>0.91652955463118135</v>
      </c>
      <c r="U20" s="11"/>
      <c r="V20" s="11">
        <f>(V23+W24)/SUM(V23:W24)</f>
        <v>0.90622885415774901</v>
      </c>
      <c r="W20" s="11"/>
      <c r="X20" s="11">
        <f>(X23+Y24)/SUM(X23:Y24)</f>
        <v>0.91646564068163938</v>
      </c>
      <c r="Y20" s="11"/>
      <c r="Z20" s="11">
        <f>(Z23+AA24)/SUM(Z23:AA24)</f>
        <v>0.91596664278200413</v>
      </c>
      <c r="AA20" s="11"/>
      <c r="AB20" s="11">
        <f>(AB23+AC24)/SUM(AB23:AC24)</f>
        <v>0.91815906716124729</v>
      </c>
      <c r="AC20" s="11"/>
      <c r="AD20" s="11">
        <f>(AD23+AE24)/SUM(AD23:AE24)</f>
        <v>0.92159927947283304</v>
      </c>
      <c r="AE20" s="11"/>
      <c r="AF20" s="11">
        <f>(AF23+AG24)/SUM(AF23:AG24)</f>
        <v>0.92637464832668592</v>
      </c>
      <c r="AG20" s="11"/>
      <c r="AH20" s="11">
        <f>(AH23+AI24)/SUM(AH23:AI24)</f>
        <v>0.9074397009999895</v>
      </c>
      <c r="AI20" s="11"/>
      <c r="AJ20" s="11">
        <f>(AJ23+AK24)/SUM(AJ23:AK24)</f>
        <v>0.91621995311413384</v>
      </c>
      <c r="AK20" s="11"/>
      <c r="AL20" s="11">
        <f>(AL23+AM24)/SUM(AL23:AM24)</f>
        <v>0.92171479367521625</v>
      </c>
      <c r="AM20" s="11"/>
      <c r="AN20" s="11">
        <f>(AN23+AO24)/SUM(AN23:AO24)</f>
        <v>0.92513506952547708</v>
      </c>
      <c r="AO20" s="11"/>
      <c r="AP20" s="11">
        <f>(AP23+AQ24)/SUM(AP23:AQ24)</f>
        <v>0.94553945132512962</v>
      </c>
      <c r="AQ20" s="11"/>
      <c r="AR20" s="11">
        <f>(AR23+AS24)/SUM(AR23:AS24)</f>
        <v>0.96279914953401458</v>
      </c>
      <c r="AS20" s="11"/>
      <c r="AT20" s="11">
        <f>(AT23+AU24)/SUM(AT23:AU24)</f>
        <v>0.98705830476751155</v>
      </c>
      <c r="AU20" s="11"/>
      <c r="AV20" s="11">
        <f>(AV23+AW24)/SUM(AV23:AW24)</f>
        <v>0.98401975351497406</v>
      </c>
      <c r="AW20" s="11"/>
    </row>
    <row r="21" spans="1:49" x14ac:dyDescent="0.35">
      <c r="A21"/>
      <c r="J21" s="10">
        <f>J23/(J23+J24)</f>
        <v>0.99997223149767334</v>
      </c>
      <c r="K21" s="10"/>
      <c r="P21" s="10">
        <f>P23/(P23+P24)</f>
        <v>0.99992333319393911</v>
      </c>
      <c r="Q21" s="10"/>
      <c r="T21" s="10">
        <f>T23/(T23+T24)</f>
        <v>0.99992692195264543</v>
      </c>
      <c r="U21" s="10"/>
      <c r="V21" s="10">
        <f>V23/(V23+V24)</f>
        <v>0.9999714706059708</v>
      </c>
      <c r="W21" s="10"/>
      <c r="X21" s="10">
        <f>X23/(X23+X24)</f>
        <v>0.99993332679423041</v>
      </c>
      <c r="Y21" s="10"/>
      <c r="Z21" s="10">
        <f>Z23/(Z23+Z24)</f>
        <v>0.99994804195131337</v>
      </c>
      <c r="AA21" s="10"/>
      <c r="AB21" s="10">
        <f>AB23/(AB23+AB24)</f>
        <v>0.99995456491425883</v>
      </c>
      <c r="AC21" s="10"/>
      <c r="AD21" s="10">
        <f>AD23/(AD23+AD24)</f>
        <v>0.99994644776553299</v>
      </c>
      <c r="AE21" s="10"/>
      <c r="AF21" s="10">
        <f>AF23/(AF23+AF24)</f>
        <v>0.99990360479997364</v>
      </c>
      <c r="AG21" s="10"/>
      <c r="AH21" s="10">
        <f>AH23/(AH23+AH24)</f>
        <v>0.99995273220788505</v>
      </c>
      <c r="AI21" s="10"/>
      <c r="AJ21" s="10">
        <f>AJ23/(AJ23+AJ24)</f>
        <v>0.99993266770550782</v>
      </c>
      <c r="AK21" s="10"/>
      <c r="AL21" s="10">
        <f>AL23/(AL23+AL24)</f>
        <v>0.99996876372563337</v>
      </c>
      <c r="AM21" s="10"/>
      <c r="AN21" s="10">
        <f>AN23/(AN23+AN24)</f>
        <v>0.99992823802114761</v>
      </c>
      <c r="AO21" s="10"/>
      <c r="AP21" s="10">
        <f>AP23/(AP23+AP24)</f>
        <v>0.99986270426623192</v>
      </c>
      <c r="AQ21" s="10"/>
      <c r="AR21" s="10">
        <f>AR23/(AR23+AR24)</f>
        <v>0.99976821028450968</v>
      </c>
      <c r="AS21" s="10"/>
      <c r="AT21" s="10">
        <f>AT23/(AT23+AT24)</f>
        <v>0.99917933956147853</v>
      </c>
      <c r="AU21" s="10"/>
      <c r="AV21" s="10">
        <f>AV23/(AV23+AV24)</f>
        <v>0.99907982132800133</v>
      </c>
      <c r="AW21" s="10"/>
    </row>
    <row r="22" spans="1:49" x14ac:dyDescent="0.35">
      <c r="J22" s="10">
        <f>K24/(K24+K23)</f>
        <v>1.2372752767639099E-2</v>
      </c>
      <c r="K22" s="10"/>
      <c r="P22" s="10">
        <f>Q24/(Q24+Q23)</f>
        <v>2.5141553947782322E-2</v>
      </c>
      <c r="Q22" s="10"/>
      <c r="T22" s="10">
        <f>U24/(U24+U23)</f>
        <v>2.2029400035753082E-2</v>
      </c>
      <c r="U22" s="10"/>
      <c r="V22" s="10">
        <f>W24/(W24+W23)</f>
        <v>2.0067545617809487E-2</v>
      </c>
      <c r="W22" s="10"/>
      <c r="X22" s="10">
        <f>Y24/(Y24+Y23)</f>
        <v>2.2078573342217887E-2</v>
      </c>
      <c r="Y22" s="10"/>
      <c r="Z22" s="10">
        <f>AA24/(AA24+AA23)</f>
        <v>2.2100390528989267E-2</v>
      </c>
      <c r="AA22" s="10"/>
      <c r="AB22" s="10">
        <f>AC24/(AC24+AC23)</f>
        <v>2.2746218887697987E-2</v>
      </c>
      <c r="AC22" s="10"/>
      <c r="AD22" s="10">
        <f>AE24/(AE24+AE23)</f>
        <v>2.3630677500438416E-2</v>
      </c>
      <c r="AE22" s="10"/>
      <c r="AF22" s="10">
        <f>AG24/(AG24+AG23)</f>
        <v>2.462356893977103E-2</v>
      </c>
      <c r="AG22" s="10"/>
      <c r="AH22" s="10">
        <f>AI24/(AI24+AI23)</f>
        <v>2.015202513879746E-2</v>
      </c>
      <c r="AI22" s="10"/>
      <c r="AJ22" s="10">
        <f>AK24/(AK24+AK23)</f>
        <v>2.2008658245883224E-2</v>
      </c>
      <c r="AK22" s="10"/>
      <c r="AL22" s="10">
        <f>AM24/(AM24+AM23)</f>
        <v>2.3908607537537756E-2</v>
      </c>
      <c r="AM22" s="10"/>
      <c r="AN22" s="10">
        <f>AO24/(AO24+AO23)</f>
        <v>2.4509054202863086E-2</v>
      </c>
      <c r="AO22" s="10"/>
      <c r="AP22" s="10">
        <f>AQ24/(AQ24+AQ23)</f>
        <v>3.2343296363598388E-2</v>
      </c>
      <c r="AQ22" s="10"/>
      <c r="AR22" s="10">
        <f>AS24/(AS24+AS23)</f>
        <v>4.4514477053377979E-2</v>
      </c>
      <c r="AS22" s="10"/>
      <c r="AT22" s="10">
        <f>AU24/(AU24+AU23)</f>
        <v>8.5605692314491541E-2</v>
      </c>
      <c r="AU22" s="10"/>
      <c r="AV22" s="10">
        <f>AW24/(AW24+AW23)</f>
        <v>6.454899392351636E-2</v>
      </c>
      <c r="AW22" s="10"/>
    </row>
    <row r="23" spans="1:49" s="5" customFormat="1" x14ac:dyDescent="0.35">
      <c r="A23" s="4"/>
      <c r="J23" s="5">
        <v>1440441</v>
      </c>
      <c r="K23" s="5">
        <v>261659</v>
      </c>
      <c r="P23" s="5">
        <v>1578137</v>
      </c>
      <c r="Q23" s="5">
        <v>123963</v>
      </c>
      <c r="T23" s="5">
        <v>1559862</v>
      </c>
      <c r="U23" s="5">
        <v>142238</v>
      </c>
      <c r="V23" s="5">
        <v>1542225</v>
      </c>
      <c r="W23" s="5">
        <v>159875</v>
      </c>
      <c r="X23" s="5">
        <v>1559743</v>
      </c>
      <c r="Y23" s="5">
        <v>142357</v>
      </c>
      <c r="Z23" s="5">
        <v>1558869</v>
      </c>
      <c r="AA23" s="5">
        <v>143231</v>
      </c>
      <c r="AB23" s="5">
        <v>1562598</v>
      </c>
      <c r="AC23" s="5">
        <v>139502</v>
      </c>
      <c r="AD23" s="5">
        <v>1568478</v>
      </c>
      <c r="AE23" s="5">
        <v>133622</v>
      </c>
      <c r="AF23" s="5">
        <v>1576690</v>
      </c>
      <c r="AG23" s="5">
        <v>125410</v>
      </c>
      <c r="AH23" s="5">
        <v>1544319</v>
      </c>
      <c r="AI23" s="5">
        <v>157781</v>
      </c>
      <c r="AJ23" s="5">
        <v>1559325</v>
      </c>
      <c r="AK23" s="5">
        <v>142775</v>
      </c>
      <c r="AL23" s="5">
        <v>1568640</v>
      </c>
      <c r="AM23" s="5">
        <v>133460</v>
      </c>
      <c r="AN23" s="5">
        <v>1574537</v>
      </c>
      <c r="AO23" s="5">
        <v>127563</v>
      </c>
      <c r="AP23" s="5">
        <v>1609443</v>
      </c>
      <c r="AQ23" s="5">
        <v>92657</v>
      </c>
      <c r="AR23" s="5">
        <v>1639037</v>
      </c>
      <c r="AS23" s="5">
        <v>63063</v>
      </c>
      <c r="AT23" s="5">
        <v>1681410</v>
      </c>
      <c r="AU23" s="5">
        <v>20690</v>
      </c>
      <c r="AV23" s="5">
        <v>1676391</v>
      </c>
      <c r="AW23" s="5">
        <v>25709</v>
      </c>
    </row>
    <row r="24" spans="1:49" s="5" customFormat="1" x14ac:dyDescent="0.35">
      <c r="A24" s="4"/>
      <c r="J24" s="5">
        <v>40</v>
      </c>
      <c r="K24" s="5">
        <v>3278</v>
      </c>
      <c r="P24" s="5">
        <v>121</v>
      </c>
      <c r="Q24" s="5">
        <v>3197</v>
      </c>
      <c r="T24" s="5">
        <v>114</v>
      </c>
      <c r="U24" s="5">
        <v>3204</v>
      </c>
      <c r="V24" s="5">
        <v>44</v>
      </c>
      <c r="W24" s="5">
        <v>3274</v>
      </c>
      <c r="X24" s="5">
        <v>104</v>
      </c>
      <c r="Y24" s="5">
        <v>3214</v>
      </c>
      <c r="Z24" s="5">
        <v>81</v>
      </c>
      <c r="AA24" s="5">
        <v>3237</v>
      </c>
      <c r="AB24" s="5">
        <v>71</v>
      </c>
      <c r="AC24" s="5">
        <v>3247</v>
      </c>
      <c r="AD24" s="5">
        <v>84</v>
      </c>
      <c r="AE24" s="5">
        <v>3234</v>
      </c>
      <c r="AF24" s="5">
        <v>152</v>
      </c>
      <c r="AG24" s="5">
        <v>3166</v>
      </c>
      <c r="AH24" s="5">
        <v>73</v>
      </c>
      <c r="AI24" s="5">
        <v>3245</v>
      </c>
      <c r="AJ24" s="5">
        <v>105</v>
      </c>
      <c r="AK24" s="5">
        <v>3213</v>
      </c>
      <c r="AL24" s="5">
        <v>49</v>
      </c>
      <c r="AM24" s="5">
        <v>3269</v>
      </c>
      <c r="AN24" s="5">
        <v>113</v>
      </c>
      <c r="AO24" s="5">
        <v>3205</v>
      </c>
      <c r="AP24" s="5">
        <v>221</v>
      </c>
      <c r="AQ24" s="5">
        <v>3097</v>
      </c>
      <c r="AR24" s="5">
        <v>380</v>
      </c>
      <c r="AS24" s="5">
        <v>2938</v>
      </c>
      <c r="AT24" s="5">
        <v>1381</v>
      </c>
      <c r="AU24" s="5">
        <v>1937</v>
      </c>
      <c r="AV24" s="5">
        <v>1544</v>
      </c>
      <c r="AW24" s="5">
        <v>1774</v>
      </c>
    </row>
    <row r="25" spans="1:49" x14ac:dyDescent="0.35">
      <c r="J25">
        <f>J23/(J23+K23)</f>
        <v>0.84627283943364084</v>
      </c>
      <c r="K25">
        <f>K23/(J23+K23)</f>
        <v>0.15372716056635921</v>
      </c>
      <c r="P25">
        <f>P23/(P23+Q23)</f>
        <v>0.92717055402150284</v>
      </c>
      <c r="Q25">
        <f>Q23/(P23+Q23)</f>
        <v>7.2829445978497151E-2</v>
      </c>
      <c r="T25">
        <f>T23/(T23+U23)</f>
        <v>0.91643381704952709</v>
      </c>
      <c r="U25">
        <f>U23/(T23+U23)</f>
        <v>8.3566182950472939E-2</v>
      </c>
      <c r="V25">
        <f>V23/(V23+W23)</f>
        <v>0.90607191116855645</v>
      </c>
      <c r="W25">
        <f>W23/(V23+W23)</f>
        <v>9.3928088831443504E-2</v>
      </c>
      <c r="X25">
        <f>X23/(X23+Y23)</f>
        <v>0.91636390341343044</v>
      </c>
      <c r="Y25">
        <f>Y23/(X23+Y23)</f>
        <v>8.3636096586569536E-2</v>
      </c>
      <c r="Z25">
        <f>Z23/(Z23+AA23)</f>
        <v>0.91585042006932615</v>
      </c>
      <c r="AA25">
        <f>AA23/(Z23+AA23)</f>
        <v>8.4149579930673873E-2</v>
      </c>
      <c r="AB25">
        <f>AB23/(AB23+AC23)</f>
        <v>0.91804124317020153</v>
      </c>
      <c r="AC25">
        <f>AC23/(AB23+AC23)</f>
        <v>8.1958756829798488E-2</v>
      </c>
      <c r="AD25">
        <f>AD23/(AD23+AE23)</f>
        <v>0.92149579930673875</v>
      </c>
      <c r="AE25">
        <f>AE23/(AD23+AE23)</f>
        <v>7.8504200693261264E-2</v>
      </c>
      <c r="AF25">
        <f>AF23/(AF23+AG23)</f>
        <v>0.92632042770695022</v>
      </c>
      <c r="AG25">
        <f>AG23/(AF23+AG23)</f>
        <v>7.3679572293049764E-2</v>
      </c>
      <c r="AH25">
        <f>AH23/(AH23+AI23)</f>
        <v>0.90730215616003762</v>
      </c>
      <c r="AI25">
        <f>AI23/(AH23+AI23)</f>
        <v>9.2697843839962393E-2</v>
      </c>
      <c r="AJ25">
        <f>AJ23/(AJ23+AK23)</f>
        <v>0.91611832442277186</v>
      </c>
      <c r="AK25">
        <f>AK23/(AJ23+AK23)</f>
        <v>8.3881675577228129E-2</v>
      </c>
      <c r="AL25">
        <f>AL23/(AL23+AM23)</f>
        <v>0.92159097585335759</v>
      </c>
      <c r="AM25">
        <f>AM23/(AL23+AM23)</f>
        <v>7.8409024146642387E-2</v>
      </c>
      <c r="AN25" s="1">
        <f>AN23/(AN23+AO23)</f>
        <v>0.92505551965219435</v>
      </c>
      <c r="AO25" s="1">
        <f>AO23/(AN23+AO23)</f>
        <v>7.4944480347805653E-2</v>
      </c>
      <c r="AP25" s="1">
        <f>AP23/(AP23+AQ23)</f>
        <v>0.94556312790082842</v>
      </c>
      <c r="AQ25" s="1">
        <f>AQ23/(AP23+AQ23)</f>
        <v>5.4436872099171613E-2</v>
      </c>
      <c r="AR25" s="1">
        <f>AR23/(AR23+AS23)</f>
        <v>0.96294988543563831</v>
      </c>
      <c r="AS25" s="1">
        <f>AS23/(AR23+AS23)</f>
        <v>3.7050114564361671E-2</v>
      </c>
      <c r="AT25" s="1">
        <f>AT23/(AT23+AU23)</f>
        <v>0.98784442747194645</v>
      </c>
      <c r="AU25" s="1">
        <f>AU23/(AT23+AU23)</f>
        <v>1.2155572528053582E-2</v>
      </c>
      <c r="AV25" s="1">
        <f>AV23/(AV23+AW23)</f>
        <v>0.98489571705540213</v>
      </c>
      <c r="AW25" s="1">
        <f>AW23/(AV23+AW23)</f>
        <v>1.510428294459785E-2</v>
      </c>
    </row>
    <row r="26" spans="1:49" x14ac:dyDescent="0.35">
      <c r="J26">
        <f>J24/(J24+K24)</f>
        <v>1.2055455093429777E-2</v>
      </c>
      <c r="K26">
        <f>K24/(J24+K24)</f>
        <v>0.98794454490657024</v>
      </c>
      <c r="P26">
        <f>P24/(P24+Q24)</f>
        <v>3.6467751657625072E-2</v>
      </c>
      <c r="Q26">
        <f>Q24/(P24+Q24)</f>
        <v>0.96353224834237494</v>
      </c>
      <c r="T26">
        <f>T24/(T24+U24)</f>
        <v>3.4358047016274866E-2</v>
      </c>
      <c r="U26">
        <f>U24/(T24+U24)</f>
        <v>0.96564195298372513</v>
      </c>
      <c r="V26">
        <f>V24/(V24+W24)</f>
        <v>1.3261000602772756E-2</v>
      </c>
      <c r="W26">
        <f>W24/(V24+W24)</f>
        <v>0.9867389993972272</v>
      </c>
      <c r="X26">
        <f>X24/(X24+Y24)</f>
        <v>3.134418324291742E-2</v>
      </c>
      <c r="Y26">
        <f>Y24/(X24+Y24)</f>
        <v>0.96865581675708257</v>
      </c>
      <c r="Z26">
        <f>Z24/(Z24+AA24)</f>
        <v>2.4412296564195298E-2</v>
      </c>
      <c r="AA26">
        <f>AA24/(Z24+AA24)</f>
        <v>0.9755877034358047</v>
      </c>
      <c r="AB26">
        <f>AB24/(AB24+AC24)</f>
        <v>2.1398432790837855E-2</v>
      </c>
      <c r="AC26">
        <f>AC24/(AB24+AC24)</f>
        <v>0.97860156720916214</v>
      </c>
      <c r="AD26">
        <f>AD24/(AD24+AE24)</f>
        <v>2.5316455696202531E-2</v>
      </c>
      <c r="AE26">
        <f>AE24/(AD24+AE24)</f>
        <v>0.97468354430379744</v>
      </c>
      <c r="AF26">
        <f>AF24/(AF24+AG24)</f>
        <v>4.581072935503315E-2</v>
      </c>
      <c r="AG26">
        <f>AG24/(AF24+AG24)</f>
        <v>0.95418927064496684</v>
      </c>
      <c r="AH26">
        <f>AH24/(AH24+AI24)</f>
        <v>2.2001205545509342E-2</v>
      </c>
      <c r="AI26">
        <f>AI24/(AH24+AI24)</f>
        <v>0.97799879445449067</v>
      </c>
      <c r="AJ26">
        <f>AJ24/(AJ24+AK24)</f>
        <v>3.1645569620253167E-2</v>
      </c>
      <c r="AK26">
        <f>AK24/(AJ24+AK24)</f>
        <v>0.96835443037974689</v>
      </c>
      <c r="AL26">
        <f>AL24/(AL24+AM24)</f>
        <v>1.4767932489451477E-2</v>
      </c>
      <c r="AM26">
        <f>AM24/(AL24+AM24)</f>
        <v>0.98523206751054848</v>
      </c>
      <c r="AN26" s="1">
        <f>AN24/(AN24+AO24)</f>
        <v>3.4056660638939119E-2</v>
      </c>
      <c r="AO26" s="1">
        <f>AO24/(AN24+AO24)</f>
        <v>0.96594333936106092</v>
      </c>
      <c r="AP26" s="1">
        <f>AP24/(AP24+AQ24)</f>
        <v>6.6606389391199519E-2</v>
      </c>
      <c r="AQ26" s="1">
        <f>AQ24/(AP24+AQ24)</f>
        <v>0.93339361060880044</v>
      </c>
      <c r="AR26" s="1">
        <f>AR24/(AR24+AS24)</f>
        <v>0.11452682338758288</v>
      </c>
      <c r="AS26" s="1">
        <f>AS24/(AR24+AS24)</f>
        <v>0.88547317661241709</v>
      </c>
      <c r="AT26" s="1">
        <f>AT24/(AT24+AU24)</f>
        <v>0.41621458710066306</v>
      </c>
      <c r="AU26" s="1">
        <f>AU24/(AT24+AU24)</f>
        <v>0.58378541289933694</v>
      </c>
      <c r="AV26" s="1">
        <f>AV24/(AV24+AW24)</f>
        <v>0.46534056660638939</v>
      </c>
      <c r="AW26" s="1">
        <f>AW24/(AV24+AW24)</f>
        <v>0.53465943339361066</v>
      </c>
    </row>
    <row r="27" spans="1:49" x14ac:dyDescent="0.35">
      <c r="X27">
        <f>Y24/(Y24+(0.5*(Y23+X24)))</f>
        <v>4.3173102109625293E-2</v>
      </c>
      <c r="AF27">
        <f>AG24/(AG24+(0.5*(AG23+AF24)))</f>
        <v>4.8008249048478321E-2</v>
      </c>
      <c r="AH27">
        <f>AI24/(AI24+(0.5*(AI23+AH24)))</f>
        <v>3.9490337341186781E-2</v>
      </c>
      <c r="AJ27">
        <f>AK24/(AK24+(0.5*(AK23+AJ24)))</f>
        <v>4.3039127697480341E-2</v>
      </c>
      <c r="AL27">
        <f>AM24/(AM24+(0.5*(AM23+AL24)))</f>
        <v>4.6684327404371388E-2</v>
      </c>
      <c r="AN27">
        <f>AO24/(AO24+(0.5*(AO23+AN24)))</f>
        <v>4.7805139984785881E-2</v>
      </c>
      <c r="AP27">
        <f>AQ24/(AQ24+(0.5*(AQ23+AP24)))</f>
        <v>6.2520187338501287E-2</v>
      </c>
      <c r="AR27">
        <f>AS24/(AS24+(0.5*(AS23+AR24)))</f>
        <v>8.4767524055453777E-2</v>
      </c>
      <c r="AT27">
        <f>AU24/(AU24+(0.5*(AU23+AT24)))</f>
        <v>0.1493158604740798</v>
      </c>
      <c r="AV27">
        <f>AW24/(AW24+(0.5*(AW23+AV24)))</f>
        <v>0.11519106522515503</v>
      </c>
    </row>
    <row r="30" spans="1:49" x14ac:dyDescent="0.35">
      <c r="AH30" s="17">
        <f>(AH33+AI34)/SUM(AH33:AI34)</f>
        <v>0.99805385069592867</v>
      </c>
      <c r="AI30" s="17"/>
      <c r="AJ30" s="11"/>
      <c r="AK30" s="11"/>
    </row>
    <row r="31" spans="1:49" x14ac:dyDescent="0.35">
      <c r="A31" s="1" t="s">
        <v>41</v>
      </c>
      <c r="AH31" s="18">
        <f>AH33/(AH33+AH34)</f>
        <v>0.99805443592128151</v>
      </c>
      <c r="AI31" s="18"/>
      <c r="AJ31" s="10"/>
      <c r="AK31" s="10"/>
    </row>
    <row r="32" spans="1:49" x14ac:dyDescent="0.35">
      <c r="B32">
        <v>340418</v>
      </c>
      <c r="C32">
        <v>3</v>
      </c>
      <c r="AH32" s="18">
        <f>AI34/(AI34+AI33)</f>
        <v>0</v>
      </c>
      <c r="AI32" s="18"/>
      <c r="AJ32" s="10"/>
      <c r="AK32" s="10"/>
    </row>
    <row r="33" spans="2:35" x14ac:dyDescent="0.35">
      <c r="B33">
        <v>663</v>
      </c>
      <c r="C33">
        <v>0</v>
      </c>
      <c r="AH33" s="19">
        <f>AH23+AI23</f>
        <v>1702100</v>
      </c>
      <c r="AI33" s="19">
        <v>1</v>
      </c>
    </row>
    <row r="34" spans="2:35" x14ac:dyDescent="0.35">
      <c r="AH34" s="19">
        <f>AH24+AI24</f>
        <v>3318</v>
      </c>
      <c r="AI34" s="19">
        <v>0</v>
      </c>
    </row>
  </sheetData>
  <mergeCells count="161">
    <mergeCell ref="P21:Q21"/>
    <mergeCell ref="P22:Q22"/>
    <mergeCell ref="V20:W20"/>
    <mergeCell ref="V21:W21"/>
    <mergeCell ref="V22:W22"/>
    <mergeCell ref="T20:U20"/>
    <mergeCell ref="T21:U21"/>
    <mergeCell ref="T22:U22"/>
    <mergeCell ref="X21:Y21"/>
    <mergeCell ref="X22:Y22"/>
    <mergeCell ref="AP20:AQ20"/>
    <mergeCell ref="AP21:AQ21"/>
    <mergeCell ref="AP22:AQ22"/>
    <mergeCell ref="AN20:AO20"/>
    <mergeCell ref="AN21:AO21"/>
    <mergeCell ref="AN22:AO22"/>
    <mergeCell ref="AB20:AC20"/>
    <mergeCell ref="AB21:AC21"/>
    <mergeCell ref="AB22:AC22"/>
    <mergeCell ref="Z20:AA20"/>
    <mergeCell ref="Z21:AA21"/>
    <mergeCell ref="Z22:AA22"/>
    <mergeCell ref="AF20:AG20"/>
    <mergeCell ref="AF21:AG21"/>
    <mergeCell ref="AF22:AG22"/>
    <mergeCell ref="AD20:AE20"/>
    <mergeCell ref="AD21:AE21"/>
    <mergeCell ref="AD22:AE22"/>
    <mergeCell ref="AP3:AQ3"/>
    <mergeCell ref="AR3:AS3"/>
    <mergeCell ref="AT3:AU3"/>
    <mergeCell ref="AV3:AW3"/>
    <mergeCell ref="AN3:AO3"/>
    <mergeCell ref="AL3:AM3"/>
    <mergeCell ref="AV4:AW4"/>
    <mergeCell ref="AV5:AW5"/>
    <mergeCell ref="AV6:AW6"/>
    <mergeCell ref="AT4:AU4"/>
    <mergeCell ref="AT5:AU5"/>
    <mergeCell ref="AT6:AU6"/>
    <mergeCell ref="AP4:AQ4"/>
    <mergeCell ref="AP5:AQ5"/>
    <mergeCell ref="AP6:AQ6"/>
    <mergeCell ref="AR4:AS4"/>
    <mergeCell ref="AR5:AS5"/>
    <mergeCell ref="AR6:AS6"/>
    <mergeCell ref="AR20:AS20"/>
    <mergeCell ref="AR21:AS21"/>
    <mergeCell ref="AR22:AS22"/>
    <mergeCell ref="AV20:AW20"/>
    <mergeCell ref="AV21:AW21"/>
    <mergeCell ref="AV22:AW22"/>
    <mergeCell ref="AT20:AU20"/>
    <mergeCell ref="AT21:AU21"/>
    <mergeCell ref="AT22:AU22"/>
    <mergeCell ref="J21:K21"/>
    <mergeCell ref="J22:K22"/>
    <mergeCell ref="AL4:AM4"/>
    <mergeCell ref="AL5:AM5"/>
    <mergeCell ref="AL6:AM6"/>
    <mergeCell ref="AN4:AO4"/>
    <mergeCell ref="AN5:AO5"/>
    <mergeCell ref="AN6:AO6"/>
    <mergeCell ref="AL20:AM20"/>
    <mergeCell ref="AL21:AM21"/>
    <mergeCell ref="AF6:AG6"/>
    <mergeCell ref="AF5:AG5"/>
    <mergeCell ref="AF4:AG4"/>
    <mergeCell ref="R6:S6"/>
    <mergeCell ref="R5:S5"/>
    <mergeCell ref="R4:S4"/>
    <mergeCell ref="Z6:AA6"/>
    <mergeCell ref="Z5:AA5"/>
    <mergeCell ref="Z4:AA4"/>
    <mergeCell ref="AL22:AM22"/>
    <mergeCell ref="AH20:AI20"/>
    <mergeCell ref="AH21:AI21"/>
    <mergeCell ref="AH22:AI22"/>
    <mergeCell ref="X20:Y20"/>
    <mergeCell ref="J20:K20"/>
    <mergeCell ref="AB6:AC6"/>
    <mergeCell ref="AB5:AC5"/>
    <mergeCell ref="AB4:AC4"/>
    <mergeCell ref="AB3:AC3"/>
    <mergeCell ref="N2:O2"/>
    <mergeCell ref="L2:M2"/>
    <mergeCell ref="P6:Q6"/>
    <mergeCell ref="P5:Q5"/>
    <mergeCell ref="P4:Q4"/>
    <mergeCell ref="P3:Q3"/>
    <mergeCell ref="N6:O6"/>
    <mergeCell ref="N5:O5"/>
    <mergeCell ref="N4:O4"/>
    <mergeCell ref="N3:O3"/>
    <mergeCell ref="T6:U6"/>
    <mergeCell ref="T5:U5"/>
    <mergeCell ref="T4:U4"/>
    <mergeCell ref="T3:U3"/>
    <mergeCell ref="P20:Q20"/>
    <mergeCell ref="X6:Y6"/>
    <mergeCell ref="X5:Y5"/>
    <mergeCell ref="X4:Y4"/>
    <mergeCell ref="X3:Y3"/>
    <mergeCell ref="J2:K2"/>
    <mergeCell ref="H2:I2"/>
    <mergeCell ref="F2:G2"/>
    <mergeCell ref="D2:E2"/>
    <mergeCell ref="A7:A8"/>
    <mergeCell ref="AF3:AG3"/>
    <mergeCell ref="AD6:AE6"/>
    <mergeCell ref="AD5:AE5"/>
    <mergeCell ref="AD4:AE4"/>
    <mergeCell ref="AD3:AE3"/>
    <mergeCell ref="AH6:AI6"/>
    <mergeCell ref="AH5:AI5"/>
    <mergeCell ref="AH4:AI4"/>
    <mergeCell ref="AH3:AI3"/>
    <mergeCell ref="J4:K4"/>
    <mergeCell ref="J3:K3"/>
    <mergeCell ref="R3:S3"/>
    <mergeCell ref="V6:W6"/>
    <mergeCell ref="V5:W5"/>
    <mergeCell ref="V4:W4"/>
    <mergeCell ref="V3:W3"/>
    <mergeCell ref="H6:I6"/>
    <mergeCell ref="H5:I5"/>
    <mergeCell ref="H4:I4"/>
    <mergeCell ref="H3:I3"/>
    <mergeCell ref="AH30:AI30"/>
    <mergeCell ref="AH31:AI31"/>
    <mergeCell ref="AH32:AI32"/>
    <mergeCell ref="AJ6:AK6"/>
    <mergeCell ref="B2:C2"/>
    <mergeCell ref="D3:E3"/>
    <mergeCell ref="D4:E4"/>
    <mergeCell ref="D5:E5"/>
    <mergeCell ref="D6:E6"/>
    <mergeCell ref="F3:G3"/>
    <mergeCell ref="F4:G4"/>
    <mergeCell ref="F6:G6"/>
    <mergeCell ref="F5:G5"/>
    <mergeCell ref="B3:C3"/>
    <mergeCell ref="B4:C4"/>
    <mergeCell ref="B5:C5"/>
    <mergeCell ref="B6:C6"/>
    <mergeCell ref="Z3:AA3"/>
    <mergeCell ref="L6:M6"/>
    <mergeCell ref="L5:M5"/>
    <mergeCell ref="L4:M4"/>
    <mergeCell ref="L3:M3"/>
    <mergeCell ref="J6:K6"/>
    <mergeCell ref="J5:K5"/>
    <mergeCell ref="AJ3:AK3"/>
    <mergeCell ref="AJ4:AK4"/>
    <mergeCell ref="AJ5:AK5"/>
    <mergeCell ref="AJ20:AK20"/>
    <mergeCell ref="AJ21:AK21"/>
    <mergeCell ref="AJ22:AK22"/>
    <mergeCell ref="AJ30:AK30"/>
    <mergeCell ref="AJ31:AK31"/>
    <mergeCell ref="AJ32:AK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</dc:creator>
  <cp:lastModifiedBy>Oisin Bridges</cp:lastModifiedBy>
  <dcterms:created xsi:type="dcterms:W3CDTF">2021-09-17T23:51:50Z</dcterms:created>
  <dcterms:modified xsi:type="dcterms:W3CDTF">2021-09-23T06:43:02Z</dcterms:modified>
</cp:coreProperties>
</file>