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282148\Desktop\whitsundays\R-notes\data\"/>
    </mc:Choice>
  </mc:AlternateContent>
  <xr:revisionPtr revIDLastSave="0" documentId="13_ncr:1_{1138FD98-8CC0-4394-91F9-5A8E54DBD736}" xr6:coauthVersionLast="47" xr6:coauthVersionMax="47" xr10:uidLastSave="{00000000-0000-0000-0000-000000000000}"/>
  <bookViews>
    <workbookView xWindow="-28695" yWindow="465" windowWidth="28560" windowHeight="7425" xr2:uid="{7FA37F36-CB8E-4EF7-8E95-B28EE802B89F}"/>
  </bookViews>
  <sheets>
    <sheet name="Full dataset" sheetId="1" r:id="rId1"/>
  </sheets>
  <definedNames>
    <definedName name="_xlnm._FilterDatabase" localSheetId="0" hidden="1">'Full dataset'!$A$1:$DC$33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3" i="1" l="1"/>
  <c r="CV4" i="1"/>
  <c r="CV3" i="1"/>
  <c r="CT5" i="1"/>
  <c r="CT3" i="1"/>
  <c r="CJ5" i="1"/>
  <c r="CA5" i="1"/>
  <c r="CA3" i="1"/>
  <c r="BW3" i="1"/>
  <c r="BT5" i="1"/>
  <c r="BT4" i="1"/>
  <c r="BO4" i="1"/>
  <c r="BK5" i="1"/>
  <c r="BK4" i="1"/>
  <c r="BK3" i="1"/>
  <c r="BG5" i="1"/>
  <c r="BG4" i="1"/>
  <c r="BG3" i="1"/>
  <c r="AR5" i="1"/>
  <c r="AR4" i="1"/>
  <c r="AR3" i="1"/>
  <c r="AE5" i="1"/>
  <c r="AE3" i="1"/>
  <c r="Y5" i="1"/>
  <c r="Y4" i="1"/>
  <c r="Y3" i="1"/>
</calcChain>
</file>

<file path=xl/sharedStrings.xml><?xml version="1.0" encoding="utf-8"?>
<sst xmlns="http://schemas.openxmlformats.org/spreadsheetml/2006/main" count="1080" uniqueCount="145">
  <si>
    <t>Package No.</t>
  </si>
  <si>
    <t>Sample Id</t>
  </si>
  <si>
    <t>Monitoring Point Name</t>
  </si>
  <si>
    <t>Sample Type</t>
  </si>
  <si>
    <t>Sample Source</t>
  </si>
  <si>
    <t>QAType</t>
  </si>
  <si>
    <t>2,4,5-T</t>
  </si>
  <si>
    <t>Total Imidacloprid</t>
  </si>
  <si>
    <t>Triclopyr</t>
  </si>
  <si>
    <t>Trifloxysulfuron</t>
  </si>
  <si>
    <t>Trinexapac (acid)</t>
  </si>
  <si>
    <t>2,4-D</t>
  </si>
  <si>
    <t>2,4-DB</t>
  </si>
  <si>
    <t>2,4-DP (Dichlorprop)</t>
  </si>
  <si>
    <t>3,4-Dichloroaniline</t>
  </si>
  <si>
    <t>Acetamiprid</t>
  </si>
  <si>
    <t>Acifluorfen</t>
  </si>
  <si>
    <t>Ametryn</t>
  </si>
  <si>
    <t>Amicarbazone</t>
  </si>
  <si>
    <t>Asulam</t>
  </si>
  <si>
    <t>Atrazine</t>
  </si>
  <si>
    <t>Atrazine, 2-hydroxy</t>
  </si>
  <si>
    <t>Bromacil</t>
  </si>
  <si>
    <t>Bromoxynil</t>
  </si>
  <si>
    <t>Carbaryl</t>
  </si>
  <si>
    <t>Carfentrazone (acid)</t>
  </si>
  <si>
    <t>Chlorpyrifos</t>
  </si>
  <si>
    <t>Chlorpyrifos oxon</t>
  </si>
  <si>
    <t>Clomazone</t>
  </si>
  <si>
    <t>Clothianidin</t>
  </si>
  <si>
    <t>Cyanazine</t>
  </si>
  <si>
    <t>Dalapon (2,2-DPA)</t>
  </si>
  <si>
    <t>DCPMU</t>
  </si>
  <si>
    <t>DCPU</t>
  </si>
  <si>
    <t xml:space="preserve">Desethyl Atrazine </t>
  </si>
  <si>
    <t>Desisopropyl Atrazine</t>
  </si>
  <si>
    <t>Diazinon</t>
  </si>
  <si>
    <t>Dicamba</t>
  </si>
  <si>
    <t>Dinotefuran</t>
  </si>
  <si>
    <t>Diuron</t>
  </si>
  <si>
    <t>Ethametsulfuron methyl</t>
  </si>
  <si>
    <t>Ethoxysulfuron</t>
  </si>
  <si>
    <t>Fipronil</t>
  </si>
  <si>
    <t>Fipronil Desulfinyl</t>
  </si>
  <si>
    <t>Fipronil sulfide</t>
  </si>
  <si>
    <t>Fipronil sulfone</t>
  </si>
  <si>
    <t>Flamprop-methyl</t>
  </si>
  <si>
    <t>Fluazifop (acid)</t>
  </si>
  <si>
    <t>Fluometuron</t>
  </si>
  <si>
    <t>Fluroxypyr</t>
  </si>
  <si>
    <t xml:space="preserve">Flusilazole </t>
  </si>
  <si>
    <t>Flutriafol</t>
  </si>
  <si>
    <t>Halosulfuron methyl</t>
  </si>
  <si>
    <t>Haloxyfop (acid)</t>
  </si>
  <si>
    <t>Hexazinone</t>
  </si>
  <si>
    <t>Imazapic</t>
  </si>
  <si>
    <t>Imazapyr</t>
  </si>
  <si>
    <t>Imazethapyr</t>
  </si>
  <si>
    <t>Imidacloprid</t>
  </si>
  <si>
    <t>Imidacloprid metabolites</t>
  </si>
  <si>
    <t>Ioxynil</t>
  </si>
  <si>
    <t>Isoxaflutole metabolite (DKN)</t>
  </si>
  <si>
    <t>MCPA</t>
  </si>
  <si>
    <t>MCPB</t>
  </si>
  <si>
    <t>Mecoprop</t>
  </si>
  <si>
    <t>Mesosulfuron methyl</t>
  </si>
  <si>
    <t>Methoxyfenozide</t>
  </si>
  <si>
    <t>Metolachlor</t>
  </si>
  <si>
    <t>Metolachlor-OXA</t>
  </si>
  <si>
    <t>Metribuzin</t>
  </si>
  <si>
    <t>Metsulfuron methyl</t>
  </si>
  <si>
    <t>Molinate</t>
  </si>
  <si>
    <t>N-Desmethyl Acetamiprid</t>
  </si>
  <si>
    <t>Napropamide</t>
  </si>
  <si>
    <t>Pendimethalin</t>
  </si>
  <si>
    <t xml:space="preserve">Picloram </t>
  </si>
  <si>
    <t>Prometryn</t>
  </si>
  <si>
    <t>Propachlor</t>
  </si>
  <si>
    <t>Propazin-2-hydroxy</t>
  </si>
  <si>
    <t>Propoxur</t>
  </si>
  <si>
    <t>Sethoxydim</t>
  </si>
  <si>
    <t>Simazine</t>
  </si>
  <si>
    <t>Sulfosulfuron</t>
  </si>
  <si>
    <t>Tebuthiuron</t>
  </si>
  <si>
    <t>Terbuthylazine</t>
  </si>
  <si>
    <t>Terbuthylazine desethyl</t>
  </si>
  <si>
    <t>Terbutryn</t>
  </si>
  <si>
    <t>Thiacloprid</t>
  </si>
  <si>
    <t>Thiamethoxam</t>
  </si>
  <si>
    <t xml:space="preserve">Total Acetamiprid </t>
  </si>
  <si>
    <t>Total Diuron</t>
  </si>
  <si>
    <t>Total Fipronil</t>
  </si>
  <si>
    <t>µg/L</t>
  </si>
  <si>
    <t>Water</t>
  </si>
  <si>
    <t>Primary</t>
  </si>
  <si>
    <t>NA</t>
  </si>
  <si>
    <t>Monitoring Program</t>
  </si>
  <si>
    <t>SIP</t>
  </si>
  <si>
    <t>ED_AQ1119</t>
  </si>
  <si>
    <t>Zone</t>
  </si>
  <si>
    <t>Southern</t>
  </si>
  <si>
    <t>Marine</t>
  </si>
  <si>
    <t>ED_AQ0120</t>
  </si>
  <si>
    <t>n.d.</t>
  </si>
  <si>
    <t>Propazine</t>
  </si>
  <si>
    <t>Propiconazole</t>
  </si>
  <si>
    <t>Trifluralin</t>
  </si>
  <si>
    <t>&lt;BLK</t>
  </si>
  <si>
    <t>Atrazine desethyl</t>
  </si>
  <si>
    <t>Atrazine desisopropyl</t>
  </si>
  <si>
    <t>Tebuconazole</t>
  </si>
  <si>
    <t>MKY_AMB1</t>
  </si>
  <si>
    <t>MKY_AMB10</t>
  </si>
  <si>
    <t>MKY_AMB11</t>
  </si>
  <si>
    <t>MKY_AMB12</t>
  </si>
  <si>
    <t>MKY_AMB2</t>
  </si>
  <si>
    <t>MKY_AMB3B</t>
  </si>
  <si>
    <t>MKY_AMB5</t>
  </si>
  <si>
    <t>MKY_AMB6B</t>
  </si>
  <si>
    <t>MKY_AMB8</t>
  </si>
  <si>
    <t>Central</t>
  </si>
  <si>
    <t>Ports</t>
  </si>
  <si>
    <t>MKY_CAM1</t>
  </si>
  <si>
    <t>ED_AQ0220</t>
  </si>
  <si>
    <t>J19-0234</t>
  </si>
  <si>
    <t>J20-0142</t>
  </si>
  <si>
    <t>Tributyltin</t>
  </si>
  <si>
    <t>Malathion</t>
  </si>
  <si>
    <t>Pirimiphos_methyl</t>
  </si>
  <si>
    <t>Thiobencarb</t>
  </si>
  <si>
    <t>J19-0246</t>
  </si>
  <si>
    <t>J20-0143</t>
  </si>
  <si>
    <t>AP_AMB1</t>
  </si>
  <si>
    <t>AP_AMB2</t>
  </si>
  <si>
    <t>AP_AMB3</t>
  </si>
  <si>
    <t>AP_AMB4</t>
  </si>
  <si>
    <t>AP_AMB5</t>
  </si>
  <si>
    <t>Northern</t>
  </si>
  <si>
    <t>Start Date</t>
  </si>
  <si>
    <t>End Date</t>
  </si>
  <si>
    <t>&lt;0.001</t>
  </si>
  <si>
    <t>&lt;0.0002</t>
  </si>
  <si>
    <t>Hexaconazole</t>
  </si>
  <si>
    <t>Difenoconazole</t>
  </si>
  <si>
    <t>Penconazole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</si>
</sst>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65" fontId="0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22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B62F-C05C-498F-8456-BA00D5A2038B}">
  <dimension ref="A1:DF167"/>
  <sheetViews>
    <sheetView tabSelected="1" workbookViewId="0">
      <pane ySplit="1" topLeftCell="A2" activePane="bottomLeft" state="frozen"/>
      <selection pane="bottomLeft" activeCell="CV25" sqref="CV25"/>
    </sheetView>
  </sheetViews>
  <sheetFormatPr defaultColWidth="12.453125" defaultRowHeight="14.5" x14ac:dyDescent="0.35"/>
  <cols>
    <col min="1" max="1" width="10.81640625" style="7" bestFit="1" customWidth="1"/>
    <col min="2" max="2" width="11.7265625" style="6" bestFit="1" customWidth="1"/>
    <col min="3" max="3" width="11" style="7" bestFit="1" customWidth="1"/>
    <col min="4" max="4" width="12.1796875" style="7" bestFit="1" customWidth="1"/>
    <col min="5" max="5" width="9.1796875" style="7" bestFit="1" customWidth="1"/>
    <col min="6" max="6" width="10.7265625" style="7" bestFit="1" customWidth="1"/>
    <col min="7" max="7" width="22.453125" style="7" bestFit="1" customWidth="1"/>
    <col min="8" max="8" width="12.26953125" style="7" bestFit="1" customWidth="1"/>
    <col min="9" max="9" width="14.1796875" style="7" bestFit="1" customWidth="1"/>
    <col min="10" max="10" width="8" style="7" bestFit="1" customWidth="1"/>
    <col min="11" max="11" width="6.81640625" style="7" bestFit="1" customWidth="1"/>
    <col min="12" max="12" width="17.26953125" style="7" bestFit="1" customWidth="1"/>
    <col min="13" max="13" width="8.7265625" style="7" bestFit="1" customWidth="1"/>
    <col min="14" max="14" width="15.26953125" style="7" bestFit="1" customWidth="1"/>
    <col min="15" max="15" width="16.1796875" style="7" bestFit="1" customWidth="1"/>
    <col min="16" max="16" width="5.54296875" style="7" bestFit="1" customWidth="1"/>
    <col min="17" max="17" width="6.7265625" style="7" bestFit="1" customWidth="1"/>
    <col min="18" max="18" width="19.26953125" style="7" bestFit="1" customWidth="1"/>
    <col min="19" max="19" width="18.1796875" style="7" bestFit="1" customWidth="1"/>
    <col min="20" max="20" width="11.81640625" style="7" bestFit="1" customWidth="1"/>
    <col min="21" max="21" width="11" style="7" bestFit="1" customWidth="1"/>
    <col min="22" max="22" width="8.7265625" style="7" bestFit="1" customWidth="1"/>
    <col min="23" max="23" width="13.7265625" style="7" bestFit="1" customWidth="1"/>
    <col min="24" max="24" width="7.54296875" style="7" bestFit="1" customWidth="1"/>
    <col min="25" max="25" width="8.453125" style="7" bestFit="1" customWidth="1"/>
    <col min="26" max="26" width="18.54296875" style="7" bestFit="1" customWidth="1"/>
    <col min="27" max="27" width="8.7265625" style="7" bestFit="1" customWidth="1"/>
    <col min="28" max="28" width="11.1796875" style="7" bestFit="1" customWidth="1"/>
    <col min="29" max="29" width="8.26953125" style="7" bestFit="1" customWidth="1"/>
    <col min="30" max="30" width="19.26953125" style="7" bestFit="1" customWidth="1"/>
    <col min="31" max="31" width="11.81640625" style="7" bestFit="1" customWidth="1"/>
    <col min="32" max="32" width="16.81640625" style="7" bestFit="1" customWidth="1"/>
    <col min="33" max="33" width="10.81640625" style="7" bestFit="1" customWidth="1"/>
    <col min="34" max="34" width="11.81640625" style="7" bestFit="1" customWidth="1"/>
    <col min="35" max="35" width="10" style="7" bestFit="1" customWidth="1"/>
    <col min="36" max="36" width="17.453125" style="7" bestFit="1" customWidth="1"/>
    <col min="37" max="37" width="7.54296875" style="7" bestFit="1" customWidth="1"/>
    <col min="38" max="38" width="5.81640625" style="7" bestFit="1" customWidth="1"/>
    <col min="39" max="39" width="17.453125" style="7" bestFit="1" customWidth="1"/>
    <col min="40" max="40" width="20.7265625" style="7" bestFit="1" customWidth="1"/>
    <col min="41" max="41" width="8.7265625" style="7" bestFit="1" customWidth="1"/>
    <col min="42" max="42" width="8.54296875" style="7" bestFit="1" customWidth="1"/>
    <col min="43" max="43" width="11.7265625" style="7" bestFit="1" customWidth="1"/>
    <col min="44" max="44" width="7" style="7" bestFit="1" customWidth="1"/>
    <col min="45" max="45" width="23" style="7" bestFit="1" customWidth="1"/>
    <col min="46" max="46" width="14.54296875" style="7" bestFit="1" customWidth="1"/>
    <col min="47" max="47" width="7.81640625" style="7" bestFit="1" customWidth="1"/>
    <col min="48" max="48" width="17.54296875" style="7" bestFit="1" customWidth="1"/>
    <col min="49" max="49" width="14.54296875" style="7" bestFit="1" customWidth="1"/>
    <col min="50" max="50" width="15.1796875" style="7" bestFit="1" customWidth="1"/>
    <col min="51" max="51" width="16.54296875" style="7" bestFit="1" customWidth="1"/>
    <col min="52" max="52" width="14.7265625" style="7" bestFit="1" customWidth="1"/>
    <col min="53" max="53" width="12.54296875" style="7" bestFit="1" customWidth="1"/>
    <col min="54" max="54" width="10.453125" style="7" bestFit="1" customWidth="1"/>
    <col min="55" max="55" width="10.81640625" style="7" bestFit="1" customWidth="1"/>
    <col min="56" max="56" width="9.1796875" style="7" bestFit="1" customWidth="1"/>
    <col min="57" max="57" width="19.453125" style="7" bestFit="1" customWidth="1"/>
    <col min="58" max="58" width="15.54296875" style="7" bestFit="1" customWidth="1"/>
    <col min="59" max="59" width="11.453125" style="7" bestFit="1" customWidth="1"/>
    <col min="60" max="60" width="8.7265625" style="7" bestFit="1" customWidth="1"/>
    <col min="61" max="61" width="9" style="7" bestFit="1" customWidth="1"/>
    <col min="62" max="62" width="12" style="7" bestFit="1" customWidth="1"/>
    <col min="63" max="63" width="12.1796875" style="7" bestFit="1" customWidth="1"/>
    <col min="64" max="64" width="23.7265625" style="7" bestFit="1" customWidth="1"/>
    <col min="65" max="65" width="7" style="7" bestFit="1" customWidth="1"/>
    <col min="66" max="66" width="28.1796875" style="7" bestFit="1" customWidth="1"/>
    <col min="67" max="67" width="6.26953125" style="7" bestFit="1" customWidth="1"/>
    <col min="68" max="68" width="6.1796875" style="7" bestFit="1" customWidth="1"/>
    <col min="69" max="69" width="10" style="7" bestFit="1" customWidth="1"/>
    <col min="70" max="70" width="20.26953125" style="7" bestFit="1" customWidth="1"/>
    <col min="71" max="71" width="16.81640625" style="7" bestFit="1" customWidth="1"/>
    <col min="72" max="72" width="11.7265625" style="7" bestFit="1" customWidth="1"/>
    <col min="73" max="73" width="16.453125" style="7" bestFit="1" customWidth="1"/>
    <col min="74" max="74" width="10.7265625" style="7" bestFit="1" customWidth="1"/>
    <col min="75" max="75" width="19" style="7" bestFit="1" customWidth="1"/>
    <col min="76" max="76" width="9" style="7" bestFit="1" customWidth="1"/>
    <col min="77" max="77" width="24.453125" style="7" bestFit="1" customWidth="1"/>
    <col min="78" max="78" width="13.26953125" style="7" bestFit="1" customWidth="1"/>
    <col min="79" max="79" width="14.26953125" style="7" bestFit="1" customWidth="1"/>
    <col min="80" max="80" width="9.1796875" style="7" bestFit="1" customWidth="1"/>
    <col min="81" max="81" width="10.453125" style="7" bestFit="1" customWidth="1"/>
    <col min="82" max="82" width="10.54296875" style="7" bestFit="1" customWidth="1"/>
    <col min="83" max="83" width="18.54296875" style="7" bestFit="1" customWidth="1"/>
    <col min="84" max="84" width="9.1796875" style="7" bestFit="1" customWidth="1"/>
    <col min="85" max="85" width="11.54296875" style="7" bestFit="1" customWidth="1"/>
    <col min="86" max="86" width="9" style="7" bestFit="1" customWidth="1"/>
    <col min="87" max="87" width="13.1796875" style="7" bestFit="1" customWidth="1"/>
    <col min="88" max="88" width="12" style="7" bestFit="1" customWidth="1"/>
    <col min="89" max="89" width="14.453125" style="7" bestFit="1" customWidth="1"/>
    <col min="90" max="90" width="22.81640625" style="7" bestFit="1" customWidth="1"/>
    <col min="91" max="91" width="9.7265625" style="7" bestFit="1" customWidth="1"/>
    <col min="92" max="92" width="10.81640625" style="7" bestFit="1" customWidth="1"/>
    <col min="93" max="93" width="14.453125" style="7" bestFit="1" customWidth="1"/>
    <col min="94" max="94" width="17.453125" style="7" bestFit="1" customWidth="1"/>
    <col min="95" max="95" width="11.81640625" style="7" bestFit="1" customWidth="1"/>
    <col min="96" max="96" width="12.7265625" style="7" bestFit="1" customWidth="1"/>
    <col min="97" max="97" width="9.81640625" style="6" bestFit="1" customWidth="1"/>
    <col min="98" max="98" width="13.7265625" style="6" bestFit="1" customWidth="1"/>
    <col min="99" max="99" width="9.7265625" style="6" bestFit="1" customWidth="1"/>
    <col min="100" max="100" width="16.7265625" style="6" bestFit="1" customWidth="1"/>
    <col min="101" max="101" width="20.54296875" style="6" bestFit="1" customWidth="1"/>
    <col min="102" max="102" width="13.453125" style="6" bestFit="1" customWidth="1"/>
    <col min="103" max="103" width="10.26953125" style="6" bestFit="1" customWidth="1"/>
    <col min="104" max="104" width="10" style="6" bestFit="1" customWidth="1"/>
    <col min="105" max="105" width="18.1796875" style="6" bestFit="1" customWidth="1"/>
    <col min="106" max="106" width="12" style="6" bestFit="1" customWidth="1"/>
    <col min="107" max="107" width="14.26953125" style="6" bestFit="1" customWidth="1"/>
    <col min="108" max="108" width="12.453125" style="7"/>
    <col min="109" max="109" width="15" style="7" bestFit="1" customWidth="1"/>
    <col min="110" max="16384" width="12.453125" style="7"/>
  </cols>
  <sheetData>
    <row r="1" spans="1:110" ht="29" x14ac:dyDescent="0.35">
      <c r="A1" s="5" t="s">
        <v>96</v>
      </c>
      <c r="B1" s="6" t="s">
        <v>0</v>
      </c>
      <c r="C1" s="7" t="s">
        <v>1</v>
      </c>
      <c r="D1" s="5" t="s">
        <v>2</v>
      </c>
      <c r="E1" s="7" t="s">
        <v>99</v>
      </c>
      <c r="F1" s="7" t="s">
        <v>138</v>
      </c>
      <c r="G1" s="7" t="s">
        <v>139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 t="s">
        <v>57</v>
      </c>
      <c r="BK1" s="7" t="s">
        <v>58</v>
      </c>
      <c r="BL1" s="7" t="s">
        <v>59</v>
      </c>
      <c r="BM1" s="7" t="s">
        <v>60</v>
      </c>
      <c r="BN1" s="7" t="s">
        <v>61</v>
      </c>
      <c r="BO1" s="7" t="s">
        <v>62</v>
      </c>
      <c r="BP1" s="7" t="s">
        <v>63</v>
      </c>
      <c r="BQ1" s="7" t="s">
        <v>64</v>
      </c>
      <c r="BR1" s="7" t="s">
        <v>65</v>
      </c>
      <c r="BS1" s="7" t="s">
        <v>66</v>
      </c>
      <c r="BT1" s="7" t="s">
        <v>67</v>
      </c>
      <c r="BU1" s="7" t="s">
        <v>68</v>
      </c>
      <c r="BV1" s="7" t="s">
        <v>69</v>
      </c>
      <c r="BW1" s="7" t="s">
        <v>70</v>
      </c>
      <c r="BX1" s="7" t="s">
        <v>71</v>
      </c>
      <c r="BY1" s="7" t="s">
        <v>72</v>
      </c>
      <c r="BZ1" s="7" t="s">
        <v>73</v>
      </c>
      <c r="CA1" s="7" t="s">
        <v>74</v>
      </c>
      <c r="CB1" s="7" t="s">
        <v>75</v>
      </c>
      <c r="CC1" s="7" t="s">
        <v>76</v>
      </c>
      <c r="CD1" s="7" t="s">
        <v>77</v>
      </c>
      <c r="CE1" s="7" t="s">
        <v>78</v>
      </c>
      <c r="CF1" s="7" t="s">
        <v>79</v>
      </c>
      <c r="CG1" s="7" t="s">
        <v>80</v>
      </c>
      <c r="CH1" s="7" t="s">
        <v>81</v>
      </c>
      <c r="CI1" s="7" t="s">
        <v>82</v>
      </c>
      <c r="CJ1" s="7" t="s">
        <v>83</v>
      </c>
      <c r="CK1" s="7" t="s">
        <v>84</v>
      </c>
      <c r="CL1" s="7" t="s">
        <v>85</v>
      </c>
      <c r="CM1" s="7" t="s">
        <v>86</v>
      </c>
      <c r="CN1" s="7" t="s">
        <v>87</v>
      </c>
      <c r="CO1" s="7" t="s">
        <v>88</v>
      </c>
      <c r="CP1" s="7" t="s">
        <v>89</v>
      </c>
      <c r="CQ1" s="7" t="s">
        <v>90</v>
      </c>
      <c r="CR1" s="7" t="s">
        <v>91</v>
      </c>
      <c r="CS1" s="8" t="s">
        <v>104</v>
      </c>
      <c r="CT1" s="8" t="s">
        <v>105</v>
      </c>
      <c r="CU1" s="8" t="s">
        <v>106</v>
      </c>
      <c r="CV1" s="8" t="s">
        <v>108</v>
      </c>
      <c r="CW1" s="8" t="s">
        <v>109</v>
      </c>
      <c r="CX1" s="8" t="s">
        <v>110</v>
      </c>
      <c r="CY1" s="8" t="s">
        <v>126</v>
      </c>
      <c r="CZ1" s="8" t="s">
        <v>127</v>
      </c>
      <c r="DA1" s="8" t="s">
        <v>128</v>
      </c>
      <c r="DB1" s="8" t="s">
        <v>129</v>
      </c>
      <c r="DC1" s="9" t="s">
        <v>74</v>
      </c>
      <c r="DD1" s="8" t="s">
        <v>142</v>
      </c>
      <c r="DE1" s="8" t="s">
        <v>143</v>
      </c>
      <c r="DF1" s="8" t="s">
        <v>144</v>
      </c>
    </row>
    <row r="2" spans="1:110" x14ac:dyDescent="0.35">
      <c r="K2" s="7" t="s">
        <v>92</v>
      </c>
      <c r="L2" s="7" t="s">
        <v>92</v>
      </c>
      <c r="M2" s="7" t="s">
        <v>92</v>
      </c>
      <c r="N2" s="7" t="s">
        <v>92</v>
      </c>
      <c r="O2" s="7" t="s">
        <v>92</v>
      </c>
      <c r="P2" s="7" t="s">
        <v>92</v>
      </c>
      <c r="Q2" s="7" t="s">
        <v>92</v>
      </c>
      <c r="R2" s="7" t="s">
        <v>92</v>
      </c>
      <c r="S2" s="7" t="s">
        <v>92</v>
      </c>
      <c r="T2" s="7" t="s">
        <v>92</v>
      </c>
      <c r="U2" s="7" t="s">
        <v>92</v>
      </c>
      <c r="V2" s="7" t="s">
        <v>92</v>
      </c>
      <c r="W2" s="7" t="s">
        <v>92</v>
      </c>
      <c r="X2" s="7" t="s">
        <v>92</v>
      </c>
      <c r="Y2" s="7" t="s">
        <v>92</v>
      </c>
      <c r="Z2" s="7" t="s">
        <v>92</v>
      </c>
      <c r="AA2" s="7" t="s">
        <v>92</v>
      </c>
      <c r="AB2" s="7" t="s">
        <v>92</v>
      </c>
      <c r="AC2" s="7" t="s">
        <v>92</v>
      </c>
      <c r="AD2" s="7" t="s">
        <v>92</v>
      </c>
      <c r="AE2" s="7" t="s">
        <v>92</v>
      </c>
      <c r="AF2" s="7" t="s">
        <v>92</v>
      </c>
      <c r="AG2" s="7" t="s">
        <v>92</v>
      </c>
      <c r="AH2" s="7" t="s">
        <v>92</v>
      </c>
      <c r="AI2" s="7" t="s">
        <v>92</v>
      </c>
      <c r="AJ2" s="7" t="s">
        <v>92</v>
      </c>
      <c r="AK2" s="7" t="s">
        <v>92</v>
      </c>
      <c r="AL2" s="7" t="s">
        <v>92</v>
      </c>
      <c r="AM2" s="7" t="s">
        <v>92</v>
      </c>
      <c r="AN2" s="7" t="s">
        <v>92</v>
      </c>
      <c r="AO2" s="7" t="s">
        <v>92</v>
      </c>
      <c r="AP2" s="7" t="s">
        <v>92</v>
      </c>
      <c r="AQ2" s="7" t="s">
        <v>92</v>
      </c>
      <c r="AR2" s="7" t="s">
        <v>92</v>
      </c>
      <c r="AS2" s="7" t="s">
        <v>92</v>
      </c>
      <c r="AT2" s="7" t="s">
        <v>92</v>
      </c>
      <c r="AU2" s="7" t="s">
        <v>92</v>
      </c>
      <c r="AV2" s="7" t="s">
        <v>92</v>
      </c>
      <c r="AW2" s="7" t="s">
        <v>92</v>
      </c>
      <c r="AX2" s="7" t="s">
        <v>92</v>
      </c>
      <c r="AY2" s="7" t="s">
        <v>92</v>
      </c>
      <c r="AZ2" s="7" t="s">
        <v>92</v>
      </c>
      <c r="BA2" s="7" t="s">
        <v>92</v>
      </c>
      <c r="BB2" s="7" t="s">
        <v>92</v>
      </c>
      <c r="BC2" s="7" t="s">
        <v>92</v>
      </c>
      <c r="BD2" s="7" t="s">
        <v>92</v>
      </c>
      <c r="BE2" s="7" t="s">
        <v>92</v>
      </c>
      <c r="BF2" s="7" t="s">
        <v>92</v>
      </c>
      <c r="BG2" s="7" t="s">
        <v>92</v>
      </c>
      <c r="BH2" s="7" t="s">
        <v>92</v>
      </c>
      <c r="BI2" s="7" t="s">
        <v>92</v>
      </c>
      <c r="BJ2" s="7" t="s">
        <v>92</v>
      </c>
      <c r="BK2" s="7" t="s">
        <v>92</v>
      </c>
      <c r="BL2" s="7" t="s">
        <v>92</v>
      </c>
      <c r="BM2" s="7" t="s">
        <v>92</v>
      </c>
      <c r="BN2" s="7" t="s">
        <v>92</v>
      </c>
      <c r="BO2" s="7" t="s">
        <v>92</v>
      </c>
      <c r="BP2" s="7" t="s">
        <v>92</v>
      </c>
      <c r="BQ2" s="7" t="s">
        <v>92</v>
      </c>
      <c r="BR2" s="7" t="s">
        <v>92</v>
      </c>
      <c r="BS2" s="7" t="s">
        <v>92</v>
      </c>
      <c r="BT2" s="7" t="s">
        <v>92</v>
      </c>
      <c r="BU2" s="7" t="s">
        <v>92</v>
      </c>
      <c r="BV2" s="7" t="s">
        <v>92</v>
      </c>
      <c r="BW2" s="7" t="s">
        <v>92</v>
      </c>
      <c r="BX2" s="7" t="s">
        <v>92</v>
      </c>
      <c r="BY2" s="7" t="s">
        <v>92</v>
      </c>
      <c r="BZ2" s="7" t="s">
        <v>92</v>
      </c>
      <c r="CA2" s="7" t="s">
        <v>92</v>
      </c>
      <c r="CB2" s="7" t="s">
        <v>92</v>
      </c>
      <c r="CC2" s="7" t="s">
        <v>92</v>
      </c>
      <c r="CD2" s="7" t="s">
        <v>92</v>
      </c>
      <c r="CE2" s="7" t="s">
        <v>92</v>
      </c>
      <c r="CF2" s="7" t="s">
        <v>92</v>
      </c>
      <c r="CG2" s="7" t="s">
        <v>92</v>
      </c>
      <c r="CH2" s="7" t="s">
        <v>92</v>
      </c>
      <c r="CI2" s="7" t="s">
        <v>92</v>
      </c>
      <c r="CJ2" s="7" t="s">
        <v>92</v>
      </c>
      <c r="CK2" s="7" t="s">
        <v>92</v>
      </c>
      <c r="CL2" s="7" t="s">
        <v>92</v>
      </c>
      <c r="CM2" s="7" t="s">
        <v>92</v>
      </c>
      <c r="CN2" s="7" t="s">
        <v>92</v>
      </c>
      <c r="CO2" s="7" t="s">
        <v>92</v>
      </c>
      <c r="CP2" s="7" t="s">
        <v>92</v>
      </c>
      <c r="CQ2" s="7" t="s">
        <v>92</v>
      </c>
      <c r="CR2" s="7" t="s">
        <v>92</v>
      </c>
      <c r="CS2" s="8" t="s">
        <v>92</v>
      </c>
      <c r="CT2" s="8" t="s">
        <v>92</v>
      </c>
      <c r="CU2" s="8" t="s">
        <v>92</v>
      </c>
      <c r="CV2" s="8" t="s">
        <v>92</v>
      </c>
      <c r="CW2" s="8" t="s">
        <v>92</v>
      </c>
      <c r="CX2" s="8" t="s">
        <v>92</v>
      </c>
      <c r="CY2" s="8" t="s">
        <v>92</v>
      </c>
      <c r="CZ2" s="8" t="s">
        <v>92</v>
      </c>
      <c r="DA2" s="8" t="s">
        <v>92</v>
      </c>
      <c r="DB2" s="8" t="s">
        <v>92</v>
      </c>
      <c r="DC2" s="8" t="s">
        <v>92</v>
      </c>
      <c r="DD2" s="8" t="s">
        <v>92</v>
      </c>
      <c r="DE2" s="8" t="s">
        <v>92</v>
      </c>
      <c r="DF2" s="8" t="s">
        <v>92</v>
      </c>
    </row>
    <row r="3" spans="1:110" s="6" customFormat="1" x14ac:dyDescent="0.35">
      <c r="A3" s="6" t="s">
        <v>97</v>
      </c>
      <c r="C3" s="6" t="s">
        <v>98</v>
      </c>
      <c r="D3" s="6" t="s">
        <v>122</v>
      </c>
      <c r="E3" s="6" t="s">
        <v>100</v>
      </c>
      <c r="F3" s="12">
        <v>43770</v>
      </c>
      <c r="G3" s="12">
        <v>43804</v>
      </c>
      <c r="H3" s="6" t="s">
        <v>93</v>
      </c>
      <c r="I3" s="6" t="s">
        <v>101</v>
      </c>
      <c r="J3" s="6" t="s">
        <v>94</v>
      </c>
      <c r="K3" s="1"/>
      <c r="L3" s="1"/>
      <c r="M3" s="1"/>
      <c r="N3" s="1"/>
      <c r="O3" s="1"/>
      <c r="P3" s="1"/>
      <c r="Q3" s="6" t="s">
        <v>103</v>
      </c>
      <c r="R3" s="1"/>
      <c r="S3" s="1"/>
      <c r="T3" s="1"/>
      <c r="U3" s="1"/>
      <c r="V3" s="6" t="s">
        <v>103</v>
      </c>
      <c r="W3" s="1"/>
      <c r="X3" s="1"/>
      <c r="Y3" s="6">
        <f>0.17/1000</f>
        <v>1.7000000000000001E-4</v>
      </c>
      <c r="Z3" s="1"/>
      <c r="AA3" s="6" t="s">
        <v>103</v>
      </c>
      <c r="AB3" s="1"/>
      <c r="AC3" s="1"/>
      <c r="AD3" s="1"/>
      <c r="AE3" s="6">
        <f>0.052/1000</f>
        <v>5.1999999999999997E-5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6">
        <f>54/1000</f>
        <v>5.3999999999999999E-2</v>
      </c>
      <c r="AS3" s="1"/>
      <c r="AT3" s="1"/>
      <c r="AU3" s="1"/>
      <c r="AV3" s="1"/>
      <c r="AW3" s="1"/>
      <c r="AX3" s="1"/>
      <c r="AY3" s="1"/>
      <c r="AZ3" s="6" t="s">
        <v>103</v>
      </c>
      <c r="BA3" s="6" t="s">
        <v>103</v>
      </c>
      <c r="BB3" s="6" t="s">
        <v>103</v>
      </c>
      <c r="BC3" s="1"/>
      <c r="BD3" s="1"/>
      <c r="BE3" s="1"/>
      <c r="BF3" s="6" t="s">
        <v>103</v>
      </c>
      <c r="BG3" s="6">
        <f>0.02/1000</f>
        <v>2.0000000000000002E-5</v>
      </c>
      <c r="BH3" s="6" t="s">
        <v>103</v>
      </c>
      <c r="BI3" s="1"/>
      <c r="BJ3" s="1"/>
      <c r="BK3" s="6">
        <f>0.01/1000</f>
        <v>1.0000000000000001E-5</v>
      </c>
      <c r="BL3" s="1"/>
      <c r="BM3" s="1"/>
      <c r="BN3" s="1"/>
      <c r="BO3" s="6" t="s">
        <v>103</v>
      </c>
      <c r="BP3" s="1"/>
      <c r="BQ3" s="1"/>
      <c r="BR3" s="1"/>
      <c r="BS3" s="1"/>
      <c r="BT3" s="6" t="s">
        <v>103</v>
      </c>
      <c r="BU3" s="1"/>
      <c r="BV3" s="6" t="s">
        <v>103</v>
      </c>
      <c r="BW3" s="6">
        <f>0.06/1000</f>
        <v>5.9999999999999995E-5</v>
      </c>
      <c r="BX3" s="1"/>
      <c r="BY3" s="1"/>
      <c r="BZ3" s="1"/>
      <c r="CA3" s="6">
        <f>0/1000</f>
        <v>0</v>
      </c>
      <c r="CB3" s="1"/>
      <c r="CC3" s="6" t="s">
        <v>103</v>
      </c>
      <c r="CD3" s="1"/>
      <c r="CE3" s="1"/>
      <c r="CF3" s="1"/>
      <c r="CG3" s="1"/>
      <c r="CH3" s="6" t="s">
        <v>103</v>
      </c>
      <c r="CI3" s="1"/>
      <c r="CJ3" s="6" t="s">
        <v>103</v>
      </c>
      <c r="CK3" s="6" t="s">
        <v>103</v>
      </c>
      <c r="CL3" s="1"/>
      <c r="CM3" s="6" t="s">
        <v>103</v>
      </c>
      <c r="CN3" s="1"/>
      <c r="CO3" s="1"/>
      <c r="CP3" s="1"/>
      <c r="CQ3" s="1"/>
      <c r="CR3" s="1"/>
      <c r="CS3" s="8" t="s">
        <v>103</v>
      </c>
      <c r="CT3" s="10">
        <f>0.089/1000</f>
        <v>8.8999999999999995E-5</v>
      </c>
      <c r="CU3" s="11" t="s">
        <v>107</v>
      </c>
      <c r="CV3" s="10">
        <f>0.07/1000</f>
        <v>7.0000000000000007E-5</v>
      </c>
      <c r="CW3" s="10">
        <f>0.03/1000</f>
        <v>2.9999999999999997E-5</v>
      </c>
      <c r="CX3" s="8" t="s">
        <v>103</v>
      </c>
      <c r="CY3" s="8"/>
      <c r="CZ3" s="8"/>
      <c r="DA3" s="8"/>
      <c r="DB3" s="8"/>
      <c r="DC3" s="9"/>
      <c r="DD3" s="8"/>
      <c r="DE3" s="8"/>
      <c r="DF3" s="8"/>
    </row>
    <row r="4" spans="1:110" s="6" customFormat="1" x14ac:dyDescent="0.35">
      <c r="A4" s="6" t="s">
        <v>97</v>
      </c>
      <c r="C4" s="6" t="s">
        <v>102</v>
      </c>
      <c r="D4" s="6" t="s">
        <v>122</v>
      </c>
      <c r="E4" s="6" t="s">
        <v>100</v>
      </c>
      <c r="F4" s="12">
        <v>43841</v>
      </c>
      <c r="G4" s="12">
        <v>43881</v>
      </c>
      <c r="H4" s="6" t="s">
        <v>93</v>
      </c>
      <c r="I4" s="6" t="s">
        <v>101</v>
      </c>
      <c r="J4" s="6" t="s">
        <v>94</v>
      </c>
      <c r="K4" s="1"/>
      <c r="L4" s="1"/>
      <c r="M4" s="1"/>
      <c r="N4" s="1"/>
      <c r="O4" s="1"/>
      <c r="P4" s="1"/>
      <c r="Q4" s="6" t="s">
        <v>103</v>
      </c>
      <c r="R4" s="1"/>
      <c r="S4" s="1"/>
      <c r="T4" s="1"/>
      <c r="U4" s="1"/>
      <c r="V4" s="6" t="s">
        <v>103</v>
      </c>
      <c r="W4" s="1"/>
      <c r="X4" s="1"/>
      <c r="Y4" s="6">
        <f>0.4/1000</f>
        <v>4.0000000000000002E-4</v>
      </c>
      <c r="Z4" s="1"/>
      <c r="AA4" s="6" t="s">
        <v>103</v>
      </c>
      <c r="AB4" s="1"/>
      <c r="AC4" s="1"/>
      <c r="AD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6">
        <f>23.3/1000</f>
        <v>2.3300000000000001E-2</v>
      </c>
      <c r="AS4" s="1"/>
      <c r="AT4" s="1"/>
      <c r="AU4" s="1"/>
      <c r="AV4" s="1"/>
      <c r="AW4" s="1"/>
      <c r="AX4" s="1"/>
      <c r="AY4" s="1"/>
      <c r="AZ4" s="6" t="s">
        <v>103</v>
      </c>
      <c r="BA4" s="6" t="s">
        <v>103</v>
      </c>
      <c r="BB4" s="6" t="s">
        <v>103</v>
      </c>
      <c r="BC4" s="1"/>
      <c r="BD4" s="1"/>
      <c r="BE4" s="1"/>
      <c r="BF4" s="6" t="s">
        <v>103</v>
      </c>
      <c r="BG4" s="6">
        <f>0.47/1000</f>
        <v>4.6999999999999999E-4</v>
      </c>
      <c r="BH4" s="6" t="s">
        <v>103</v>
      </c>
      <c r="BI4" s="1"/>
      <c r="BJ4" s="1"/>
      <c r="BK4" s="6">
        <f>0.03/1000</f>
        <v>2.9999999999999997E-5</v>
      </c>
      <c r="BL4" s="1"/>
      <c r="BM4" s="1"/>
      <c r="BN4" s="1"/>
      <c r="BO4" s="6">
        <f>3.91/1000</f>
        <v>3.9100000000000003E-3</v>
      </c>
      <c r="BP4" s="1"/>
      <c r="BQ4" s="1"/>
      <c r="BR4" s="1"/>
      <c r="BS4" s="1"/>
      <c r="BT4" s="6">
        <f>0.02/1000</f>
        <v>2.0000000000000002E-5</v>
      </c>
      <c r="BU4" s="1"/>
      <c r="BV4" s="6" t="s">
        <v>103</v>
      </c>
      <c r="BW4" s="6" t="s">
        <v>103</v>
      </c>
      <c r="BX4" s="1"/>
      <c r="BY4" s="1"/>
      <c r="BZ4" s="1"/>
      <c r="CB4" s="1"/>
      <c r="CC4" s="6" t="s">
        <v>103</v>
      </c>
      <c r="CD4" s="1"/>
      <c r="CE4" s="1"/>
      <c r="CF4" s="1"/>
      <c r="CG4" s="1"/>
      <c r="CH4" s="6" t="s">
        <v>103</v>
      </c>
      <c r="CI4" s="1"/>
      <c r="CJ4" s="6" t="s">
        <v>103</v>
      </c>
      <c r="CK4" s="6" t="s">
        <v>103</v>
      </c>
      <c r="CL4" s="1"/>
      <c r="CM4" s="6" t="s">
        <v>103</v>
      </c>
      <c r="CN4" s="1"/>
      <c r="CO4" s="1"/>
      <c r="CP4" s="1"/>
      <c r="CQ4" s="1"/>
      <c r="CR4" s="1"/>
      <c r="CS4" s="8" t="s">
        <v>103</v>
      </c>
      <c r="CT4" s="11"/>
      <c r="CU4" s="11"/>
      <c r="CV4" s="10">
        <f>0.08/1000</f>
        <v>8.0000000000000007E-5</v>
      </c>
      <c r="CW4" s="11" t="s">
        <v>103</v>
      </c>
      <c r="CX4" s="8" t="s">
        <v>103</v>
      </c>
      <c r="CY4" s="8"/>
      <c r="CZ4" s="8"/>
      <c r="DA4" s="8"/>
      <c r="DB4" s="8"/>
      <c r="DC4" s="9"/>
      <c r="DD4" s="8"/>
      <c r="DE4" s="8"/>
      <c r="DF4" s="8"/>
    </row>
    <row r="5" spans="1:110" s="6" customFormat="1" x14ac:dyDescent="0.35">
      <c r="A5" s="6" t="s">
        <v>97</v>
      </c>
      <c r="C5" s="6" t="s">
        <v>123</v>
      </c>
      <c r="D5" s="6" t="s">
        <v>122</v>
      </c>
      <c r="E5" s="6" t="s">
        <v>100</v>
      </c>
      <c r="F5" s="12">
        <v>43881</v>
      </c>
      <c r="G5" s="12">
        <v>43923</v>
      </c>
      <c r="H5" s="6" t="s">
        <v>93</v>
      </c>
      <c r="I5" s="6" t="s">
        <v>101</v>
      </c>
      <c r="J5" s="6" t="s">
        <v>94</v>
      </c>
      <c r="K5" s="1"/>
      <c r="L5" s="1"/>
      <c r="M5" s="1"/>
      <c r="N5" s="1"/>
      <c r="O5" s="1"/>
      <c r="P5" s="1"/>
      <c r="Q5" s="6" t="s">
        <v>103</v>
      </c>
      <c r="R5" s="1"/>
      <c r="S5" s="1"/>
      <c r="T5" s="1"/>
      <c r="U5" s="1"/>
      <c r="V5" s="6" t="s">
        <v>103</v>
      </c>
      <c r="W5" s="1"/>
      <c r="X5" s="1"/>
      <c r="Y5" s="6">
        <f>0.31/1000</f>
        <v>3.1E-4</v>
      </c>
      <c r="Z5" s="1"/>
      <c r="AA5" s="6" t="s">
        <v>103</v>
      </c>
      <c r="AB5" s="1"/>
      <c r="AC5" s="1"/>
      <c r="AD5" s="1"/>
      <c r="AE5" s="6">
        <f>0.093/1000</f>
        <v>9.2999999999999997E-5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6">
        <f>87.9/1000</f>
        <v>8.7900000000000006E-2</v>
      </c>
      <c r="AS5" s="1"/>
      <c r="AT5" s="1"/>
      <c r="AU5" s="1"/>
      <c r="AV5" s="1"/>
      <c r="AW5" s="1"/>
      <c r="AX5" s="1"/>
      <c r="AY5" s="1"/>
      <c r="AZ5" s="6" t="s">
        <v>103</v>
      </c>
      <c r="BA5" s="6" t="s">
        <v>103</v>
      </c>
      <c r="BB5" s="6" t="s">
        <v>103</v>
      </c>
      <c r="BC5" s="1"/>
      <c r="BD5" s="1"/>
      <c r="BE5" s="1"/>
      <c r="BF5" s="6" t="s">
        <v>103</v>
      </c>
      <c r="BG5" s="6">
        <f>0.51/1000</f>
        <v>5.1000000000000004E-4</v>
      </c>
      <c r="BH5" s="6" t="s">
        <v>103</v>
      </c>
      <c r="BI5" s="1"/>
      <c r="BJ5" s="1"/>
      <c r="BK5" s="6">
        <f>0.05/1000</f>
        <v>5.0000000000000002E-5</v>
      </c>
      <c r="BL5" s="1"/>
      <c r="BM5" s="1"/>
      <c r="BN5" s="1"/>
      <c r="BO5" s="6" t="s">
        <v>103</v>
      </c>
      <c r="BP5" s="1"/>
      <c r="BQ5" s="1"/>
      <c r="BR5" s="1"/>
      <c r="BS5" s="1"/>
      <c r="BT5" s="6">
        <f>0.03/1000</f>
        <v>2.9999999999999997E-5</v>
      </c>
      <c r="BU5" s="1"/>
      <c r="BV5" s="6" t="s">
        <v>103</v>
      </c>
      <c r="BW5" s="6" t="s">
        <v>103</v>
      </c>
      <c r="BX5" s="1"/>
      <c r="BY5" s="1"/>
      <c r="BZ5" s="1"/>
      <c r="CA5" s="6">
        <f>0.003/1000</f>
        <v>3.0000000000000001E-6</v>
      </c>
      <c r="CB5" s="1"/>
      <c r="CC5" s="6" t="s">
        <v>103</v>
      </c>
      <c r="CD5" s="1"/>
      <c r="CE5" s="1"/>
      <c r="CF5" s="1"/>
      <c r="CG5" s="1"/>
      <c r="CH5" s="6" t="s">
        <v>103</v>
      </c>
      <c r="CI5" s="1"/>
      <c r="CJ5" s="6">
        <f>0.15/1000</f>
        <v>1.4999999999999999E-4</v>
      </c>
      <c r="CK5" s="6" t="s">
        <v>103</v>
      </c>
      <c r="CL5" s="1"/>
      <c r="CM5" s="6" t="s">
        <v>103</v>
      </c>
      <c r="CN5" s="1"/>
      <c r="CO5" s="1"/>
      <c r="CP5" s="1"/>
      <c r="CQ5" s="1"/>
      <c r="CR5" s="1"/>
      <c r="CS5" s="8" t="s">
        <v>103</v>
      </c>
      <c r="CT5" s="10">
        <f>0.048/1000</f>
        <v>4.8000000000000001E-5</v>
      </c>
      <c r="CU5" s="11" t="s">
        <v>107</v>
      </c>
      <c r="CV5" s="11" t="s">
        <v>103</v>
      </c>
      <c r="CW5" s="11" t="s">
        <v>103</v>
      </c>
      <c r="CX5" s="8" t="s">
        <v>103</v>
      </c>
      <c r="CY5" s="8"/>
      <c r="CZ5" s="8"/>
      <c r="DA5" s="8"/>
      <c r="DB5" s="8"/>
      <c r="DC5" s="9"/>
      <c r="DD5" s="8"/>
      <c r="DE5" s="8"/>
      <c r="DF5" s="8"/>
    </row>
    <row r="6" spans="1:110" s="6" customFormat="1" x14ac:dyDescent="0.35">
      <c r="A6" s="7" t="s">
        <v>121</v>
      </c>
      <c r="C6" s="6" t="s">
        <v>130</v>
      </c>
      <c r="D6" s="6" t="s">
        <v>132</v>
      </c>
      <c r="E6" s="6" t="s">
        <v>137</v>
      </c>
      <c r="F6" s="12">
        <v>43699</v>
      </c>
      <c r="G6" s="12">
        <v>43699</v>
      </c>
      <c r="H6" s="6" t="s">
        <v>93</v>
      </c>
      <c r="I6" s="6" t="s">
        <v>101</v>
      </c>
      <c r="J6" s="6" t="s">
        <v>94</v>
      </c>
      <c r="K6" s="1"/>
      <c r="L6" s="1"/>
      <c r="M6" s="1"/>
      <c r="N6" s="1"/>
      <c r="O6" s="1"/>
      <c r="P6" s="1"/>
      <c r="R6" s="1"/>
      <c r="S6" s="1"/>
      <c r="T6" s="1"/>
      <c r="U6" s="1"/>
      <c r="V6" s="6" t="s">
        <v>141</v>
      </c>
      <c r="W6" s="1"/>
      <c r="X6" s="1"/>
      <c r="Y6" s="6" t="s">
        <v>141</v>
      </c>
      <c r="Z6" s="1"/>
      <c r="AB6" s="1"/>
      <c r="AC6" s="1"/>
      <c r="AD6" s="1"/>
      <c r="AE6" s="13" t="s">
        <v>140</v>
      </c>
      <c r="AF6" s="1"/>
      <c r="AG6" s="1"/>
      <c r="AH6" s="1"/>
      <c r="AI6" s="6" t="s">
        <v>141</v>
      </c>
      <c r="AJ6" s="1"/>
      <c r="AK6" s="1"/>
      <c r="AL6" s="1"/>
      <c r="AM6" s="1"/>
      <c r="AN6" s="1"/>
      <c r="AO6" s="13" t="s">
        <v>141</v>
      </c>
      <c r="AP6" s="1"/>
      <c r="AQ6" s="1"/>
      <c r="AR6" s="6">
        <v>1.4E-3</v>
      </c>
      <c r="AS6" s="1"/>
      <c r="AT6" s="1"/>
      <c r="AU6" s="1"/>
      <c r="AV6" s="1"/>
      <c r="AW6" s="1"/>
      <c r="AX6" s="1"/>
      <c r="AY6" s="1"/>
      <c r="BC6" s="6" t="s">
        <v>141</v>
      </c>
      <c r="BD6" s="1"/>
      <c r="BE6" s="1"/>
      <c r="BG6" s="6" t="s">
        <v>141</v>
      </c>
      <c r="BI6" s="1"/>
      <c r="BJ6" s="1"/>
      <c r="BL6" s="1"/>
      <c r="BM6" s="1"/>
      <c r="BN6" s="1"/>
      <c r="BP6" s="1"/>
      <c r="BQ6" s="1"/>
      <c r="BR6" s="1"/>
      <c r="BS6" s="1"/>
      <c r="BU6" s="1"/>
      <c r="BX6" s="1"/>
      <c r="BY6" s="1"/>
      <c r="BZ6" s="1"/>
      <c r="CB6" s="1"/>
      <c r="CC6" s="6" t="s">
        <v>141</v>
      </c>
      <c r="CD6" s="1"/>
      <c r="CE6" s="1"/>
      <c r="CF6" s="1"/>
      <c r="CG6" s="1"/>
      <c r="CH6" s="6" t="s">
        <v>141</v>
      </c>
      <c r="CI6" s="1"/>
      <c r="CK6" s="13" t="s">
        <v>141</v>
      </c>
      <c r="CL6" s="1"/>
      <c r="CM6" s="13" t="s">
        <v>141</v>
      </c>
      <c r="CN6" s="1"/>
      <c r="CO6" s="1"/>
      <c r="CP6" s="1"/>
      <c r="CQ6" s="1"/>
      <c r="CR6" s="1"/>
      <c r="CS6" s="8" t="s">
        <v>141</v>
      </c>
      <c r="CT6" s="8" t="s">
        <v>141</v>
      </c>
      <c r="CU6" s="8"/>
      <c r="CV6" s="8"/>
      <c r="CW6" s="8"/>
      <c r="CX6" s="8" t="s">
        <v>141</v>
      </c>
      <c r="CY6" s="8" t="s">
        <v>95</v>
      </c>
      <c r="CZ6" s="9" t="s">
        <v>140</v>
      </c>
      <c r="DA6" s="9" t="s">
        <v>141</v>
      </c>
      <c r="DB6" s="9" t="s">
        <v>141</v>
      </c>
      <c r="DC6" s="9" t="s">
        <v>140</v>
      </c>
      <c r="DD6" s="8" t="s">
        <v>141</v>
      </c>
      <c r="DE6" s="8" t="s">
        <v>141</v>
      </c>
      <c r="DF6" s="8" t="s">
        <v>141</v>
      </c>
    </row>
    <row r="7" spans="1:110" s="6" customFormat="1" x14ac:dyDescent="0.35">
      <c r="A7" s="7" t="s">
        <v>121</v>
      </c>
      <c r="C7" s="6" t="s">
        <v>130</v>
      </c>
      <c r="D7" s="6" t="s">
        <v>133</v>
      </c>
      <c r="E7" s="6" t="s">
        <v>137</v>
      </c>
      <c r="F7" s="12">
        <v>43699</v>
      </c>
      <c r="G7" s="12">
        <v>43699</v>
      </c>
      <c r="H7" s="6" t="s">
        <v>93</v>
      </c>
      <c r="I7" s="6" t="s">
        <v>101</v>
      </c>
      <c r="J7" s="6" t="s">
        <v>94</v>
      </c>
      <c r="K7" s="1"/>
      <c r="L7" s="1"/>
      <c r="M7" s="1"/>
      <c r="N7" s="1"/>
      <c r="O7" s="1"/>
      <c r="P7" s="1"/>
      <c r="R7" s="1"/>
      <c r="S7" s="1"/>
      <c r="T7" s="1"/>
      <c r="U7" s="1"/>
      <c r="V7" s="6" t="s">
        <v>141</v>
      </c>
      <c r="W7" s="1"/>
      <c r="X7" s="1"/>
      <c r="Y7" s="6" t="s">
        <v>141</v>
      </c>
      <c r="Z7" s="1"/>
      <c r="AB7" s="1"/>
      <c r="AC7" s="1"/>
      <c r="AD7" s="1"/>
      <c r="AE7" s="13" t="s">
        <v>140</v>
      </c>
      <c r="AF7" s="1"/>
      <c r="AG7" s="1"/>
      <c r="AH7" s="1"/>
      <c r="AI7" s="6" t="s">
        <v>141</v>
      </c>
      <c r="AJ7" s="1"/>
      <c r="AK7" s="1"/>
      <c r="AL7" s="1"/>
      <c r="AM7" s="1"/>
      <c r="AN7" s="1"/>
      <c r="AO7" s="13" t="s">
        <v>141</v>
      </c>
      <c r="AP7" s="1"/>
      <c r="AQ7" s="1"/>
      <c r="AR7" s="6">
        <v>5.9999999999999995E-4</v>
      </c>
      <c r="AS7" s="1"/>
      <c r="AT7" s="1"/>
      <c r="AU7" s="1"/>
      <c r="AV7" s="1"/>
      <c r="AW7" s="1"/>
      <c r="AX7" s="1"/>
      <c r="AY7" s="1"/>
      <c r="BC7" s="6" t="s">
        <v>141</v>
      </c>
      <c r="BD7" s="1"/>
      <c r="BE7" s="1"/>
      <c r="BG7" s="6" t="s">
        <v>141</v>
      </c>
      <c r="BI7" s="1"/>
      <c r="BJ7" s="1"/>
      <c r="BL7" s="1"/>
      <c r="BM7" s="1"/>
      <c r="BN7" s="1"/>
      <c r="BP7" s="1"/>
      <c r="BQ7" s="1"/>
      <c r="BR7" s="1"/>
      <c r="BS7" s="1"/>
      <c r="BU7" s="1"/>
      <c r="BX7" s="1"/>
      <c r="BY7" s="1"/>
      <c r="BZ7" s="1"/>
      <c r="CB7" s="1"/>
      <c r="CC7" s="6" t="s">
        <v>141</v>
      </c>
      <c r="CD7" s="1"/>
      <c r="CE7" s="1"/>
      <c r="CF7" s="1"/>
      <c r="CG7" s="1"/>
      <c r="CH7" s="6" t="s">
        <v>141</v>
      </c>
      <c r="CI7" s="1"/>
      <c r="CK7" s="13" t="s">
        <v>141</v>
      </c>
      <c r="CL7" s="1"/>
      <c r="CM7" s="13" t="s">
        <v>141</v>
      </c>
      <c r="CN7" s="1"/>
      <c r="CO7" s="1"/>
      <c r="CP7" s="1"/>
      <c r="CQ7" s="1"/>
      <c r="CR7" s="1"/>
      <c r="CS7" s="8" t="s">
        <v>141</v>
      </c>
      <c r="CT7" s="8" t="s">
        <v>141</v>
      </c>
      <c r="CU7" s="8"/>
      <c r="CV7" s="8"/>
      <c r="CW7" s="8"/>
      <c r="CX7" s="8" t="s">
        <v>141</v>
      </c>
      <c r="CY7" s="8" t="s">
        <v>95</v>
      </c>
      <c r="CZ7" s="9" t="s">
        <v>140</v>
      </c>
      <c r="DA7" s="9" t="s">
        <v>141</v>
      </c>
      <c r="DB7" s="9" t="s">
        <v>141</v>
      </c>
      <c r="DC7" s="9" t="s">
        <v>140</v>
      </c>
      <c r="DD7" s="8" t="s">
        <v>141</v>
      </c>
      <c r="DE7" s="8" t="s">
        <v>141</v>
      </c>
      <c r="DF7" s="8" t="s">
        <v>141</v>
      </c>
    </row>
    <row r="8" spans="1:110" s="6" customFormat="1" x14ac:dyDescent="0.35">
      <c r="A8" s="7" t="s">
        <v>121</v>
      </c>
      <c r="C8" s="6" t="s">
        <v>130</v>
      </c>
      <c r="D8" s="6" t="s">
        <v>134</v>
      </c>
      <c r="E8" s="6" t="s">
        <v>137</v>
      </c>
      <c r="F8" s="12">
        <v>43699</v>
      </c>
      <c r="G8" s="12">
        <v>43699</v>
      </c>
      <c r="H8" s="6" t="s">
        <v>93</v>
      </c>
      <c r="I8" s="6" t="s">
        <v>101</v>
      </c>
      <c r="J8" s="6" t="s">
        <v>94</v>
      </c>
      <c r="K8" s="1"/>
      <c r="L8" s="1"/>
      <c r="M8" s="1"/>
      <c r="N8" s="1"/>
      <c r="O8" s="1"/>
      <c r="P8" s="1"/>
      <c r="R8" s="1"/>
      <c r="S8" s="1"/>
      <c r="T8" s="1"/>
      <c r="U8" s="1"/>
      <c r="V8" s="6" t="s">
        <v>141</v>
      </c>
      <c r="W8" s="1"/>
      <c r="X8" s="1"/>
      <c r="Y8" s="6" t="s">
        <v>141</v>
      </c>
      <c r="Z8" s="1"/>
      <c r="AB8" s="1"/>
      <c r="AC8" s="1"/>
      <c r="AD8" s="1"/>
      <c r="AE8" s="13" t="s">
        <v>140</v>
      </c>
      <c r="AF8" s="1"/>
      <c r="AG8" s="1"/>
      <c r="AH8" s="1"/>
      <c r="AI8" s="6" t="s">
        <v>141</v>
      </c>
      <c r="AJ8" s="1"/>
      <c r="AK8" s="1"/>
      <c r="AL8" s="1"/>
      <c r="AM8" s="1"/>
      <c r="AN8" s="1"/>
      <c r="AO8" s="13" t="s">
        <v>141</v>
      </c>
      <c r="AP8" s="1"/>
      <c r="AQ8" s="1"/>
      <c r="AR8" s="6">
        <v>2.9999999999999997E-4</v>
      </c>
      <c r="AS8" s="1"/>
      <c r="AT8" s="1"/>
      <c r="AU8" s="1"/>
      <c r="AV8" s="1"/>
      <c r="AW8" s="1"/>
      <c r="AX8" s="1"/>
      <c r="AY8" s="1"/>
      <c r="BC8" s="6" t="s">
        <v>141</v>
      </c>
      <c r="BD8" s="1"/>
      <c r="BE8" s="1"/>
      <c r="BG8" s="6" t="s">
        <v>141</v>
      </c>
      <c r="BI8" s="1"/>
      <c r="BJ8" s="1"/>
      <c r="BL8" s="1"/>
      <c r="BM8" s="1"/>
      <c r="BN8" s="1"/>
      <c r="BP8" s="1"/>
      <c r="BQ8" s="1"/>
      <c r="BR8" s="1"/>
      <c r="BS8" s="1"/>
      <c r="BU8" s="1"/>
      <c r="BX8" s="1"/>
      <c r="BY8" s="1"/>
      <c r="BZ8" s="1"/>
      <c r="CB8" s="1"/>
      <c r="CC8" s="6" t="s">
        <v>141</v>
      </c>
      <c r="CD8" s="1"/>
      <c r="CE8" s="1"/>
      <c r="CF8" s="1"/>
      <c r="CG8" s="1"/>
      <c r="CH8" s="6" t="s">
        <v>141</v>
      </c>
      <c r="CI8" s="1"/>
      <c r="CK8" s="13" t="s">
        <v>141</v>
      </c>
      <c r="CL8" s="1"/>
      <c r="CM8" s="13" t="s">
        <v>141</v>
      </c>
      <c r="CN8" s="1"/>
      <c r="CO8" s="1"/>
      <c r="CP8" s="1"/>
      <c r="CQ8" s="1"/>
      <c r="CR8" s="1"/>
      <c r="CS8" s="8" t="s">
        <v>141</v>
      </c>
      <c r="CT8" s="8" t="s">
        <v>141</v>
      </c>
      <c r="CU8" s="8"/>
      <c r="CV8" s="8"/>
      <c r="CW8" s="8"/>
      <c r="CX8" s="8" t="s">
        <v>141</v>
      </c>
      <c r="CY8" s="8" t="s">
        <v>95</v>
      </c>
      <c r="CZ8" s="9" t="s">
        <v>140</v>
      </c>
      <c r="DA8" s="9" t="s">
        <v>141</v>
      </c>
      <c r="DB8" s="9" t="s">
        <v>141</v>
      </c>
      <c r="DC8" s="9" t="s">
        <v>140</v>
      </c>
      <c r="DD8" s="8" t="s">
        <v>141</v>
      </c>
      <c r="DE8" s="8" t="s">
        <v>141</v>
      </c>
      <c r="DF8" s="8" t="s">
        <v>141</v>
      </c>
    </row>
    <row r="9" spans="1:110" s="6" customFormat="1" x14ac:dyDescent="0.35">
      <c r="A9" s="7" t="s">
        <v>121</v>
      </c>
      <c r="C9" s="6" t="s">
        <v>130</v>
      </c>
      <c r="D9" s="6" t="s">
        <v>135</v>
      </c>
      <c r="E9" s="6" t="s">
        <v>137</v>
      </c>
      <c r="F9" s="12">
        <v>43699</v>
      </c>
      <c r="G9" s="12">
        <v>43699</v>
      </c>
      <c r="H9" s="6" t="s">
        <v>93</v>
      </c>
      <c r="I9" s="6" t="s">
        <v>101</v>
      </c>
      <c r="J9" s="6" t="s">
        <v>94</v>
      </c>
      <c r="K9" s="1"/>
      <c r="L9" s="1"/>
      <c r="M9" s="1"/>
      <c r="N9" s="1"/>
      <c r="O9" s="1"/>
      <c r="P9" s="1"/>
      <c r="R9" s="1"/>
      <c r="S9" s="1"/>
      <c r="T9" s="1"/>
      <c r="U9" s="1"/>
      <c r="V9" s="6" t="s">
        <v>141</v>
      </c>
      <c r="W9" s="1"/>
      <c r="X9" s="1"/>
      <c r="Y9" s="6" t="s">
        <v>141</v>
      </c>
      <c r="Z9" s="1"/>
      <c r="AB9" s="1"/>
      <c r="AC9" s="1"/>
      <c r="AD9" s="1"/>
      <c r="AE9" s="13" t="s">
        <v>140</v>
      </c>
      <c r="AF9" s="1"/>
      <c r="AG9" s="1"/>
      <c r="AH9" s="1"/>
      <c r="AI9" s="6" t="s">
        <v>141</v>
      </c>
      <c r="AJ9" s="1"/>
      <c r="AK9" s="1"/>
      <c r="AL9" s="1"/>
      <c r="AM9" s="1"/>
      <c r="AN9" s="1"/>
      <c r="AO9" s="13" t="s">
        <v>141</v>
      </c>
      <c r="AP9" s="1"/>
      <c r="AQ9" s="1"/>
      <c r="AR9" s="6">
        <v>7.0000000000000001E-3</v>
      </c>
      <c r="AS9" s="1"/>
      <c r="AT9" s="1"/>
      <c r="AU9" s="1"/>
      <c r="AV9" s="1"/>
      <c r="AW9" s="1"/>
      <c r="AX9" s="1"/>
      <c r="AY9" s="1"/>
      <c r="BC9" s="6" t="s">
        <v>141</v>
      </c>
      <c r="BD9" s="1"/>
      <c r="BE9" s="1"/>
      <c r="BG9" s="6" t="s">
        <v>141</v>
      </c>
      <c r="BI9" s="1"/>
      <c r="BJ9" s="1"/>
      <c r="BL9" s="1"/>
      <c r="BM9" s="1"/>
      <c r="BN9" s="1"/>
      <c r="BP9" s="1"/>
      <c r="BQ9" s="1"/>
      <c r="BR9" s="1"/>
      <c r="BS9" s="1"/>
      <c r="BU9" s="1"/>
      <c r="BX9" s="1"/>
      <c r="BY9" s="1"/>
      <c r="BZ9" s="1"/>
      <c r="CB9" s="1"/>
      <c r="CC9" s="6" t="s">
        <v>141</v>
      </c>
      <c r="CD9" s="1"/>
      <c r="CE9" s="1"/>
      <c r="CF9" s="1"/>
      <c r="CG9" s="1"/>
      <c r="CH9" s="6" t="s">
        <v>141</v>
      </c>
      <c r="CI9" s="1"/>
      <c r="CK9" s="13" t="s">
        <v>141</v>
      </c>
      <c r="CL9" s="1"/>
      <c r="CM9" s="13" t="s">
        <v>141</v>
      </c>
      <c r="CN9" s="1"/>
      <c r="CO9" s="1"/>
      <c r="CP9" s="1"/>
      <c r="CQ9" s="1"/>
      <c r="CR9" s="1"/>
      <c r="CS9" s="8" t="s">
        <v>141</v>
      </c>
      <c r="CT9" s="8" t="s">
        <v>141</v>
      </c>
      <c r="CU9" s="8"/>
      <c r="CV9" s="8"/>
      <c r="CW9" s="8"/>
      <c r="CX9" s="8" t="s">
        <v>141</v>
      </c>
      <c r="CY9" s="8" t="s">
        <v>95</v>
      </c>
      <c r="CZ9" s="9" t="s">
        <v>140</v>
      </c>
      <c r="DA9" s="9" t="s">
        <v>141</v>
      </c>
      <c r="DB9" s="9" t="s">
        <v>141</v>
      </c>
      <c r="DC9" s="9" t="s">
        <v>140</v>
      </c>
      <c r="DD9" s="8" t="s">
        <v>141</v>
      </c>
      <c r="DE9" s="8" t="s">
        <v>141</v>
      </c>
      <c r="DF9" s="8" t="s">
        <v>141</v>
      </c>
    </row>
    <row r="10" spans="1:110" s="6" customFormat="1" x14ac:dyDescent="0.35">
      <c r="A10" s="7" t="s">
        <v>121</v>
      </c>
      <c r="C10" s="6" t="s">
        <v>130</v>
      </c>
      <c r="D10" s="6" t="s">
        <v>136</v>
      </c>
      <c r="E10" s="6" t="s">
        <v>137</v>
      </c>
      <c r="F10" s="12">
        <v>43700</v>
      </c>
      <c r="G10" s="12">
        <v>43700</v>
      </c>
      <c r="H10" s="6" t="s">
        <v>93</v>
      </c>
      <c r="I10" s="6" t="s">
        <v>101</v>
      </c>
      <c r="J10" s="6" t="s">
        <v>94</v>
      </c>
      <c r="K10" s="1"/>
      <c r="L10" s="1"/>
      <c r="M10" s="1"/>
      <c r="N10" s="1"/>
      <c r="O10" s="1"/>
      <c r="P10" s="1"/>
      <c r="R10" s="1"/>
      <c r="S10" s="1"/>
      <c r="T10" s="1"/>
      <c r="U10" s="1"/>
      <c r="V10" s="6" t="s">
        <v>141</v>
      </c>
      <c r="W10" s="1"/>
      <c r="X10" s="1"/>
      <c r="Y10" s="6" t="s">
        <v>141</v>
      </c>
      <c r="Z10" s="1"/>
      <c r="AB10" s="1"/>
      <c r="AC10" s="1"/>
      <c r="AD10" s="1"/>
      <c r="AE10" s="13" t="s">
        <v>140</v>
      </c>
      <c r="AF10" s="1"/>
      <c r="AG10" s="1"/>
      <c r="AH10" s="1"/>
      <c r="AI10" s="6" t="s">
        <v>141</v>
      </c>
      <c r="AJ10" s="1"/>
      <c r="AK10" s="1"/>
      <c r="AL10" s="1"/>
      <c r="AM10" s="1"/>
      <c r="AN10" s="1"/>
      <c r="AO10" s="13" t="s">
        <v>141</v>
      </c>
      <c r="AP10" s="1"/>
      <c r="AQ10" s="1"/>
      <c r="AR10" s="6">
        <v>8.9999999999999998E-4</v>
      </c>
      <c r="AS10" s="1"/>
      <c r="AT10" s="1"/>
      <c r="AU10" s="1"/>
      <c r="AV10" s="1"/>
      <c r="AW10" s="1"/>
      <c r="AX10" s="1"/>
      <c r="AY10" s="1"/>
      <c r="BC10" s="6" t="s">
        <v>141</v>
      </c>
      <c r="BD10" s="1"/>
      <c r="BE10" s="1"/>
      <c r="BG10" s="6" t="s">
        <v>141</v>
      </c>
      <c r="BI10" s="1"/>
      <c r="BJ10" s="1"/>
      <c r="BL10" s="1"/>
      <c r="BM10" s="1"/>
      <c r="BN10" s="1"/>
      <c r="BP10" s="1"/>
      <c r="BQ10" s="1"/>
      <c r="BR10" s="1"/>
      <c r="BS10" s="1"/>
      <c r="BU10" s="1"/>
      <c r="BX10" s="1"/>
      <c r="BY10" s="1"/>
      <c r="BZ10" s="1"/>
      <c r="CB10" s="1"/>
      <c r="CC10" s="6" t="s">
        <v>141</v>
      </c>
      <c r="CD10" s="1"/>
      <c r="CE10" s="1"/>
      <c r="CF10" s="1"/>
      <c r="CG10" s="1"/>
      <c r="CH10" s="6" t="s">
        <v>141</v>
      </c>
      <c r="CI10" s="1"/>
      <c r="CK10" s="13" t="s">
        <v>141</v>
      </c>
      <c r="CL10" s="1"/>
      <c r="CM10" s="13" t="s">
        <v>141</v>
      </c>
      <c r="CN10" s="1"/>
      <c r="CO10" s="1"/>
      <c r="CP10" s="1"/>
      <c r="CQ10" s="1"/>
      <c r="CR10" s="1"/>
      <c r="CS10" s="8" t="s">
        <v>141</v>
      </c>
      <c r="CT10" s="8" t="s">
        <v>141</v>
      </c>
      <c r="CU10" s="8"/>
      <c r="CV10" s="8"/>
      <c r="CW10" s="8"/>
      <c r="CX10" s="8" t="s">
        <v>141</v>
      </c>
      <c r="CY10" s="8" t="s">
        <v>95</v>
      </c>
      <c r="CZ10" s="9" t="s">
        <v>140</v>
      </c>
      <c r="DA10" s="9" t="s">
        <v>141</v>
      </c>
      <c r="DB10" s="9" t="s">
        <v>141</v>
      </c>
      <c r="DC10" s="9" t="s">
        <v>140</v>
      </c>
      <c r="DD10" s="8" t="s">
        <v>141</v>
      </c>
      <c r="DE10" s="8" t="s">
        <v>141</v>
      </c>
      <c r="DF10" s="8" t="s">
        <v>141</v>
      </c>
    </row>
    <row r="11" spans="1:110" s="6" customFormat="1" x14ac:dyDescent="0.35">
      <c r="A11" s="7" t="s">
        <v>121</v>
      </c>
      <c r="C11" s="6" t="s">
        <v>131</v>
      </c>
      <c r="D11" s="6" t="s">
        <v>132</v>
      </c>
      <c r="E11" s="6" t="s">
        <v>137</v>
      </c>
      <c r="F11" s="12">
        <v>43980</v>
      </c>
      <c r="G11" s="12">
        <v>43980</v>
      </c>
      <c r="H11" s="6" t="s">
        <v>93</v>
      </c>
      <c r="I11" s="6" t="s">
        <v>101</v>
      </c>
      <c r="J11" s="6" t="s">
        <v>94</v>
      </c>
      <c r="K11" s="1"/>
      <c r="L11" s="1"/>
      <c r="M11" s="1"/>
      <c r="N11" s="1"/>
      <c r="O11" s="1"/>
      <c r="P11" s="1"/>
      <c r="R11" s="1"/>
      <c r="S11" s="1"/>
      <c r="T11" s="1"/>
      <c r="U11" s="1"/>
      <c r="V11" s="6" t="s">
        <v>141</v>
      </c>
      <c r="W11" s="1"/>
      <c r="X11" s="1"/>
      <c r="Y11" s="6">
        <v>6.9999999999999999E-4</v>
      </c>
      <c r="Z11" s="1"/>
      <c r="AB11" s="1"/>
      <c r="AC11" s="1"/>
      <c r="AD11" s="1"/>
      <c r="AE11" s="13" t="s">
        <v>140</v>
      </c>
      <c r="AF11" s="1"/>
      <c r="AG11" s="1"/>
      <c r="AH11" s="1"/>
      <c r="AI11" s="6" t="s">
        <v>141</v>
      </c>
      <c r="AJ11" s="1"/>
      <c r="AK11" s="1"/>
      <c r="AL11" s="1"/>
      <c r="AM11" s="1"/>
      <c r="AN11" s="1"/>
      <c r="AO11" s="13" t="s">
        <v>141</v>
      </c>
      <c r="AP11" s="1"/>
      <c r="AQ11" s="1"/>
      <c r="AR11" s="6">
        <v>3.5000000000000001E-3</v>
      </c>
      <c r="AS11" s="1"/>
      <c r="AT11" s="1"/>
      <c r="AU11" s="1"/>
      <c r="AV11" s="1"/>
      <c r="AW11" s="1"/>
      <c r="AX11" s="1"/>
      <c r="AY11" s="1"/>
      <c r="BC11" s="6" t="s">
        <v>141</v>
      </c>
      <c r="BD11" s="1"/>
      <c r="BE11" s="1"/>
      <c r="BG11" s="6">
        <v>8.0000000000000004E-4</v>
      </c>
      <c r="BI11" s="1"/>
      <c r="BJ11" s="1"/>
      <c r="BL11" s="1"/>
      <c r="BM11" s="1"/>
      <c r="BN11" s="1"/>
      <c r="BP11" s="1"/>
      <c r="BQ11" s="1"/>
      <c r="BR11" s="1"/>
      <c r="BS11" s="1"/>
      <c r="BU11" s="1"/>
      <c r="BX11" s="1"/>
      <c r="BY11" s="1"/>
      <c r="BZ11" s="1"/>
      <c r="CB11" s="1"/>
      <c r="CC11" s="6" t="s">
        <v>141</v>
      </c>
      <c r="CD11" s="1"/>
      <c r="CE11" s="1"/>
      <c r="CF11" s="1"/>
      <c r="CG11" s="1"/>
      <c r="CH11" s="6" t="s">
        <v>141</v>
      </c>
      <c r="CI11" s="1"/>
      <c r="CK11" s="13" t="s">
        <v>141</v>
      </c>
      <c r="CL11" s="1"/>
      <c r="CM11" s="13" t="s">
        <v>141</v>
      </c>
      <c r="CN11" s="1"/>
      <c r="CO11" s="1"/>
      <c r="CP11" s="1"/>
      <c r="CQ11" s="1"/>
      <c r="CR11" s="1"/>
      <c r="CS11" s="8" t="s">
        <v>141</v>
      </c>
      <c r="CT11" s="8" t="s">
        <v>141</v>
      </c>
      <c r="CU11" s="8"/>
      <c r="CV11" s="8"/>
      <c r="CW11" s="8"/>
      <c r="CX11" s="8" t="s">
        <v>141</v>
      </c>
      <c r="CY11" s="8" t="s">
        <v>95</v>
      </c>
      <c r="CZ11" s="9" t="s">
        <v>140</v>
      </c>
      <c r="DA11" s="9" t="s">
        <v>141</v>
      </c>
      <c r="DB11" s="9" t="s">
        <v>141</v>
      </c>
      <c r="DC11" s="9" t="s">
        <v>140</v>
      </c>
      <c r="DD11" s="8" t="s">
        <v>141</v>
      </c>
      <c r="DE11" s="8" t="s">
        <v>141</v>
      </c>
      <c r="DF11" s="8" t="s">
        <v>141</v>
      </c>
    </row>
    <row r="12" spans="1:110" s="6" customFormat="1" x14ac:dyDescent="0.35">
      <c r="A12" s="7" t="s">
        <v>121</v>
      </c>
      <c r="C12" s="6" t="s">
        <v>131</v>
      </c>
      <c r="D12" s="6" t="s">
        <v>133</v>
      </c>
      <c r="E12" s="6" t="s">
        <v>137</v>
      </c>
      <c r="F12" s="12">
        <v>43979</v>
      </c>
      <c r="G12" s="12">
        <v>43979</v>
      </c>
      <c r="H12" s="6" t="s">
        <v>93</v>
      </c>
      <c r="I12" s="6" t="s">
        <v>101</v>
      </c>
      <c r="J12" s="6" t="s">
        <v>94</v>
      </c>
      <c r="K12" s="1"/>
      <c r="L12" s="1"/>
      <c r="M12" s="1"/>
      <c r="N12" s="1"/>
      <c r="O12" s="1"/>
      <c r="P12" s="1"/>
      <c r="R12" s="1"/>
      <c r="S12" s="1"/>
      <c r="T12" s="1"/>
      <c r="U12" s="1"/>
      <c r="V12" s="6" t="s">
        <v>141</v>
      </c>
      <c r="W12" s="1"/>
      <c r="X12" s="1"/>
      <c r="Y12" s="6">
        <v>4.0000000000000002E-4</v>
      </c>
      <c r="Z12" s="1"/>
      <c r="AB12" s="1"/>
      <c r="AC12" s="1"/>
      <c r="AD12" s="1"/>
      <c r="AE12" s="13" t="s">
        <v>140</v>
      </c>
      <c r="AF12" s="1"/>
      <c r="AG12" s="1"/>
      <c r="AH12" s="1"/>
      <c r="AI12" s="6" t="s">
        <v>141</v>
      </c>
      <c r="AJ12" s="1"/>
      <c r="AK12" s="1"/>
      <c r="AL12" s="1"/>
      <c r="AM12" s="1"/>
      <c r="AN12" s="1"/>
      <c r="AO12" s="13" t="s">
        <v>141</v>
      </c>
      <c r="AP12" s="1"/>
      <c r="AQ12" s="1"/>
      <c r="AR12" s="6">
        <v>5.0000000000000001E-4</v>
      </c>
      <c r="AS12" s="1"/>
      <c r="AT12" s="1"/>
      <c r="AU12" s="1"/>
      <c r="AV12" s="1"/>
      <c r="AW12" s="1"/>
      <c r="AX12" s="1"/>
      <c r="AY12" s="1"/>
      <c r="BC12" s="6" t="s">
        <v>141</v>
      </c>
      <c r="BD12" s="1"/>
      <c r="BE12" s="1"/>
      <c r="BG12" s="6">
        <v>2.9999999999999997E-4</v>
      </c>
      <c r="BI12" s="1"/>
      <c r="BJ12" s="1"/>
      <c r="BL12" s="1"/>
      <c r="BM12" s="1"/>
      <c r="BN12" s="1"/>
      <c r="BP12" s="1"/>
      <c r="BQ12" s="1"/>
      <c r="BR12" s="1"/>
      <c r="BS12" s="1"/>
      <c r="BU12" s="1"/>
      <c r="BX12" s="1"/>
      <c r="BY12" s="1"/>
      <c r="BZ12" s="1"/>
      <c r="CB12" s="1"/>
      <c r="CC12" s="6" t="s">
        <v>141</v>
      </c>
      <c r="CD12" s="1"/>
      <c r="CE12" s="1"/>
      <c r="CF12" s="1"/>
      <c r="CG12" s="1"/>
      <c r="CH12" s="6" t="s">
        <v>141</v>
      </c>
      <c r="CI12" s="1"/>
      <c r="CK12" s="13" t="s">
        <v>141</v>
      </c>
      <c r="CL12" s="1"/>
      <c r="CM12" s="13" t="s">
        <v>141</v>
      </c>
      <c r="CN12" s="1"/>
      <c r="CO12" s="1"/>
      <c r="CP12" s="1"/>
      <c r="CQ12" s="1"/>
      <c r="CR12" s="1"/>
      <c r="CS12" s="8" t="s">
        <v>141</v>
      </c>
      <c r="CT12" s="8" t="s">
        <v>141</v>
      </c>
      <c r="CU12" s="8"/>
      <c r="CV12" s="8"/>
      <c r="CW12" s="8"/>
      <c r="CX12" s="8" t="s">
        <v>141</v>
      </c>
      <c r="CY12" s="8" t="s">
        <v>95</v>
      </c>
      <c r="CZ12" s="9" t="s">
        <v>140</v>
      </c>
      <c r="DA12" s="9" t="s">
        <v>141</v>
      </c>
      <c r="DB12" s="9" t="s">
        <v>141</v>
      </c>
      <c r="DC12" s="9" t="s">
        <v>140</v>
      </c>
      <c r="DD12" s="8" t="s">
        <v>141</v>
      </c>
      <c r="DE12" s="8" t="s">
        <v>141</v>
      </c>
      <c r="DF12" s="8" t="s">
        <v>141</v>
      </c>
    </row>
    <row r="13" spans="1:110" s="6" customFormat="1" x14ac:dyDescent="0.35">
      <c r="A13" s="7" t="s">
        <v>121</v>
      </c>
      <c r="C13" s="6" t="s">
        <v>131</v>
      </c>
      <c r="D13" s="6" t="s">
        <v>134</v>
      </c>
      <c r="E13" s="6" t="s">
        <v>137</v>
      </c>
      <c r="F13" s="12">
        <v>43980</v>
      </c>
      <c r="G13" s="12">
        <v>43980</v>
      </c>
      <c r="H13" s="6" t="s">
        <v>93</v>
      </c>
      <c r="I13" s="6" t="s">
        <v>101</v>
      </c>
      <c r="J13" s="6" t="s">
        <v>94</v>
      </c>
      <c r="K13" s="1"/>
      <c r="L13" s="1"/>
      <c r="M13" s="1"/>
      <c r="N13" s="1"/>
      <c r="O13" s="1"/>
      <c r="P13" s="1"/>
      <c r="R13" s="1"/>
      <c r="S13" s="1"/>
      <c r="T13" s="1"/>
      <c r="U13" s="1"/>
      <c r="V13" s="6" t="s">
        <v>141</v>
      </c>
      <c r="W13" s="1"/>
      <c r="X13" s="1"/>
      <c r="Y13" s="6">
        <v>5.0000000000000001E-4</v>
      </c>
      <c r="Z13" s="1"/>
      <c r="AB13" s="1"/>
      <c r="AC13" s="1"/>
      <c r="AD13" s="1"/>
      <c r="AE13" s="13" t="s">
        <v>140</v>
      </c>
      <c r="AF13" s="1"/>
      <c r="AG13" s="1"/>
      <c r="AH13" s="1"/>
      <c r="AI13" s="6" t="s">
        <v>141</v>
      </c>
      <c r="AJ13" s="1"/>
      <c r="AK13" s="1"/>
      <c r="AL13" s="1"/>
      <c r="AM13" s="1"/>
      <c r="AN13" s="1"/>
      <c r="AO13" s="13" t="s">
        <v>141</v>
      </c>
      <c r="AP13" s="1"/>
      <c r="AQ13" s="1"/>
      <c r="AR13" s="6">
        <v>7.0000000000000001E-3</v>
      </c>
      <c r="AS13" s="1"/>
      <c r="AT13" s="1"/>
      <c r="AU13" s="1"/>
      <c r="AV13" s="1"/>
      <c r="AW13" s="1"/>
      <c r="AX13" s="1"/>
      <c r="AY13" s="1"/>
      <c r="BC13" s="6" t="s">
        <v>141</v>
      </c>
      <c r="BD13" s="1"/>
      <c r="BE13" s="1"/>
      <c r="BG13" s="6">
        <v>5.0000000000000001E-4</v>
      </c>
      <c r="BI13" s="1"/>
      <c r="BJ13" s="1"/>
      <c r="BL13" s="1"/>
      <c r="BM13" s="1"/>
      <c r="BN13" s="1"/>
      <c r="BP13" s="1"/>
      <c r="BQ13" s="1"/>
      <c r="BR13" s="1"/>
      <c r="BS13" s="1"/>
      <c r="BU13" s="1"/>
      <c r="BX13" s="1"/>
      <c r="BY13" s="1"/>
      <c r="BZ13" s="1"/>
      <c r="CB13" s="1"/>
      <c r="CC13" s="6" t="s">
        <v>141</v>
      </c>
      <c r="CD13" s="1"/>
      <c r="CE13" s="1"/>
      <c r="CF13" s="1"/>
      <c r="CG13" s="1"/>
      <c r="CH13" s="6" t="s">
        <v>141</v>
      </c>
      <c r="CI13" s="1"/>
      <c r="CK13" s="13" t="s">
        <v>141</v>
      </c>
      <c r="CL13" s="1"/>
      <c r="CM13" s="13" t="s">
        <v>141</v>
      </c>
      <c r="CN13" s="1"/>
      <c r="CO13" s="1"/>
      <c r="CP13" s="1"/>
      <c r="CQ13" s="1"/>
      <c r="CR13" s="1"/>
      <c r="CS13" s="8" t="s">
        <v>141</v>
      </c>
      <c r="CT13" s="8" t="s">
        <v>141</v>
      </c>
      <c r="CU13" s="8"/>
      <c r="CV13" s="8"/>
      <c r="CW13" s="8"/>
      <c r="CX13" s="8" t="s">
        <v>141</v>
      </c>
      <c r="CY13" s="8" t="s">
        <v>95</v>
      </c>
      <c r="CZ13" s="9" t="s">
        <v>140</v>
      </c>
      <c r="DA13" s="9" t="s">
        <v>141</v>
      </c>
      <c r="DB13" s="9" t="s">
        <v>141</v>
      </c>
      <c r="DC13" s="9" t="s">
        <v>140</v>
      </c>
      <c r="DD13" s="8" t="s">
        <v>141</v>
      </c>
      <c r="DE13" s="8" t="s">
        <v>141</v>
      </c>
      <c r="DF13" s="8" t="s">
        <v>141</v>
      </c>
    </row>
    <row r="14" spans="1:110" s="6" customFormat="1" x14ac:dyDescent="0.35">
      <c r="A14" s="7" t="s">
        <v>121</v>
      </c>
      <c r="C14" s="6" t="s">
        <v>131</v>
      </c>
      <c r="D14" s="6" t="s">
        <v>135</v>
      </c>
      <c r="E14" s="6" t="s">
        <v>137</v>
      </c>
      <c r="F14" s="12">
        <v>43979</v>
      </c>
      <c r="G14" s="12">
        <v>43979</v>
      </c>
      <c r="H14" s="6" t="s">
        <v>93</v>
      </c>
      <c r="I14" s="6" t="s">
        <v>101</v>
      </c>
      <c r="J14" s="6" t="s">
        <v>94</v>
      </c>
      <c r="K14" s="1"/>
      <c r="L14" s="1"/>
      <c r="M14" s="1"/>
      <c r="N14" s="1"/>
      <c r="O14" s="1"/>
      <c r="P14" s="1"/>
      <c r="R14" s="1"/>
      <c r="S14" s="1"/>
      <c r="T14" s="1"/>
      <c r="U14" s="1"/>
      <c r="V14" s="6" t="s">
        <v>141</v>
      </c>
      <c r="W14" s="1"/>
      <c r="X14" s="1"/>
      <c r="Y14" s="6">
        <v>5.9999999999999995E-4</v>
      </c>
      <c r="Z14" s="1"/>
      <c r="AB14" s="1"/>
      <c r="AC14" s="1"/>
      <c r="AD14" s="1"/>
      <c r="AE14" s="13" t="s">
        <v>140</v>
      </c>
      <c r="AF14" s="1"/>
      <c r="AG14" s="1"/>
      <c r="AH14" s="1"/>
      <c r="AI14" s="6" t="s">
        <v>141</v>
      </c>
      <c r="AJ14" s="1"/>
      <c r="AK14" s="1"/>
      <c r="AL14" s="1"/>
      <c r="AM14" s="1"/>
      <c r="AN14" s="1"/>
      <c r="AO14" s="13" t="s">
        <v>141</v>
      </c>
      <c r="AP14" s="1"/>
      <c r="AQ14" s="1"/>
      <c r="AR14" s="6">
        <v>8.0000000000000004E-4</v>
      </c>
      <c r="AS14" s="1"/>
      <c r="AT14" s="1"/>
      <c r="AU14" s="1"/>
      <c r="AV14" s="1"/>
      <c r="AW14" s="1"/>
      <c r="AX14" s="1"/>
      <c r="AY14" s="1"/>
      <c r="BC14" s="6" t="s">
        <v>141</v>
      </c>
      <c r="BD14" s="1"/>
      <c r="BE14" s="1"/>
      <c r="BG14" s="6">
        <v>5.9999999999999995E-4</v>
      </c>
      <c r="BI14" s="1"/>
      <c r="BJ14" s="1"/>
      <c r="BL14" s="1"/>
      <c r="BM14" s="1"/>
      <c r="BN14" s="1"/>
      <c r="BP14" s="1"/>
      <c r="BQ14" s="1"/>
      <c r="BR14" s="1"/>
      <c r="BS14" s="1"/>
      <c r="BU14" s="1"/>
      <c r="BX14" s="1"/>
      <c r="BY14" s="1"/>
      <c r="BZ14" s="1"/>
      <c r="CB14" s="1"/>
      <c r="CC14" s="6" t="s">
        <v>141</v>
      </c>
      <c r="CD14" s="1"/>
      <c r="CE14" s="1"/>
      <c r="CF14" s="1"/>
      <c r="CG14" s="1"/>
      <c r="CH14" s="6" t="s">
        <v>141</v>
      </c>
      <c r="CI14" s="1"/>
      <c r="CK14" s="13" t="s">
        <v>141</v>
      </c>
      <c r="CL14" s="1"/>
      <c r="CM14" s="13" t="s">
        <v>141</v>
      </c>
      <c r="CN14" s="1"/>
      <c r="CO14" s="1"/>
      <c r="CP14" s="1"/>
      <c r="CQ14" s="1"/>
      <c r="CR14" s="1"/>
      <c r="CS14" s="8" t="s">
        <v>141</v>
      </c>
      <c r="CT14" s="8" t="s">
        <v>141</v>
      </c>
      <c r="CU14" s="8"/>
      <c r="CV14" s="8"/>
      <c r="CW14" s="8"/>
      <c r="CX14" s="8" t="s">
        <v>141</v>
      </c>
      <c r="CY14" s="8" t="s">
        <v>95</v>
      </c>
      <c r="CZ14" s="9" t="s">
        <v>140</v>
      </c>
      <c r="DA14" s="9" t="s">
        <v>141</v>
      </c>
      <c r="DB14" s="9" t="s">
        <v>141</v>
      </c>
      <c r="DC14" s="9" t="s">
        <v>140</v>
      </c>
      <c r="DD14" s="8" t="s">
        <v>141</v>
      </c>
      <c r="DE14" s="8" t="s">
        <v>141</v>
      </c>
      <c r="DF14" s="8" t="s">
        <v>141</v>
      </c>
    </row>
    <row r="15" spans="1:110" s="6" customFormat="1" x14ac:dyDescent="0.35">
      <c r="A15" s="7" t="s">
        <v>121</v>
      </c>
      <c r="C15" s="6" t="s">
        <v>131</v>
      </c>
      <c r="D15" s="6" t="s">
        <v>136</v>
      </c>
      <c r="E15" s="6" t="s">
        <v>137</v>
      </c>
      <c r="F15" s="12">
        <v>43980</v>
      </c>
      <c r="G15" s="12">
        <v>43980</v>
      </c>
      <c r="H15" s="6" t="s">
        <v>93</v>
      </c>
      <c r="I15" s="6" t="s">
        <v>101</v>
      </c>
      <c r="J15" s="6" t="s">
        <v>94</v>
      </c>
      <c r="K15" s="1"/>
      <c r="L15" s="1"/>
      <c r="M15" s="1"/>
      <c r="N15" s="1"/>
      <c r="O15" s="1"/>
      <c r="P15" s="1"/>
      <c r="R15" s="1"/>
      <c r="S15" s="1"/>
      <c r="T15" s="1"/>
      <c r="U15" s="1"/>
      <c r="V15" s="6" t="s">
        <v>141</v>
      </c>
      <c r="W15" s="1"/>
      <c r="X15" s="1"/>
      <c r="Y15" s="6" t="s">
        <v>141</v>
      </c>
      <c r="Z15" s="1"/>
      <c r="AB15" s="1"/>
      <c r="AC15" s="1"/>
      <c r="AD15" s="1"/>
      <c r="AE15" s="13" t="s">
        <v>140</v>
      </c>
      <c r="AF15" s="1"/>
      <c r="AG15" s="1"/>
      <c r="AH15" s="1"/>
      <c r="AI15" s="6" t="s">
        <v>141</v>
      </c>
      <c r="AJ15" s="1"/>
      <c r="AK15" s="1"/>
      <c r="AL15" s="1"/>
      <c r="AM15" s="1"/>
      <c r="AN15" s="1"/>
      <c r="AO15" s="13" t="s">
        <v>141</v>
      </c>
      <c r="AP15" s="1"/>
      <c r="AQ15" s="1"/>
      <c r="AR15" s="6" t="s">
        <v>141</v>
      </c>
      <c r="AS15" s="1"/>
      <c r="AT15" s="1"/>
      <c r="AU15" s="1"/>
      <c r="AV15" s="1"/>
      <c r="AW15" s="1"/>
      <c r="AX15" s="1"/>
      <c r="AY15" s="1"/>
      <c r="BC15" s="6" t="s">
        <v>141</v>
      </c>
      <c r="BD15" s="1"/>
      <c r="BE15" s="1"/>
      <c r="BG15" s="6" t="s">
        <v>141</v>
      </c>
      <c r="BI15" s="1"/>
      <c r="BJ15" s="1"/>
      <c r="BL15" s="1"/>
      <c r="BM15" s="1"/>
      <c r="BN15" s="1"/>
      <c r="BP15" s="1"/>
      <c r="BQ15" s="1"/>
      <c r="BR15" s="1"/>
      <c r="BS15" s="1"/>
      <c r="BU15" s="1"/>
      <c r="BX15" s="1"/>
      <c r="BY15" s="1"/>
      <c r="BZ15" s="1"/>
      <c r="CB15" s="1"/>
      <c r="CC15" s="6" t="s">
        <v>141</v>
      </c>
      <c r="CD15" s="1"/>
      <c r="CE15" s="1"/>
      <c r="CF15" s="1"/>
      <c r="CG15" s="1"/>
      <c r="CH15" s="6" t="s">
        <v>141</v>
      </c>
      <c r="CI15" s="1"/>
      <c r="CK15" s="13" t="s">
        <v>141</v>
      </c>
      <c r="CL15" s="1"/>
      <c r="CM15" s="13" t="s">
        <v>141</v>
      </c>
      <c r="CN15" s="1"/>
      <c r="CO15" s="1"/>
      <c r="CP15" s="1"/>
      <c r="CQ15" s="1"/>
      <c r="CR15" s="1"/>
      <c r="CS15" s="8" t="s">
        <v>141</v>
      </c>
      <c r="CT15" s="8" t="s">
        <v>141</v>
      </c>
      <c r="CU15" s="8"/>
      <c r="CV15" s="8"/>
      <c r="CW15" s="8"/>
      <c r="CX15" s="8" t="s">
        <v>141</v>
      </c>
      <c r="CY15" s="8" t="s">
        <v>95</v>
      </c>
      <c r="CZ15" s="9" t="s">
        <v>140</v>
      </c>
      <c r="DA15" s="9" t="s">
        <v>141</v>
      </c>
      <c r="DB15" s="9" t="s">
        <v>141</v>
      </c>
      <c r="DC15" s="9" t="s">
        <v>140</v>
      </c>
      <c r="DD15" s="8" t="s">
        <v>141</v>
      </c>
      <c r="DE15" s="8" t="s">
        <v>141</v>
      </c>
      <c r="DF15" s="8" t="s">
        <v>141</v>
      </c>
    </row>
    <row r="16" spans="1:110" x14ac:dyDescent="0.35">
      <c r="A16" s="7" t="s">
        <v>121</v>
      </c>
      <c r="C16" s="7" t="s">
        <v>124</v>
      </c>
      <c r="D16" s="7" t="s">
        <v>111</v>
      </c>
      <c r="E16" s="7" t="s">
        <v>120</v>
      </c>
      <c r="F16" s="14">
        <v>43691</v>
      </c>
      <c r="G16" s="14">
        <v>43691</v>
      </c>
      <c r="H16" s="6" t="s">
        <v>93</v>
      </c>
      <c r="I16" s="6" t="s">
        <v>101</v>
      </c>
      <c r="J16" s="6" t="s">
        <v>94</v>
      </c>
      <c r="V16" s="7" t="s">
        <v>141</v>
      </c>
      <c r="Y16" s="7" t="s">
        <v>141</v>
      </c>
      <c r="AE16" s="13" t="s">
        <v>140</v>
      </c>
      <c r="AI16" s="7" t="s">
        <v>141</v>
      </c>
      <c r="AO16" s="13" t="s">
        <v>141</v>
      </c>
      <c r="AR16" s="7">
        <v>5.9999999999999995E-4</v>
      </c>
      <c r="BC16" s="7" t="s">
        <v>141</v>
      </c>
      <c r="BG16" s="7" t="s">
        <v>141</v>
      </c>
      <c r="CC16" s="7" t="s">
        <v>141</v>
      </c>
      <c r="CH16" s="7" t="s">
        <v>141</v>
      </c>
      <c r="CK16" s="13" t="s">
        <v>141</v>
      </c>
      <c r="CM16" s="13" t="s">
        <v>141</v>
      </c>
      <c r="CS16" s="8" t="s">
        <v>141</v>
      </c>
      <c r="CT16" s="8" t="s">
        <v>141</v>
      </c>
      <c r="CU16" s="8"/>
      <c r="CV16" s="8"/>
      <c r="CW16" s="8"/>
      <c r="CX16" s="8" t="s">
        <v>141</v>
      </c>
      <c r="CY16" s="8" t="s">
        <v>95</v>
      </c>
      <c r="CZ16" s="9" t="s">
        <v>140</v>
      </c>
      <c r="DA16" s="9" t="s">
        <v>141</v>
      </c>
      <c r="DB16" s="9" t="s">
        <v>141</v>
      </c>
      <c r="DC16" s="9" t="s">
        <v>140</v>
      </c>
      <c r="DD16" s="8" t="s">
        <v>141</v>
      </c>
      <c r="DE16" s="8" t="s">
        <v>141</v>
      </c>
      <c r="DF16" s="8" t="s">
        <v>141</v>
      </c>
    </row>
    <row r="17" spans="1:110" x14ac:dyDescent="0.35">
      <c r="A17" s="7" t="s">
        <v>121</v>
      </c>
      <c r="C17" s="7" t="s">
        <v>124</v>
      </c>
      <c r="D17" s="7" t="s">
        <v>115</v>
      </c>
      <c r="E17" s="7" t="s">
        <v>120</v>
      </c>
      <c r="F17" s="14">
        <v>43691</v>
      </c>
      <c r="G17" s="14">
        <v>43691</v>
      </c>
      <c r="H17" s="6" t="s">
        <v>93</v>
      </c>
      <c r="I17" s="6" t="s">
        <v>101</v>
      </c>
      <c r="J17" s="6" t="s">
        <v>94</v>
      </c>
      <c r="V17" s="7" t="s">
        <v>141</v>
      </c>
      <c r="Y17" s="7" t="s">
        <v>141</v>
      </c>
      <c r="AE17" s="13" t="s">
        <v>140</v>
      </c>
      <c r="AI17" s="7" t="s">
        <v>141</v>
      </c>
      <c r="AO17" s="13" t="s">
        <v>141</v>
      </c>
      <c r="AR17" s="7" t="s">
        <v>141</v>
      </c>
      <c r="BC17" s="7" t="s">
        <v>141</v>
      </c>
      <c r="BG17" s="7" t="s">
        <v>141</v>
      </c>
      <c r="CC17" s="7" t="s">
        <v>141</v>
      </c>
      <c r="CH17" s="7" t="s">
        <v>141</v>
      </c>
      <c r="CK17" s="13" t="s">
        <v>141</v>
      </c>
      <c r="CM17" s="13" t="s">
        <v>141</v>
      </c>
      <c r="CS17" s="8" t="s">
        <v>141</v>
      </c>
      <c r="CT17" s="8" t="s">
        <v>141</v>
      </c>
      <c r="CU17" s="8"/>
      <c r="CV17" s="8"/>
      <c r="CW17" s="8"/>
      <c r="CX17" s="8" t="s">
        <v>141</v>
      </c>
      <c r="CY17" s="8" t="s">
        <v>95</v>
      </c>
      <c r="CZ17" s="9" t="s">
        <v>140</v>
      </c>
      <c r="DA17" s="9" t="s">
        <v>141</v>
      </c>
      <c r="DB17" s="9" t="s">
        <v>141</v>
      </c>
      <c r="DC17" s="9" t="s">
        <v>140</v>
      </c>
      <c r="DD17" s="8" t="s">
        <v>141</v>
      </c>
      <c r="DE17" s="8" t="s">
        <v>141</v>
      </c>
      <c r="DF17" s="8" t="s">
        <v>141</v>
      </c>
    </row>
    <row r="18" spans="1:110" x14ac:dyDescent="0.35">
      <c r="A18" s="7" t="s">
        <v>121</v>
      </c>
      <c r="C18" s="7" t="s">
        <v>124</v>
      </c>
      <c r="D18" s="7" t="s">
        <v>116</v>
      </c>
      <c r="E18" s="7" t="s">
        <v>120</v>
      </c>
      <c r="F18" s="14">
        <v>43690</v>
      </c>
      <c r="G18" s="14">
        <v>43690</v>
      </c>
      <c r="H18" s="6" t="s">
        <v>93</v>
      </c>
      <c r="I18" s="6" t="s">
        <v>101</v>
      </c>
      <c r="J18" s="6" t="s">
        <v>94</v>
      </c>
      <c r="V18" s="7" t="s">
        <v>141</v>
      </c>
      <c r="Y18" s="7" t="s">
        <v>141</v>
      </c>
      <c r="AE18" s="13" t="s">
        <v>140</v>
      </c>
      <c r="AI18" s="7" t="s">
        <v>141</v>
      </c>
      <c r="AO18" s="13" t="s">
        <v>141</v>
      </c>
      <c r="AR18" s="7" t="s">
        <v>141</v>
      </c>
      <c r="BC18" s="7" t="s">
        <v>141</v>
      </c>
      <c r="BG18" s="7" t="s">
        <v>141</v>
      </c>
      <c r="CC18" s="7" t="s">
        <v>141</v>
      </c>
      <c r="CH18" s="7" t="s">
        <v>141</v>
      </c>
      <c r="CK18" s="13" t="s">
        <v>141</v>
      </c>
      <c r="CM18" s="13" t="s">
        <v>141</v>
      </c>
      <c r="CS18" s="8" t="s">
        <v>141</v>
      </c>
      <c r="CT18" s="8" t="s">
        <v>141</v>
      </c>
      <c r="CU18" s="8"/>
      <c r="CV18" s="8"/>
      <c r="CW18" s="8"/>
      <c r="CX18" s="8" t="s">
        <v>141</v>
      </c>
      <c r="CY18" s="8" t="s">
        <v>95</v>
      </c>
      <c r="CZ18" s="9" t="s">
        <v>140</v>
      </c>
      <c r="DA18" s="9" t="s">
        <v>141</v>
      </c>
      <c r="DB18" s="9" t="s">
        <v>141</v>
      </c>
      <c r="DC18" s="9" t="s">
        <v>140</v>
      </c>
      <c r="DD18" s="8" t="s">
        <v>141</v>
      </c>
      <c r="DE18" s="8" t="s">
        <v>141</v>
      </c>
      <c r="DF18" s="8" t="s">
        <v>141</v>
      </c>
    </row>
    <row r="19" spans="1:110" x14ac:dyDescent="0.35">
      <c r="A19" s="7" t="s">
        <v>121</v>
      </c>
      <c r="C19" s="7" t="s">
        <v>124</v>
      </c>
      <c r="D19" s="7" t="s">
        <v>117</v>
      </c>
      <c r="E19" s="7" t="s">
        <v>120</v>
      </c>
      <c r="F19" s="14">
        <v>43690</v>
      </c>
      <c r="G19" s="14">
        <v>43690</v>
      </c>
      <c r="H19" s="6" t="s">
        <v>93</v>
      </c>
      <c r="I19" s="6" t="s">
        <v>101</v>
      </c>
      <c r="J19" s="6" t="s">
        <v>94</v>
      </c>
      <c r="V19" s="7" t="s">
        <v>141</v>
      </c>
      <c r="Y19" s="7" t="s">
        <v>141</v>
      </c>
      <c r="AE19" s="13" t="s">
        <v>140</v>
      </c>
      <c r="AI19" s="7" t="s">
        <v>141</v>
      </c>
      <c r="AO19" s="13" t="s">
        <v>141</v>
      </c>
      <c r="AR19" s="7" t="s">
        <v>141</v>
      </c>
      <c r="BC19" s="7" t="s">
        <v>141</v>
      </c>
      <c r="BG19" s="7" t="s">
        <v>141</v>
      </c>
      <c r="CC19" s="7" t="s">
        <v>141</v>
      </c>
      <c r="CH19" s="7" t="s">
        <v>141</v>
      </c>
      <c r="CK19" s="13" t="s">
        <v>141</v>
      </c>
      <c r="CM19" s="13" t="s">
        <v>141</v>
      </c>
      <c r="CS19" s="8" t="s">
        <v>141</v>
      </c>
      <c r="CT19" s="8" t="s">
        <v>141</v>
      </c>
      <c r="CU19" s="8"/>
      <c r="CV19" s="8"/>
      <c r="CW19" s="8"/>
      <c r="CX19" s="8" t="s">
        <v>141</v>
      </c>
      <c r="CY19" s="8" t="s">
        <v>95</v>
      </c>
      <c r="CZ19" s="9" t="s">
        <v>140</v>
      </c>
      <c r="DA19" s="9" t="s">
        <v>141</v>
      </c>
      <c r="DB19" s="9" t="s">
        <v>141</v>
      </c>
      <c r="DC19" s="9" t="s">
        <v>140</v>
      </c>
      <c r="DD19" s="8" t="s">
        <v>141</v>
      </c>
      <c r="DE19" s="8" t="s">
        <v>141</v>
      </c>
      <c r="DF19" s="8" t="s">
        <v>141</v>
      </c>
    </row>
    <row r="20" spans="1:110" x14ac:dyDescent="0.35">
      <c r="A20" s="7" t="s">
        <v>121</v>
      </c>
      <c r="C20" s="7" t="s">
        <v>124</v>
      </c>
      <c r="D20" s="7" t="s">
        <v>118</v>
      </c>
      <c r="E20" s="7" t="s">
        <v>120</v>
      </c>
      <c r="F20" s="14">
        <v>43690</v>
      </c>
      <c r="G20" s="14">
        <v>43690</v>
      </c>
      <c r="H20" s="6" t="s">
        <v>93</v>
      </c>
      <c r="I20" s="6" t="s">
        <v>101</v>
      </c>
      <c r="J20" s="6" t="s">
        <v>94</v>
      </c>
      <c r="V20" s="7" t="s">
        <v>141</v>
      </c>
      <c r="Y20" s="7" t="s">
        <v>141</v>
      </c>
      <c r="AE20" s="13" t="s">
        <v>140</v>
      </c>
      <c r="AI20" s="7" t="s">
        <v>141</v>
      </c>
      <c r="AO20" s="13" t="s">
        <v>141</v>
      </c>
      <c r="AR20" s="7" t="s">
        <v>141</v>
      </c>
      <c r="BC20" s="7" t="s">
        <v>141</v>
      </c>
      <c r="BG20" s="7">
        <v>2.9999999999999997E-4</v>
      </c>
      <c r="CC20" s="7" t="s">
        <v>141</v>
      </c>
      <c r="CH20" s="7" t="s">
        <v>141</v>
      </c>
      <c r="CK20" s="13" t="s">
        <v>141</v>
      </c>
      <c r="CM20" s="13" t="s">
        <v>141</v>
      </c>
      <c r="CS20" s="8" t="s">
        <v>141</v>
      </c>
      <c r="CT20" s="8" t="s">
        <v>141</v>
      </c>
      <c r="CU20" s="8"/>
      <c r="CV20" s="8"/>
      <c r="CW20" s="8"/>
      <c r="CX20" s="8" t="s">
        <v>141</v>
      </c>
      <c r="CY20" s="8" t="s">
        <v>95</v>
      </c>
      <c r="CZ20" s="9" t="s">
        <v>140</v>
      </c>
      <c r="DA20" s="9" t="s">
        <v>141</v>
      </c>
      <c r="DB20" s="9" t="s">
        <v>141</v>
      </c>
      <c r="DC20" s="9" t="s">
        <v>140</v>
      </c>
      <c r="DD20" s="8" t="s">
        <v>141</v>
      </c>
      <c r="DE20" s="8" t="s">
        <v>141</v>
      </c>
      <c r="DF20" s="8" t="s">
        <v>141</v>
      </c>
    </row>
    <row r="21" spans="1:110" x14ac:dyDescent="0.35">
      <c r="A21" s="7" t="s">
        <v>121</v>
      </c>
      <c r="C21" s="7" t="s">
        <v>124</v>
      </c>
      <c r="D21" s="7" t="s">
        <v>119</v>
      </c>
      <c r="E21" s="7" t="s">
        <v>120</v>
      </c>
      <c r="F21" s="14">
        <v>43690</v>
      </c>
      <c r="G21" s="14">
        <v>43690</v>
      </c>
      <c r="H21" s="6" t="s">
        <v>93</v>
      </c>
      <c r="I21" s="6" t="s">
        <v>101</v>
      </c>
      <c r="J21" s="6" t="s">
        <v>94</v>
      </c>
      <c r="V21" s="7" t="s">
        <v>141</v>
      </c>
      <c r="Y21" s="7" t="s">
        <v>141</v>
      </c>
      <c r="AE21" s="13" t="s">
        <v>140</v>
      </c>
      <c r="AI21" s="7" t="s">
        <v>141</v>
      </c>
      <c r="AO21" s="13" t="s">
        <v>141</v>
      </c>
      <c r="AR21" s="7">
        <v>5.8999999999999999E-3</v>
      </c>
      <c r="BC21" s="7" t="s">
        <v>141</v>
      </c>
      <c r="BG21" s="7" t="s">
        <v>141</v>
      </c>
      <c r="CC21" s="7" t="s">
        <v>141</v>
      </c>
      <c r="CH21" s="7" t="s">
        <v>141</v>
      </c>
      <c r="CK21" s="13" t="s">
        <v>141</v>
      </c>
      <c r="CM21" s="13" t="s">
        <v>141</v>
      </c>
      <c r="CS21" s="8" t="s">
        <v>141</v>
      </c>
      <c r="CT21" s="8">
        <v>2.9999999999999997E-4</v>
      </c>
      <c r="CU21" s="8"/>
      <c r="CV21" s="8"/>
      <c r="CW21" s="8"/>
      <c r="CX21" s="8" t="s">
        <v>141</v>
      </c>
      <c r="CY21" s="8" t="s">
        <v>95</v>
      </c>
      <c r="CZ21" s="9" t="s">
        <v>140</v>
      </c>
      <c r="DA21" s="9" t="s">
        <v>141</v>
      </c>
      <c r="DB21" s="9" t="s">
        <v>141</v>
      </c>
      <c r="DC21" s="9" t="s">
        <v>140</v>
      </c>
      <c r="DD21" s="8" t="s">
        <v>141</v>
      </c>
      <c r="DE21" s="8" t="s">
        <v>141</v>
      </c>
      <c r="DF21" s="8" t="s">
        <v>141</v>
      </c>
    </row>
    <row r="22" spans="1:110" x14ac:dyDescent="0.35">
      <c r="A22" s="7" t="s">
        <v>121</v>
      </c>
      <c r="C22" s="7" t="s">
        <v>124</v>
      </c>
      <c r="D22" s="7" t="s">
        <v>112</v>
      </c>
      <c r="E22" s="7" t="s">
        <v>120</v>
      </c>
      <c r="F22" s="14">
        <v>43691</v>
      </c>
      <c r="G22" s="14">
        <v>43691</v>
      </c>
      <c r="H22" s="6" t="s">
        <v>93</v>
      </c>
      <c r="I22" s="6" t="s">
        <v>101</v>
      </c>
      <c r="J22" s="6" t="s">
        <v>94</v>
      </c>
      <c r="V22" s="7" t="s">
        <v>141</v>
      </c>
      <c r="Y22" s="7" t="s">
        <v>141</v>
      </c>
      <c r="AE22" s="13" t="s">
        <v>140</v>
      </c>
      <c r="AI22" s="7" t="s">
        <v>141</v>
      </c>
      <c r="AO22" s="13" t="s">
        <v>141</v>
      </c>
      <c r="AR22" s="7">
        <v>5.0000000000000001E-4</v>
      </c>
      <c r="BC22" s="7" t="s">
        <v>141</v>
      </c>
      <c r="BG22" s="7" t="s">
        <v>141</v>
      </c>
      <c r="CC22" s="7" t="s">
        <v>141</v>
      </c>
      <c r="CH22" s="7" t="s">
        <v>141</v>
      </c>
      <c r="CK22" s="13" t="s">
        <v>141</v>
      </c>
      <c r="CM22" s="13" t="s">
        <v>141</v>
      </c>
      <c r="CS22" s="8" t="s">
        <v>141</v>
      </c>
      <c r="CT22" s="8" t="s">
        <v>141</v>
      </c>
      <c r="CU22" s="8"/>
      <c r="CV22" s="8"/>
      <c r="CW22" s="8"/>
      <c r="CX22" s="8" t="s">
        <v>141</v>
      </c>
      <c r="CY22" s="8" t="s">
        <v>95</v>
      </c>
      <c r="CZ22" s="9" t="s">
        <v>140</v>
      </c>
      <c r="DA22" s="9" t="s">
        <v>141</v>
      </c>
      <c r="DB22" s="9" t="s">
        <v>141</v>
      </c>
      <c r="DC22" s="9" t="s">
        <v>140</v>
      </c>
      <c r="DD22" s="8" t="s">
        <v>141</v>
      </c>
      <c r="DE22" s="8" t="s">
        <v>141</v>
      </c>
      <c r="DF22" s="8" t="s">
        <v>141</v>
      </c>
    </row>
    <row r="23" spans="1:110" x14ac:dyDescent="0.35">
      <c r="A23" s="7" t="s">
        <v>121</v>
      </c>
      <c r="C23" s="7" t="s">
        <v>124</v>
      </c>
      <c r="D23" s="7" t="s">
        <v>113</v>
      </c>
      <c r="E23" s="7" t="s">
        <v>120</v>
      </c>
      <c r="F23" s="20">
        <v>43690</v>
      </c>
      <c r="G23" s="20">
        <v>43690</v>
      </c>
      <c r="H23" s="6" t="s">
        <v>93</v>
      </c>
      <c r="I23" s="6" t="s">
        <v>101</v>
      </c>
      <c r="J23" s="6" t="s">
        <v>94</v>
      </c>
      <c r="V23" s="7" t="s">
        <v>141</v>
      </c>
      <c r="Y23" s="7" t="s">
        <v>141</v>
      </c>
      <c r="AE23" s="13" t="s">
        <v>140</v>
      </c>
      <c r="AI23" s="7" t="s">
        <v>141</v>
      </c>
      <c r="AO23" s="13" t="s">
        <v>141</v>
      </c>
      <c r="AR23" s="7">
        <v>8.9999999999999993E-3</v>
      </c>
      <c r="BC23" s="7" t="s">
        <v>141</v>
      </c>
      <c r="BG23" s="7" t="s">
        <v>141</v>
      </c>
      <c r="CC23" s="7" t="s">
        <v>141</v>
      </c>
      <c r="CH23" s="7" t="s">
        <v>141</v>
      </c>
      <c r="CK23" s="13" t="s">
        <v>141</v>
      </c>
      <c r="CM23" s="13" t="s">
        <v>141</v>
      </c>
      <c r="CS23" s="8" t="s">
        <v>141</v>
      </c>
      <c r="CT23" s="8" t="s">
        <v>141</v>
      </c>
      <c r="CU23" s="8"/>
      <c r="CV23" s="8"/>
      <c r="CW23" s="8"/>
      <c r="CX23" s="8" t="s">
        <v>141</v>
      </c>
      <c r="CY23" s="8" t="s">
        <v>95</v>
      </c>
      <c r="CZ23" s="9" t="s">
        <v>140</v>
      </c>
      <c r="DA23" s="9" t="s">
        <v>141</v>
      </c>
      <c r="DB23" s="9" t="s">
        <v>141</v>
      </c>
      <c r="DC23" s="9" t="s">
        <v>140</v>
      </c>
      <c r="DD23" s="8" t="s">
        <v>141</v>
      </c>
      <c r="DE23" s="8" t="s">
        <v>141</v>
      </c>
      <c r="DF23" s="8" t="s">
        <v>141</v>
      </c>
    </row>
    <row r="24" spans="1:110" x14ac:dyDescent="0.35">
      <c r="A24" s="7" t="s">
        <v>121</v>
      </c>
      <c r="C24" s="7" t="s">
        <v>124</v>
      </c>
      <c r="D24" s="7" t="s">
        <v>114</v>
      </c>
      <c r="E24" s="7" t="s">
        <v>120</v>
      </c>
      <c r="F24" s="20">
        <v>43690</v>
      </c>
      <c r="G24" s="20">
        <v>43690</v>
      </c>
      <c r="H24" s="6" t="s">
        <v>93</v>
      </c>
      <c r="I24" s="6" t="s">
        <v>101</v>
      </c>
      <c r="J24" s="6" t="s">
        <v>94</v>
      </c>
      <c r="V24" s="7" t="s">
        <v>141</v>
      </c>
      <c r="Y24" s="7" t="s">
        <v>141</v>
      </c>
      <c r="AE24" s="13" t="s">
        <v>140</v>
      </c>
      <c r="AI24" s="7" t="s">
        <v>141</v>
      </c>
      <c r="AO24" s="13" t="s">
        <v>141</v>
      </c>
      <c r="AR24" s="7" t="s">
        <v>141</v>
      </c>
      <c r="BC24" s="7" t="s">
        <v>141</v>
      </c>
      <c r="BG24" s="7" t="s">
        <v>141</v>
      </c>
      <c r="CC24" s="7" t="s">
        <v>141</v>
      </c>
      <c r="CH24" s="7" t="s">
        <v>141</v>
      </c>
      <c r="CK24" s="13" t="s">
        <v>141</v>
      </c>
      <c r="CM24" s="13" t="s">
        <v>141</v>
      </c>
      <c r="CS24" s="8" t="s">
        <v>141</v>
      </c>
      <c r="CT24" s="8" t="s">
        <v>141</v>
      </c>
      <c r="CU24" s="8"/>
      <c r="CV24" s="8"/>
      <c r="CW24" s="8"/>
      <c r="CX24" s="8" t="s">
        <v>141</v>
      </c>
      <c r="CY24" s="8" t="s">
        <v>95</v>
      </c>
      <c r="CZ24" s="9" t="s">
        <v>140</v>
      </c>
      <c r="DA24" s="9" t="s">
        <v>141</v>
      </c>
      <c r="DB24" s="9" t="s">
        <v>141</v>
      </c>
      <c r="DC24" s="9" t="s">
        <v>140</v>
      </c>
      <c r="DD24" s="8" t="s">
        <v>141</v>
      </c>
      <c r="DE24" s="8" t="s">
        <v>141</v>
      </c>
      <c r="DF24" s="8" t="s">
        <v>141</v>
      </c>
    </row>
    <row r="25" spans="1:110" x14ac:dyDescent="0.35">
      <c r="A25" s="7" t="s">
        <v>121</v>
      </c>
      <c r="C25" s="7" t="s">
        <v>125</v>
      </c>
      <c r="D25" s="7" t="s">
        <v>111</v>
      </c>
      <c r="E25" s="7" t="s">
        <v>120</v>
      </c>
      <c r="F25" s="20">
        <v>43978</v>
      </c>
      <c r="G25" s="20">
        <v>43978</v>
      </c>
      <c r="H25" s="6" t="s">
        <v>93</v>
      </c>
      <c r="I25" s="6" t="s">
        <v>101</v>
      </c>
      <c r="J25" s="6" t="s">
        <v>94</v>
      </c>
      <c r="V25" s="7" t="s">
        <v>141</v>
      </c>
      <c r="Y25" s="7" t="s">
        <v>141</v>
      </c>
      <c r="AE25" s="13" t="s">
        <v>140</v>
      </c>
      <c r="AI25" s="7" t="s">
        <v>141</v>
      </c>
      <c r="AO25" s="13" t="s">
        <v>141</v>
      </c>
      <c r="AR25" s="7">
        <v>3.7000000000000002E-3</v>
      </c>
      <c r="BC25" s="7" t="s">
        <v>141</v>
      </c>
      <c r="BG25" s="7" t="s">
        <v>141</v>
      </c>
      <c r="CC25" s="7" t="s">
        <v>141</v>
      </c>
      <c r="CH25" s="7" t="s">
        <v>141</v>
      </c>
      <c r="CK25" s="13" t="s">
        <v>141</v>
      </c>
      <c r="CM25" s="13" t="s">
        <v>141</v>
      </c>
      <c r="CS25" s="8" t="s">
        <v>141</v>
      </c>
      <c r="CT25" s="8" t="s">
        <v>141</v>
      </c>
      <c r="CU25" s="8"/>
      <c r="CV25" s="8"/>
      <c r="CW25" s="8"/>
      <c r="CX25" s="8" t="s">
        <v>141</v>
      </c>
      <c r="CY25" s="8" t="s">
        <v>95</v>
      </c>
      <c r="CZ25" s="9" t="s">
        <v>140</v>
      </c>
      <c r="DA25" s="9" t="s">
        <v>141</v>
      </c>
      <c r="DB25" s="9" t="s">
        <v>141</v>
      </c>
      <c r="DC25" s="9" t="s">
        <v>140</v>
      </c>
      <c r="DD25" s="8" t="s">
        <v>141</v>
      </c>
      <c r="DE25" s="8" t="s">
        <v>141</v>
      </c>
      <c r="DF25" s="8" t="s">
        <v>141</v>
      </c>
    </row>
    <row r="26" spans="1:110" x14ac:dyDescent="0.35">
      <c r="A26" s="7" t="s">
        <v>121</v>
      </c>
      <c r="C26" s="7" t="s">
        <v>125</v>
      </c>
      <c r="D26" s="7" t="s">
        <v>115</v>
      </c>
      <c r="E26" s="7" t="s">
        <v>120</v>
      </c>
      <c r="F26" s="14">
        <v>43978</v>
      </c>
      <c r="G26" s="14">
        <v>43978</v>
      </c>
      <c r="H26" s="6" t="s">
        <v>93</v>
      </c>
      <c r="I26" s="6" t="s">
        <v>101</v>
      </c>
      <c r="J26" s="6" t="s">
        <v>94</v>
      </c>
      <c r="V26" s="7" t="s">
        <v>141</v>
      </c>
      <c r="Y26" s="7" t="s">
        <v>141</v>
      </c>
      <c r="AE26" s="13" t="s">
        <v>140</v>
      </c>
      <c r="AI26" s="7" t="s">
        <v>141</v>
      </c>
      <c r="AO26" s="13" t="s">
        <v>141</v>
      </c>
      <c r="AR26" s="7" t="s">
        <v>141</v>
      </c>
      <c r="BC26" s="7" t="s">
        <v>141</v>
      </c>
      <c r="BG26" s="7" t="s">
        <v>141</v>
      </c>
      <c r="CC26" s="7" t="s">
        <v>141</v>
      </c>
      <c r="CH26" s="7" t="s">
        <v>141</v>
      </c>
      <c r="CK26" s="13" t="s">
        <v>141</v>
      </c>
      <c r="CM26" s="13" t="s">
        <v>141</v>
      </c>
      <c r="CS26" s="8" t="s">
        <v>141</v>
      </c>
      <c r="CT26" s="8" t="s">
        <v>141</v>
      </c>
      <c r="CU26" s="8"/>
      <c r="CV26" s="8"/>
      <c r="CW26" s="8"/>
      <c r="CX26" s="8" t="s">
        <v>141</v>
      </c>
      <c r="CY26" s="8" t="s">
        <v>95</v>
      </c>
      <c r="CZ26" s="9" t="s">
        <v>140</v>
      </c>
      <c r="DA26" s="9" t="s">
        <v>141</v>
      </c>
      <c r="DB26" s="9" t="s">
        <v>141</v>
      </c>
      <c r="DC26" s="9" t="s">
        <v>140</v>
      </c>
      <c r="DD26" s="8" t="s">
        <v>141</v>
      </c>
      <c r="DE26" s="8" t="s">
        <v>141</v>
      </c>
      <c r="DF26" s="8" t="s">
        <v>141</v>
      </c>
    </row>
    <row r="27" spans="1:110" x14ac:dyDescent="0.35">
      <c r="A27" s="7" t="s">
        <v>121</v>
      </c>
      <c r="C27" s="7" t="s">
        <v>125</v>
      </c>
      <c r="D27" s="7" t="s">
        <v>116</v>
      </c>
      <c r="E27" s="7" t="s">
        <v>120</v>
      </c>
      <c r="F27" s="14">
        <v>43979</v>
      </c>
      <c r="G27" s="14">
        <v>43979</v>
      </c>
      <c r="H27" s="6" t="s">
        <v>93</v>
      </c>
      <c r="I27" s="6" t="s">
        <v>101</v>
      </c>
      <c r="J27" s="6" t="s">
        <v>94</v>
      </c>
      <c r="V27" s="7" t="s">
        <v>141</v>
      </c>
      <c r="Y27" s="7">
        <v>4.0000000000000002E-4</v>
      </c>
      <c r="AE27" s="13" t="s">
        <v>140</v>
      </c>
      <c r="AI27" s="7" t="s">
        <v>141</v>
      </c>
      <c r="AO27" s="13" t="s">
        <v>141</v>
      </c>
      <c r="AR27" s="7">
        <v>2E-3</v>
      </c>
      <c r="BC27" s="7" t="s">
        <v>141</v>
      </c>
      <c r="BG27" s="7">
        <v>2.0000000000000001E-4</v>
      </c>
      <c r="CC27" s="7" t="s">
        <v>141</v>
      </c>
      <c r="CH27" s="7" t="s">
        <v>141</v>
      </c>
      <c r="CK27" s="13" t="s">
        <v>141</v>
      </c>
      <c r="CM27" s="13" t="s">
        <v>141</v>
      </c>
      <c r="CS27" s="8" t="s">
        <v>141</v>
      </c>
      <c r="CT27" s="8" t="s">
        <v>141</v>
      </c>
      <c r="CU27" s="8"/>
      <c r="CV27" s="8"/>
      <c r="CW27" s="8"/>
      <c r="CX27" s="8" t="s">
        <v>141</v>
      </c>
      <c r="CY27" s="8" t="s">
        <v>95</v>
      </c>
      <c r="CZ27" s="9" t="s">
        <v>140</v>
      </c>
      <c r="DA27" s="9" t="s">
        <v>141</v>
      </c>
      <c r="DB27" s="9" t="s">
        <v>141</v>
      </c>
      <c r="DC27" s="9" t="s">
        <v>140</v>
      </c>
      <c r="DD27" s="8" t="s">
        <v>141</v>
      </c>
      <c r="DE27" s="8" t="s">
        <v>141</v>
      </c>
      <c r="DF27" s="8" t="s">
        <v>141</v>
      </c>
    </row>
    <row r="28" spans="1:110" x14ac:dyDescent="0.35">
      <c r="A28" s="7" t="s">
        <v>121</v>
      </c>
      <c r="C28" s="7" t="s">
        <v>125</v>
      </c>
      <c r="D28" s="7" t="s">
        <v>117</v>
      </c>
      <c r="E28" s="7" t="s">
        <v>120</v>
      </c>
      <c r="F28" s="14">
        <v>43979</v>
      </c>
      <c r="G28" s="14">
        <v>43979</v>
      </c>
      <c r="H28" s="6" t="s">
        <v>93</v>
      </c>
      <c r="I28" s="6" t="s">
        <v>101</v>
      </c>
      <c r="J28" s="6" t="s">
        <v>94</v>
      </c>
      <c r="V28" s="7" t="s">
        <v>141</v>
      </c>
      <c r="Y28" s="7">
        <v>5.9999999999999995E-4</v>
      </c>
      <c r="AE28" s="13" t="s">
        <v>140</v>
      </c>
      <c r="AI28" s="7" t="s">
        <v>141</v>
      </c>
      <c r="AO28" s="13" t="s">
        <v>141</v>
      </c>
      <c r="AR28" s="7">
        <v>4.0000000000000002E-4</v>
      </c>
      <c r="BC28" s="7" t="s">
        <v>141</v>
      </c>
      <c r="BG28" s="7">
        <v>2.9999999999999997E-4</v>
      </c>
      <c r="CC28" s="7">
        <v>2.0000000000000001E-4</v>
      </c>
      <c r="CH28" s="7" t="s">
        <v>141</v>
      </c>
      <c r="CK28" s="13" t="s">
        <v>141</v>
      </c>
      <c r="CM28" s="13" t="s">
        <v>141</v>
      </c>
      <c r="CS28" s="8" t="s">
        <v>141</v>
      </c>
      <c r="CT28" s="8" t="s">
        <v>141</v>
      </c>
      <c r="CU28" s="8"/>
      <c r="CV28" s="8"/>
      <c r="CW28" s="8"/>
      <c r="CX28" s="8" t="s">
        <v>141</v>
      </c>
      <c r="CY28" s="8" t="s">
        <v>95</v>
      </c>
      <c r="CZ28" s="9" t="s">
        <v>140</v>
      </c>
      <c r="DA28" s="9" t="s">
        <v>141</v>
      </c>
      <c r="DB28" s="9" t="s">
        <v>141</v>
      </c>
      <c r="DC28" s="9" t="s">
        <v>140</v>
      </c>
      <c r="DD28" s="8" t="s">
        <v>141</v>
      </c>
      <c r="DE28" s="8" t="s">
        <v>141</v>
      </c>
      <c r="DF28" s="8" t="s">
        <v>141</v>
      </c>
    </row>
    <row r="29" spans="1:110" x14ac:dyDescent="0.35">
      <c r="A29" s="7" t="s">
        <v>121</v>
      </c>
      <c r="C29" s="7" t="s">
        <v>125</v>
      </c>
      <c r="D29" s="7" t="s">
        <v>118</v>
      </c>
      <c r="E29" s="7" t="s">
        <v>120</v>
      </c>
      <c r="F29" s="14">
        <v>43979</v>
      </c>
      <c r="G29" s="14">
        <v>43979</v>
      </c>
      <c r="H29" s="6" t="s">
        <v>93</v>
      </c>
      <c r="I29" s="6" t="s">
        <v>101</v>
      </c>
      <c r="J29" s="6" t="s">
        <v>94</v>
      </c>
      <c r="V29" s="7" t="s">
        <v>141</v>
      </c>
      <c r="Y29" s="7">
        <v>1E-3</v>
      </c>
      <c r="AE29" s="13" t="s">
        <v>140</v>
      </c>
      <c r="AI29" s="7" t="s">
        <v>141</v>
      </c>
      <c r="AO29" s="13" t="s">
        <v>141</v>
      </c>
      <c r="AR29" s="7">
        <v>8.0000000000000004E-4</v>
      </c>
      <c r="BC29" s="7" t="s">
        <v>141</v>
      </c>
      <c r="BG29" s="7">
        <v>1.4E-3</v>
      </c>
      <c r="CC29" s="7" t="s">
        <v>141</v>
      </c>
      <c r="CH29" s="7" t="s">
        <v>141</v>
      </c>
      <c r="CK29" s="13" t="s">
        <v>141</v>
      </c>
      <c r="CM29" s="13" t="s">
        <v>141</v>
      </c>
      <c r="CS29" s="8" t="s">
        <v>141</v>
      </c>
      <c r="CT29" s="8" t="s">
        <v>141</v>
      </c>
      <c r="CU29" s="8"/>
      <c r="CV29" s="8"/>
      <c r="CW29" s="8"/>
      <c r="CX29" s="8" t="s">
        <v>141</v>
      </c>
      <c r="CY29" s="8" t="s">
        <v>95</v>
      </c>
      <c r="CZ29" s="9" t="s">
        <v>140</v>
      </c>
      <c r="DA29" s="9" t="s">
        <v>141</v>
      </c>
      <c r="DB29" s="9" t="s">
        <v>141</v>
      </c>
      <c r="DC29" s="9" t="s">
        <v>140</v>
      </c>
      <c r="DD29" s="8" t="s">
        <v>141</v>
      </c>
      <c r="DE29" s="8" t="s">
        <v>141</v>
      </c>
      <c r="DF29" s="8" t="s">
        <v>141</v>
      </c>
    </row>
    <row r="30" spans="1:110" x14ac:dyDescent="0.35">
      <c r="A30" s="7" t="s">
        <v>121</v>
      </c>
      <c r="C30" s="7" t="s">
        <v>125</v>
      </c>
      <c r="D30" s="7" t="s">
        <v>119</v>
      </c>
      <c r="E30" s="7" t="s">
        <v>120</v>
      </c>
      <c r="F30" s="14">
        <v>43979</v>
      </c>
      <c r="G30" s="14">
        <v>43979</v>
      </c>
      <c r="H30" s="6" t="s">
        <v>93</v>
      </c>
      <c r="I30" s="6" t="s">
        <v>101</v>
      </c>
      <c r="J30" s="6" t="s">
        <v>94</v>
      </c>
      <c r="V30" s="7" t="s">
        <v>141</v>
      </c>
      <c r="Y30" s="7">
        <v>5.0000000000000001E-4</v>
      </c>
      <c r="AE30" s="13" t="s">
        <v>140</v>
      </c>
      <c r="AI30" s="7" t="s">
        <v>141</v>
      </c>
      <c r="AO30" s="13" t="s">
        <v>141</v>
      </c>
      <c r="AR30" s="7">
        <v>5.9999999999999995E-4</v>
      </c>
      <c r="BC30" s="7" t="s">
        <v>141</v>
      </c>
      <c r="BG30" s="7">
        <v>2.0000000000000001E-4</v>
      </c>
      <c r="CC30" s="7" t="s">
        <v>141</v>
      </c>
      <c r="CH30" s="7" t="s">
        <v>141</v>
      </c>
      <c r="CK30" s="13" t="s">
        <v>141</v>
      </c>
      <c r="CM30" s="13" t="s">
        <v>141</v>
      </c>
      <c r="CS30" s="8" t="s">
        <v>141</v>
      </c>
      <c r="CT30" s="8">
        <v>1.1000000000000001E-3</v>
      </c>
      <c r="CU30" s="8"/>
      <c r="CV30" s="8"/>
      <c r="CW30" s="8"/>
      <c r="CX30" s="8" t="s">
        <v>141</v>
      </c>
      <c r="CY30" s="8" t="s">
        <v>95</v>
      </c>
      <c r="CZ30" s="9" t="s">
        <v>140</v>
      </c>
      <c r="DA30" s="9" t="s">
        <v>141</v>
      </c>
      <c r="DB30" s="9" t="s">
        <v>141</v>
      </c>
      <c r="DC30" s="9" t="s">
        <v>140</v>
      </c>
      <c r="DD30" s="8" t="s">
        <v>141</v>
      </c>
      <c r="DE30" s="8" t="s">
        <v>141</v>
      </c>
      <c r="DF30" s="8" t="s">
        <v>141</v>
      </c>
    </row>
    <row r="31" spans="1:110" x14ac:dyDescent="0.35">
      <c r="A31" s="7" t="s">
        <v>121</v>
      </c>
      <c r="C31" s="7" t="s">
        <v>125</v>
      </c>
      <c r="D31" s="7" t="s">
        <v>112</v>
      </c>
      <c r="E31" s="7" t="s">
        <v>120</v>
      </c>
      <c r="F31" s="14">
        <v>43978</v>
      </c>
      <c r="G31" s="14">
        <v>43978</v>
      </c>
      <c r="H31" s="6" t="s">
        <v>93</v>
      </c>
      <c r="I31" s="6" t="s">
        <v>101</v>
      </c>
      <c r="J31" s="6" t="s">
        <v>94</v>
      </c>
      <c r="V31" s="7" t="s">
        <v>141</v>
      </c>
      <c r="Y31" s="7">
        <v>5.9999999999999995E-4</v>
      </c>
      <c r="AE31" s="13" t="s">
        <v>140</v>
      </c>
      <c r="AI31" s="7" t="s">
        <v>141</v>
      </c>
      <c r="AO31" s="13" t="s">
        <v>141</v>
      </c>
      <c r="AR31" s="7">
        <v>3.0999999999999999E-3</v>
      </c>
      <c r="BC31" s="7" t="s">
        <v>141</v>
      </c>
      <c r="BG31" s="7" t="s">
        <v>141</v>
      </c>
      <c r="CC31" s="7">
        <v>2.9999999999999997E-4</v>
      </c>
      <c r="CH31" s="7" t="s">
        <v>141</v>
      </c>
      <c r="CK31" s="13" t="s">
        <v>141</v>
      </c>
      <c r="CM31" s="13" t="s">
        <v>141</v>
      </c>
      <c r="CS31" s="8" t="s">
        <v>141</v>
      </c>
      <c r="CT31" s="8" t="s">
        <v>141</v>
      </c>
      <c r="CU31" s="8"/>
      <c r="CV31" s="8"/>
      <c r="CW31" s="8"/>
      <c r="CX31" s="8" t="s">
        <v>141</v>
      </c>
      <c r="CY31" s="8" t="s">
        <v>95</v>
      </c>
      <c r="CZ31" s="9" t="s">
        <v>140</v>
      </c>
      <c r="DA31" s="9" t="s">
        <v>141</v>
      </c>
      <c r="DB31" s="9" t="s">
        <v>141</v>
      </c>
      <c r="DC31" s="9" t="s">
        <v>140</v>
      </c>
      <c r="DD31" s="8" t="s">
        <v>141</v>
      </c>
      <c r="DE31" s="8" t="s">
        <v>141</v>
      </c>
      <c r="DF31" s="8" t="s">
        <v>141</v>
      </c>
    </row>
    <row r="32" spans="1:110" x14ac:dyDescent="0.35">
      <c r="A32" s="7" t="s">
        <v>121</v>
      </c>
      <c r="C32" s="7" t="s">
        <v>125</v>
      </c>
      <c r="D32" s="7" t="s">
        <v>113</v>
      </c>
      <c r="E32" s="7" t="s">
        <v>120</v>
      </c>
      <c r="F32" s="14">
        <v>43979</v>
      </c>
      <c r="G32" s="14">
        <v>43979</v>
      </c>
      <c r="H32" s="6" t="s">
        <v>93</v>
      </c>
      <c r="I32" s="6" t="s">
        <v>101</v>
      </c>
      <c r="J32" s="6" t="s">
        <v>94</v>
      </c>
      <c r="V32" s="7" t="s">
        <v>141</v>
      </c>
      <c r="Y32" s="7">
        <v>5.0000000000000001E-4</v>
      </c>
      <c r="AE32" s="13" t="s">
        <v>140</v>
      </c>
      <c r="AI32" s="7" t="s">
        <v>141</v>
      </c>
      <c r="AO32" s="13" t="s">
        <v>141</v>
      </c>
      <c r="AR32" s="7">
        <v>2.3E-3</v>
      </c>
      <c r="BC32" s="7" t="s">
        <v>141</v>
      </c>
      <c r="BG32" s="7" t="s">
        <v>141</v>
      </c>
      <c r="CC32" s="7">
        <v>2.0000000000000001E-4</v>
      </c>
      <c r="CH32" s="7">
        <v>2.0000000000000001E-4</v>
      </c>
      <c r="CK32" s="13" t="s">
        <v>141</v>
      </c>
      <c r="CM32" s="13" t="s">
        <v>141</v>
      </c>
      <c r="CS32" s="8" t="s">
        <v>141</v>
      </c>
      <c r="CT32" s="8" t="s">
        <v>141</v>
      </c>
      <c r="CU32" s="8"/>
      <c r="CV32" s="8"/>
      <c r="CW32" s="8"/>
      <c r="CX32" s="8" t="s">
        <v>141</v>
      </c>
      <c r="CY32" s="8" t="s">
        <v>95</v>
      </c>
      <c r="CZ32" s="9" t="s">
        <v>140</v>
      </c>
      <c r="DA32" s="9" t="s">
        <v>141</v>
      </c>
      <c r="DB32" s="9" t="s">
        <v>141</v>
      </c>
      <c r="DC32" s="9" t="s">
        <v>140</v>
      </c>
      <c r="DD32" s="8" t="s">
        <v>141</v>
      </c>
      <c r="DE32" s="8" t="s">
        <v>141</v>
      </c>
      <c r="DF32" s="8" t="s">
        <v>141</v>
      </c>
    </row>
    <row r="33" spans="1:110" x14ac:dyDescent="0.35">
      <c r="A33" s="7" t="s">
        <v>121</v>
      </c>
      <c r="C33" s="7" t="s">
        <v>125</v>
      </c>
      <c r="D33" s="7" t="s">
        <v>114</v>
      </c>
      <c r="E33" s="7" t="s">
        <v>120</v>
      </c>
      <c r="F33" s="14">
        <v>43979</v>
      </c>
      <c r="G33" s="14">
        <v>43979</v>
      </c>
      <c r="H33" s="6" t="s">
        <v>93</v>
      </c>
      <c r="I33" s="6" t="s">
        <v>101</v>
      </c>
      <c r="J33" s="6" t="s">
        <v>94</v>
      </c>
      <c r="V33" s="7" t="s">
        <v>141</v>
      </c>
      <c r="Y33" s="7">
        <v>6.9999999999999999E-4</v>
      </c>
      <c r="AE33" s="13" t="s">
        <v>140</v>
      </c>
      <c r="AI33" s="7" t="s">
        <v>141</v>
      </c>
      <c r="AO33" s="13" t="s">
        <v>141</v>
      </c>
      <c r="AR33" s="7">
        <v>2.5000000000000001E-3</v>
      </c>
      <c r="BC33" s="7" t="s">
        <v>141</v>
      </c>
      <c r="BG33" s="7">
        <v>2.9999999999999997E-4</v>
      </c>
      <c r="CC33" s="7" t="s">
        <v>141</v>
      </c>
      <c r="CH33" s="7" t="s">
        <v>141</v>
      </c>
      <c r="CK33" s="13" t="s">
        <v>141</v>
      </c>
      <c r="CM33" s="13" t="s">
        <v>141</v>
      </c>
      <c r="CS33" s="8" t="s">
        <v>141</v>
      </c>
      <c r="CT33" s="8" t="s">
        <v>141</v>
      </c>
      <c r="CU33" s="8"/>
      <c r="CV33" s="8"/>
      <c r="CW33" s="8"/>
      <c r="CX33" s="8" t="s">
        <v>141</v>
      </c>
      <c r="CY33" s="8" t="s">
        <v>95</v>
      </c>
      <c r="CZ33" s="9" t="s">
        <v>140</v>
      </c>
      <c r="DA33" s="9" t="s">
        <v>141</v>
      </c>
      <c r="DB33" s="9" t="s">
        <v>141</v>
      </c>
      <c r="DC33" s="9" t="s">
        <v>140</v>
      </c>
      <c r="DD33" s="8" t="s">
        <v>141</v>
      </c>
      <c r="DE33" s="8" t="s">
        <v>141</v>
      </c>
      <c r="DF33" s="8" t="s">
        <v>141</v>
      </c>
    </row>
    <row r="34" spans="1:110" x14ac:dyDescent="0.35">
      <c r="G34" s="15"/>
      <c r="AE34" s="13"/>
    </row>
    <row r="35" spans="1:110" x14ac:dyDescent="0.35">
      <c r="G35" s="15"/>
      <c r="AE35" s="13"/>
    </row>
    <row r="36" spans="1:110" x14ac:dyDescent="0.35">
      <c r="G36" s="15"/>
      <c r="AE36" s="13"/>
    </row>
    <row r="37" spans="1:110" x14ac:dyDescent="0.35">
      <c r="G37" s="15"/>
      <c r="AE37" s="13"/>
    </row>
    <row r="38" spans="1:110" x14ac:dyDescent="0.35">
      <c r="G38" s="15"/>
      <c r="AE38" s="13"/>
    </row>
    <row r="39" spans="1:110" x14ac:dyDescent="0.35">
      <c r="G39" s="15"/>
      <c r="AE39" s="13"/>
    </row>
    <row r="40" spans="1:110" x14ac:dyDescent="0.35">
      <c r="G40" s="15"/>
      <c r="AE40" s="13"/>
    </row>
    <row r="41" spans="1:110" x14ac:dyDescent="0.35">
      <c r="G41" s="15"/>
      <c r="AE41" s="13"/>
    </row>
    <row r="42" spans="1:110" x14ac:dyDescent="0.35">
      <c r="G42" s="15"/>
      <c r="AE42" s="13"/>
    </row>
    <row r="43" spans="1:110" x14ac:dyDescent="0.35">
      <c r="G43" s="15"/>
      <c r="AE43" s="13"/>
    </row>
    <row r="44" spans="1:110" x14ac:dyDescent="0.35">
      <c r="G44" s="15"/>
      <c r="I44" s="6"/>
    </row>
    <row r="45" spans="1:110" x14ac:dyDescent="0.35">
      <c r="G45" s="15"/>
    </row>
    <row r="46" spans="1:110" x14ac:dyDescent="0.35">
      <c r="G46" s="15"/>
    </row>
    <row r="47" spans="1:110" x14ac:dyDescent="0.35">
      <c r="G47" s="15"/>
    </row>
    <row r="48" spans="1:110" x14ac:dyDescent="0.35">
      <c r="G48" s="15"/>
    </row>
    <row r="49" spans="7:10" x14ac:dyDescent="0.35">
      <c r="G49" s="15"/>
    </row>
    <row r="50" spans="7:10" x14ac:dyDescent="0.35">
      <c r="G50" s="15"/>
      <c r="J50" s="21"/>
    </row>
    <row r="51" spans="7:10" x14ac:dyDescent="0.35">
      <c r="G51" s="15"/>
    </row>
    <row r="52" spans="7:10" x14ac:dyDescent="0.35">
      <c r="G52" s="15"/>
    </row>
    <row r="53" spans="7:10" x14ac:dyDescent="0.35">
      <c r="G53" s="15"/>
    </row>
    <row r="54" spans="7:10" x14ac:dyDescent="0.35">
      <c r="G54" s="15"/>
    </row>
    <row r="55" spans="7:10" x14ac:dyDescent="0.35">
      <c r="G55" s="15"/>
    </row>
    <row r="56" spans="7:10" x14ac:dyDescent="0.35">
      <c r="G56" s="15"/>
    </row>
    <row r="57" spans="7:10" x14ac:dyDescent="0.35">
      <c r="G57" s="15"/>
    </row>
    <row r="58" spans="7:10" x14ac:dyDescent="0.35">
      <c r="G58" s="15"/>
    </row>
    <row r="59" spans="7:10" x14ac:dyDescent="0.35">
      <c r="G59" s="15"/>
    </row>
    <row r="60" spans="7:10" x14ac:dyDescent="0.35">
      <c r="G60" s="15"/>
    </row>
    <row r="61" spans="7:10" x14ac:dyDescent="0.35">
      <c r="G61" s="15"/>
    </row>
    <row r="62" spans="7:10" x14ac:dyDescent="0.35">
      <c r="G62" s="15"/>
    </row>
    <row r="63" spans="7:10" x14ac:dyDescent="0.35">
      <c r="G63" s="15"/>
    </row>
    <row r="64" spans="7:10" x14ac:dyDescent="0.35">
      <c r="G64" s="15"/>
    </row>
    <row r="65" spans="7:10" x14ac:dyDescent="0.35">
      <c r="G65" s="15"/>
    </row>
    <row r="66" spans="7:10" x14ac:dyDescent="0.35">
      <c r="G66" s="15"/>
    </row>
    <row r="67" spans="7:10" x14ac:dyDescent="0.35">
      <c r="G67" s="15"/>
    </row>
    <row r="68" spans="7:10" x14ac:dyDescent="0.35">
      <c r="G68" s="15"/>
    </row>
    <row r="69" spans="7:10" x14ac:dyDescent="0.35">
      <c r="G69" s="15"/>
    </row>
    <row r="70" spans="7:10" x14ac:dyDescent="0.35">
      <c r="G70" s="15"/>
    </row>
    <row r="71" spans="7:10" x14ac:dyDescent="0.35">
      <c r="G71" s="15"/>
    </row>
    <row r="72" spans="7:10" x14ac:dyDescent="0.35">
      <c r="G72" s="15"/>
      <c r="J72" s="21"/>
    </row>
    <row r="73" spans="7:10" x14ac:dyDescent="0.35">
      <c r="G73" s="15"/>
    </row>
    <row r="74" spans="7:10" x14ac:dyDescent="0.35">
      <c r="G74" s="15"/>
    </row>
    <row r="75" spans="7:10" x14ac:dyDescent="0.35">
      <c r="G75" s="15"/>
    </row>
    <row r="76" spans="7:10" x14ac:dyDescent="0.35">
      <c r="G76" s="15"/>
    </row>
    <row r="77" spans="7:10" x14ac:dyDescent="0.35">
      <c r="G77" s="15"/>
    </row>
    <row r="78" spans="7:10" x14ac:dyDescent="0.35">
      <c r="G78" s="15"/>
    </row>
    <row r="79" spans="7:10" x14ac:dyDescent="0.35">
      <c r="G79" s="15"/>
    </row>
    <row r="80" spans="7:10" x14ac:dyDescent="0.35">
      <c r="G80" s="15"/>
    </row>
    <row r="81" spans="7:7" x14ac:dyDescent="0.35">
      <c r="G81" s="15"/>
    </row>
    <row r="82" spans="7:7" x14ac:dyDescent="0.35">
      <c r="G82" s="15"/>
    </row>
    <row r="83" spans="7:7" x14ac:dyDescent="0.35">
      <c r="G83" s="15"/>
    </row>
    <row r="84" spans="7:7" x14ac:dyDescent="0.35">
      <c r="G84" s="15"/>
    </row>
    <row r="85" spans="7:7" x14ac:dyDescent="0.35">
      <c r="G85" s="15"/>
    </row>
    <row r="86" spans="7:7" x14ac:dyDescent="0.35">
      <c r="G86" s="15"/>
    </row>
    <row r="87" spans="7:7" x14ac:dyDescent="0.35">
      <c r="G87" s="15"/>
    </row>
    <row r="88" spans="7:7" x14ac:dyDescent="0.35">
      <c r="G88" s="15"/>
    </row>
    <row r="89" spans="7:7" x14ac:dyDescent="0.35">
      <c r="G89" s="15"/>
    </row>
    <row r="90" spans="7:7" x14ac:dyDescent="0.35">
      <c r="G90" s="15"/>
    </row>
    <row r="91" spans="7:7" x14ac:dyDescent="0.35">
      <c r="G91" s="15"/>
    </row>
    <row r="92" spans="7:7" x14ac:dyDescent="0.35">
      <c r="G92" s="15"/>
    </row>
    <row r="93" spans="7:7" x14ac:dyDescent="0.35">
      <c r="G93" s="15"/>
    </row>
    <row r="94" spans="7:7" x14ac:dyDescent="0.35">
      <c r="G94" s="15"/>
    </row>
    <row r="95" spans="7:7" x14ac:dyDescent="0.35">
      <c r="G95" s="15"/>
    </row>
    <row r="96" spans="7:7" x14ac:dyDescent="0.35">
      <c r="G96" s="15"/>
    </row>
    <row r="97" spans="7:10" x14ac:dyDescent="0.35">
      <c r="G97" s="15"/>
    </row>
    <row r="98" spans="7:10" x14ac:dyDescent="0.35">
      <c r="G98" s="15"/>
    </row>
    <row r="99" spans="7:10" x14ac:dyDescent="0.35">
      <c r="G99" s="15"/>
    </row>
    <row r="100" spans="7:10" x14ac:dyDescent="0.35">
      <c r="G100" s="15"/>
      <c r="J100" s="21"/>
    </row>
    <row r="101" spans="7:10" x14ac:dyDescent="0.35">
      <c r="G101" s="15"/>
    </row>
    <row r="102" spans="7:10" x14ac:dyDescent="0.35">
      <c r="G102" s="15"/>
      <c r="I102" s="8"/>
      <c r="J102" s="21"/>
    </row>
    <row r="103" spans="7:10" x14ac:dyDescent="0.35">
      <c r="G103" s="15"/>
    </row>
    <row r="104" spans="7:10" x14ac:dyDescent="0.35">
      <c r="G104" s="15"/>
    </row>
    <row r="105" spans="7:10" x14ac:dyDescent="0.35">
      <c r="G105" s="15"/>
    </row>
    <row r="106" spans="7:10" x14ac:dyDescent="0.35">
      <c r="G106" s="15"/>
    </row>
    <row r="107" spans="7:10" x14ac:dyDescent="0.35">
      <c r="G107" s="15"/>
    </row>
    <row r="108" spans="7:10" x14ac:dyDescent="0.35">
      <c r="G108" s="15"/>
      <c r="J108" s="21"/>
    </row>
    <row r="109" spans="7:10" x14ac:dyDescent="0.35">
      <c r="G109" s="15"/>
    </row>
    <row r="110" spans="7:10" x14ac:dyDescent="0.35">
      <c r="G110" s="15"/>
    </row>
    <row r="111" spans="7:10" x14ac:dyDescent="0.35">
      <c r="G111" s="15"/>
    </row>
    <row r="112" spans="7:10" x14ac:dyDescent="0.35">
      <c r="G112" s="15"/>
    </row>
    <row r="113" spans="1:10" x14ac:dyDescent="0.35">
      <c r="G113" s="15"/>
    </row>
    <row r="114" spans="1:10" x14ac:dyDescent="0.35">
      <c r="G114" s="15"/>
    </row>
    <row r="115" spans="1:10" x14ac:dyDescent="0.35">
      <c r="G115" s="15"/>
    </row>
    <row r="116" spans="1:10" x14ac:dyDescent="0.35">
      <c r="G116" s="15"/>
    </row>
    <row r="117" spans="1:10" x14ac:dyDescent="0.35">
      <c r="A117" s="6"/>
      <c r="G117" s="16"/>
      <c r="H117" s="16"/>
      <c r="I117" s="16"/>
      <c r="J117" s="16"/>
    </row>
    <row r="118" spans="1:10" x14ac:dyDescent="0.35">
      <c r="A118" s="6"/>
      <c r="G118" s="16"/>
      <c r="H118" s="16"/>
      <c r="I118" s="16"/>
      <c r="J118" s="16"/>
    </row>
    <row r="119" spans="1:10" x14ac:dyDescent="0.35">
      <c r="A119" s="6"/>
      <c r="G119" s="16"/>
      <c r="H119" s="16"/>
      <c r="I119" s="16"/>
      <c r="J119" s="16"/>
    </row>
    <row r="120" spans="1:10" x14ac:dyDescent="0.35">
      <c r="A120" s="6"/>
      <c r="G120" s="16"/>
      <c r="H120" s="16"/>
      <c r="I120" s="16"/>
      <c r="J120" s="16"/>
    </row>
    <row r="121" spans="1:10" x14ac:dyDescent="0.35">
      <c r="A121" s="6"/>
      <c r="G121" s="16"/>
      <c r="H121" s="16"/>
      <c r="I121" s="16"/>
      <c r="J121" s="16"/>
    </row>
    <row r="122" spans="1:10" x14ac:dyDescent="0.35">
      <c r="A122" s="6"/>
      <c r="G122" s="16"/>
      <c r="H122" s="16"/>
      <c r="I122" s="16"/>
      <c r="J122" s="16"/>
    </row>
    <row r="123" spans="1:10" x14ac:dyDescent="0.35">
      <c r="A123" s="6"/>
      <c r="G123" s="16"/>
      <c r="H123" s="16"/>
      <c r="I123" s="16"/>
      <c r="J123" s="16"/>
    </row>
    <row r="124" spans="1:10" x14ac:dyDescent="0.35">
      <c r="A124" s="6"/>
      <c r="G124" s="16"/>
      <c r="H124" s="16"/>
      <c r="I124" s="16"/>
      <c r="J124" s="16"/>
    </row>
    <row r="125" spans="1:10" x14ac:dyDescent="0.35">
      <c r="A125" s="6"/>
      <c r="G125" s="16"/>
      <c r="H125" s="16"/>
      <c r="I125" s="16"/>
      <c r="J125" s="16"/>
    </row>
    <row r="126" spans="1:10" x14ac:dyDescent="0.35">
      <c r="A126" s="6"/>
      <c r="G126" s="16"/>
      <c r="H126" s="16"/>
      <c r="I126" s="16"/>
      <c r="J126" s="16"/>
    </row>
    <row r="127" spans="1:10" x14ac:dyDescent="0.35">
      <c r="A127" s="6"/>
      <c r="G127" s="16"/>
      <c r="H127" s="16"/>
      <c r="I127" s="16"/>
      <c r="J127" s="16"/>
    </row>
    <row r="128" spans="1:10" x14ac:dyDescent="0.35">
      <c r="A128" s="6"/>
      <c r="G128" s="16"/>
      <c r="H128" s="16"/>
      <c r="I128" s="16"/>
      <c r="J128" s="16"/>
    </row>
    <row r="129" spans="1:107" x14ac:dyDescent="0.35">
      <c r="A129" s="6"/>
      <c r="G129" s="16"/>
      <c r="H129" s="16"/>
      <c r="I129" s="16"/>
      <c r="J129" s="16"/>
    </row>
    <row r="130" spans="1:107" x14ac:dyDescent="0.35">
      <c r="A130" s="6"/>
      <c r="G130" s="16"/>
      <c r="H130" s="16"/>
      <c r="I130" s="16"/>
      <c r="J130" s="16"/>
    </row>
    <row r="131" spans="1:107" x14ac:dyDescent="0.35">
      <c r="A131" s="6"/>
      <c r="G131" s="16"/>
      <c r="H131" s="16"/>
      <c r="I131" s="16"/>
      <c r="J131" s="16"/>
    </row>
    <row r="132" spans="1:107" x14ac:dyDescent="0.35">
      <c r="A132" s="6"/>
      <c r="G132" s="16"/>
      <c r="H132" s="16"/>
      <c r="I132" s="16"/>
      <c r="J132" s="16"/>
    </row>
    <row r="133" spans="1:107" x14ac:dyDescent="0.35">
      <c r="A133" s="6"/>
      <c r="G133" s="16"/>
      <c r="H133" s="16"/>
      <c r="I133" s="16"/>
      <c r="J133" s="16"/>
    </row>
    <row r="134" spans="1:107" x14ac:dyDescent="0.35">
      <c r="A134" s="6"/>
      <c r="G134" s="16"/>
      <c r="H134" s="16"/>
      <c r="I134" s="16"/>
      <c r="J134" s="16"/>
    </row>
    <row r="135" spans="1:107" x14ac:dyDescent="0.35">
      <c r="A135" s="6"/>
      <c r="G135" s="16"/>
      <c r="H135" s="16"/>
      <c r="I135" s="16"/>
      <c r="J135" s="16"/>
    </row>
    <row r="136" spans="1:107" x14ac:dyDescent="0.35">
      <c r="A136" s="6"/>
      <c r="G136" s="16"/>
      <c r="H136" s="16"/>
      <c r="I136" s="16"/>
      <c r="J136" s="16"/>
    </row>
    <row r="137" spans="1:107" s="8" customFormat="1" x14ac:dyDescent="0.35">
      <c r="A137" s="6"/>
      <c r="B137" s="6"/>
      <c r="C137" s="7"/>
      <c r="D137" s="7"/>
      <c r="G137" s="17"/>
      <c r="H137" s="17"/>
      <c r="I137" s="17"/>
      <c r="J137" s="17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</row>
    <row r="138" spans="1:107" s="8" customFormat="1" x14ac:dyDescent="0.35">
      <c r="A138" s="6"/>
      <c r="B138" s="6"/>
      <c r="C138" s="7"/>
      <c r="D138" s="7"/>
      <c r="G138" s="17"/>
      <c r="H138" s="17"/>
      <c r="I138" s="17"/>
      <c r="J138" s="2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</row>
    <row r="139" spans="1:107" s="8" customFormat="1" x14ac:dyDescent="0.35">
      <c r="A139" s="6"/>
      <c r="B139" s="6"/>
      <c r="C139" s="7"/>
      <c r="D139" s="7"/>
      <c r="G139" s="17"/>
      <c r="H139" s="17"/>
      <c r="I139" s="17"/>
      <c r="J139" s="2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</row>
    <row r="140" spans="1:107" x14ac:dyDescent="0.35">
      <c r="A140" s="6"/>
      <c r="E140" s="6"/>
      <c r="F140" s="6"/>
      <c r="G140" s="16"/>
      <c r="H140" s="16"/>
      <c r="I140" s="16"/>
      <c r="J140" s="16"/>
    </row>
    <row r="141" spans="1:107" x14ac:dyDescent="0.35">
      <c r="A141" s="6"/>
      <c r="E141" s="6"/>
      <c r="F141" s="6"/>
      <c r="G141" s="16"/>
      <c r="H141" s="16"/>
      <c r="I141" s="16"/>
      <c r="J141" s="3"/>
    </row>
    <row r="142" spans="1:107" s="8" customFormat="1" x14ac:dyDescent="0.35">
      <c r="A142" s="6"/>
      <c r="B142" s="6"/>
      <c r="C142" s="7"/>
      <c r="D142" s="7"/>
      <c r="G142" s="17"/>
      <c r="H142" s="17"/>
      <c r="I142" s="17"/>
      <c r="J142" s="17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</row>
    <row r="143" spans="1:107" s="8" customFormat="1" x14ac:dyDescent="0.35">
      <c r="A143" s="6"/>
      <c r="B143" s="6"/>
      <c r="C143" s="7"/>
      <c r="D143" s="7"/>
      <c r="G143" s="17"/>
      <c r="H143" s="17"/>
      <c r="I143" s="17"/>
      <c r="J143" s="2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</row>
    <row r="144" spans="1:107" x14ac:dyDescent="0.35">
      <c r="A144" s="6"/>
      <c r="E144" s="6"/>
      <c r="F144" s="6"/>
      <c r="G144" s="16"/>
      <c r="H144" s="16"/>
      <c r="I144" s="16"/>
      <c r="J144" s="16"/>
    </row>
    <row r="145" spans="1:107" x14ac:dyDescent="0.35">
      <c r="A145" s="6"/>
      <c r="E145" s="6"/>
      <c r="F145" s="6"/>
      <c r="G145" s="16"/>
      <c r="H145" s="16"/>
      <c r="I145" s="16"/>
      <c r="J145" s="3"/>
    </row>
    <row r="146" spans="1:107" x14ac:dyDescent="0.35">
      <c r="A146" s="6"/>
      <c r="E146" s="6"/>
      <c r="F146" s="6"/>
      <c r="G146" s="16"/>
      <c r="H146" s="16"/>
      <c r="I146" s="16"/>
      <c r="J146" s="16"/>
    </row>
    <row r="147" spans="1:107" x14ac:dyDescent="0.35">
      <c r="A147" s="6"/>
      <c r="E147" s="6"/>
      <c r="F147" s="6"/>
      <c r="G147" s="16"/>
      <c r="H147" s="16"/>
      <c r="I147" s="16"/>
      <c r="J147" s="3"/>
    </row>
    <row r="148" spans="1:107" x14ac:dyDescent="0.35">
      <c r="A148" s="6"/>
      <c r="E148" s="6"/>
      <c r="F148" s="6"/>
      <c r="G148" s="16"/>
      <c r="H148" s="16"/>
      <c r="I148" s="16"/>
      <c r="J148" s="16"/>
    </row>
    <row r="149" spans="1:107" x14ac:dyDescent="0.35">
      <c r="A149" s="6"/>
      <c r="E149" s="6"/>
      <c r="F149" s="6"/>
      <c r="G149" s="16"/>
      <c r="H149" s="16"/>
      <c r="I149" s="16"/>
      <c r="J149" s="16"/>
    </row>
    <row r="150" spans="1:107" x14ac:dyDescent="0.35">
      <c r="A150" s="6"/>
      <c r="E150" s="6"/>
      <c r="F150" s="6"/>
      <c r="G150" s="16"/>
      <c r="H150" s="16"/>
      <c r="I150" s="16"/>
      <c r="J150" s="16"/>
    </row>
    <row r="151" spans="1:107" x14ac:dyDescent="0.35">
      <c r="A151" s="6"/>
      <c r="E151" s="6"/>
      <c r="F151" s="6"/>
      <c r="G151" s="16"/>
      <c r="H151" s="16"/>
      <c r="I151" s="16"/>
      <c r="J151" s="16"/>
    </row>
    <row r="152" spans="1:107" x14ac:dyDescent="0.35">
      <c r="A152" s="6"/>
      <c r="E152" s="6"/>
      <c r="F152" s="6"/>
      <c r="G152" s="16"/>
      <c r="H152" s="16"/>
      <c r="I152" s="16"/>
      <c r="J152" s="16"/>
    </row>
    <row r="153" spans="1:107" s="18" customFormat="1" x14ac:dyDescent="0.35">
      <c r="A153" s="6"/>
      <c r="B153" s="6"/>
      <c r="C153" s="7"/>
      <c r="D153" s="7"/>
      <c r="G153" s="19"/>
      <c r="H153" s="19"/>
      <c r="I153" s="19"/>
      <c r="J153" s="19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</row>
    <row r="154" spans="1:107" s="18" customFormat="1" x14ac:dyDescent="0.35">
      <c r="A154" s="6"/>
      <c r="B154" s="6"/>
      <c r="C154" s="7"/>
      <c r="D154" s="7"/>
      <c r="G154" s="19"/>
      <c r="H154" s="19"/>
      <c r="I154" s="19"/>
      <c r="J154" s="4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</row>
    <row r="155" spans="1:107" x14ac:dyDescent="0.35">
      <c r="A155" s="6"/>
      <c r="E155" s="6"/>
      <c r="F155" s="6"/>
      <c r="G155" s="16"/>
      <c r="H155" s="16"/>
      <c r="I155" s="16"/>
      <c r="J155" s="16"/>
    </row>
    <row r="156" spans="1:107" x14ac:dyDescent="0.35">
      <c r="A156" s="6"/>
      <c r="E156" s="6"/>
      <c r="F156" s="6"/>
      <c r="G156" s="16"/>
      <c r="H156" s="16"/>
      <c r="I156" s="16"/>
      <c r="J156" s="3"/>
    </row>
    <row r="157" spans="1:107" s="18" customFormat="1" x14ac:dyDescent="0.35">
      <c r="A157" s="6"/>
      <c r="B157" s="6"/>
      <c r="C157" s="7"/>
      <c r="D157" s="7"/>
      <c r="G157" s="19"/>
      <c r="H157" s="19"/>
      <c r="I157" s="19"/>
      <c r="J157" s="4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</row>
    <row r="158" spans="1:107" s="18" customFormat="1" x14ac:dyDescent="0.35">
      <c r="A158" s="6"/>
      <c r="B158" s="6"/>
      <c r="C158" s="7"/>
      <c r="D158" s="7"/>
      <c r="G158" s="19"/>
      <c r="H158" s="19"/>
      <c r="I158" s="19"/>
      <c r="J158" s="19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</row>
    <row r="159" spans="1:107" x14ac:dyDescent="0.35">
      <c r="A159" s="6"/>
      <c r="E159" s="6"/>
      <c r="F159" s="6"/>
      <c r="G159" s="16"/>
      <c r="H159" s="16"/>
      <c r="I159" s="16"/>
      <c r="J159" s="3"/>
    </row>
    <row r="160" spans="1:107" x14ac:dyDescent="0.35">
      <c r="A160" s="6"/>
      <c r="E160" s="6"/>
      <c r="F160" s="6"/>
      <c r="G160" s="16"/>
      <c r="H160" s="16"/>
      <c r="I160" s="16"/>
      <c r="J160" s="16"/>
    </row>
    <row r="161" spans="1:10" x14ac:dyDescent="0.35">
      <c r="A161" s="6"/>
      <c r="E161" s="6"/>
      <c r="F161" s="6"/>
      <c r="G161" s="16"/>
      <c r="H161" s="16"/>
      <c r="I161" s="16"/>
      <c r="J161" s="3"/>
    </row>
    <row r="162" spans="1:10" x14ac:dyDescent="0.35">
      <c r="A162" s="6"/>
      <c r="E162" s="6"/>
      <c r="F162" s="6"/>
      <c r="G162" s="16"/>
      <c r="H162" s="16"/>
      <c r="I162" s="16"/>
      <c r="J162" s="16"/>
    </row>
    <row r="163" spans="1:10" x14ac:dyDescent="0.35">
      <c r="A163" s="6"/>
      <c r="E163" s="6"/>
      <c r="F163" s="6"/>
      <c r="G163" s="16"/>
      <c r="H163" s="16"/>
      <c r="I163" s="16"/>
      <c r="J163" s="16"/>
    </row>
    <row r="164" spans="1:10" x14ac:dyDescent="0.35">
      <c r="A164" s="6"/>
      <c r="E164" s="6"/>
      <c r="F164" s="6"/>
      <c r="G164" s="16"/>
      <c r="H164" s="16"/>
      <c r="I164" s="16"/>
      <c r="J164" s="16"/>
    </row>
    <row r="165" spans="1:10" x14ac:dyDescent="0.35">
      <c r="A165" s="6"/>
      <c r="E165" s="6"/>
      <c r="F165" s="6"/>
      <c r="G165" s="16"/>
      <c r="H165" s="16"/>
      <c r="I165" s="16"/>
      <c r="J165" s="16"/>
    </row>
    <row r="166" spans="1:10" x14ac:dyDescent="0.35">
      <c r="A166" s="6"/>
      <c r="E166" s="6"/>
      <c r="F166" s="6"/>
      <c r="G166" s="16"/>
      <c r="H166" s="16"/>
      <c r="I166" s="16"/>
      <c r="J166" s="16"/>
    </row>
    <row r="167" spans="1:10" x14ac:dyDescent="0.35">
      <c r="A167" s="6"/>
      <c r="E167" s="6"/>
      <c r="F167" s="6"/>
      <c r="G167" s="16"/>
      <c r="H167" s="16"/>
      <c r="I167" s="16"/>
      <c r="J167" s="16"/>
    </row>
  </sheetData>
  <autoFilter ref="A1:DC33" xr:uid="{C0BF6133-CFE9-4DD7-90DD-A5358E355136}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 Pratt</dc:creator>
  <cp:lastModifiedBy>Brie Sherow</cp:lastModifiedBy>
  <dcterms:created xsi:type="dcterms:W3CDTF">2020-10-16T01:44:22Z</dcterms:created>
  <dcterms:modified xsi:type="dcterms:W3CDTF">2021-10-25T23:21:54Z</dcterms:modified>
</cp:coreProperties>
</file>