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btdhd_umsystem_edu/Documents/Desktop/NATR_8001_DecisionAnalysis_Fall25_Mizzou/material/Week5-Tradeoffs/"/>
    </mc:Choice>
  </mc:AlternateContent>
  <xr:revisionPtr revIDLastSave="170" documentId="8_{49D42CAC-7810-4DF8-B33D-971DD84FA8AD}" xr6:coauthVersionLast="47" xr6:coauthVersionMax="47" xr10:uidLastSave="{654C3A84-6A1C-482C-8AE0-629049257FB4}"/>
  <bookViews>
    <workbookView xWindow="-28920" yWindow="-120" windowWidth="29040" windowHeight="15720" activeTab="1" xr2:uid="{F66CC36D-5062-44A5-B3D3-9CA43CC2A723}"/>
  </bookViews>
  <sheets>
    <sheet name="SMART" sheetId="3" r:id="rId1"/>
    <sheet name="SwingWeight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O15" i="4" l="1"/>
  <c r="N15" i="4"/>
  <c r="M15" i="4"/>
  <c r="L15" i="4"/>
  <c r="K15" i="4"/>
  <c r="J15" i="4"/>
  <c r="K11" i="4"/>
  <c r="N11" i="4"/>
  <c r="M11" i="4"/>
  <c r="L11" i="4"/>
  <c r="J11" i="4"/>
  <c r="O9" i="4"/>
  <c r="N9" i="4"/>
  <c r="L9" i="4"/>
  <c r="K9" i="4"/>
  <c r="J9" i="4"/>
  <c r="O10" i="4"/>
  <c r="M10" i="4"/>
  <c r="L10" i="4"/>
  <c r="K10" i="4"/>
  <c r="O8" i="4"/>
  <c r="N8" i="4"/>
  <c r="M8" i="4"/>
  <c r="O7" i="4"/>
  <c r="N7" i="4"/>
  <c r="M7" i="4"/>
  <c r="L7" i="4"/>
  <c r="O6" i="4"/>
  <c r="N6" i="4"/>
  <c r="M6" i="4"/>
  <c r="L6" i="4"/>
  <c r="K6" i="4"/>
  <c r="K8" i="4"/>
  <c r="J10" i="4"/>
  <c r="J8" i="4"/>
  <c r="J7" i="4"/>
  <c r="I6" i="4"/>
  <c r="O11" i="4"/>
  <c r="I11" i="4"/>
  <c r="N10" i="4"/>
  <c r="M9" i="4"/>
  <c r="I9" i="4"/>
  <c r="L8" i="4"/>
  <c r="I7" i="4"/>
  <c r="K7" i="4"/>
  <c r="G6" i="4"/>
  <c r="J6" i="4" s="1"/>
  <c r="F14" i="3"/>
  <c r="D10" i="3"/>
  <c r="F11" i="3"/>
  <c r="F12" i="3"/>
  <c r="E12" i="3"/>
  <c r="D12" i="3"/>
  <c r="E11" i="3"/>
  <c r="D11" i="3"/>
  <c r="F10" i="3"/>
  <c r="E10" i="3"/>
  <c r="E14" i="3" s="1"/>
  <c r="I10" i="4" l="1"/>
  <c r="I8" i="4"/>
</calcChain>
</file>

<file path=xl/sharedStrings.xml><?xml version="1.0" encoding="utf-8"?>
<sst xmlns="http://schemas.openxmlformats.org/spreadsheetml/2006/main" count="66" uniqueCount="46">
  <si>
    <t>Disturbance</t>
  </si>
  <si>
    <t>Environmental Benefit</t>
  </si>
  <si>
    <t>Normalized</t>
  </si>
  <si>
    <t>Cost</t>
  </si>
  <si>
    <t>Original</t>
  </si>
  <si>
    <t>Status Quo</t>
  </si>
  <si>
    <t>Minor Repair</t>
  </si>
  <si>
    <t>Major Repair</t>
  </si>
  <si>
    <t>Weights</t>
  </si>
  <si>
    <t>min</t>
  </si>
  <si>
    <t>max</t>
  </si>
  <si>
    <t>($ million)</t>
  </si>
  <si>
    <t>(0-10)</t>
  </si>
  <si>
    <t>=1-(value - min)/(max - min)</t>
  </si>
  <si>
    <t>=(value - min)/(max - min)</t>
  </si>
  <si>
    <t>=SUM(weight*value)</t>
  </si>
  <si>
    <t>Objective</t>
  </si>
  <si>
    <t>Range</t>
  </si>
  <si>
    <t>Hypothetical Alternatives</t>
  </si>
  <si>
    <t>Description</t>
  </si>
  <si>
    <t>Scale</t>
  </si>
  <si>
    <t>Direction</t>
  </si>
  <si>
    <t>worst case</t>
  </si>
  <si>
    <t>best case</t>
  </si>
  <si>
    <t>Baseline</t>
  </si>
  <si>
    <t>Prevent spread of WNS in Area 3</t>
  </si>
  <si>
    <t>Probability of WNS presence in year (t+1) given absence in year (t-1)</t>
  </si>
  <si>
    <t>Avoid unacceptable risks to endemic cave-obligate biota</t>
  </si>
  <si>
    <t>Probability of unacceptable impacts to any endemic cave-obligate biota</t>
  </si>
  <si>
    <t>Minimize public health risks</t>
  </si>
  <si>
    <t>Probability that at least one person is exposed and has an adverse response to chemical, fungus, or moribund bats.</t>
  </si>
  <si>
    <t>Minimize restrictions on the affected public and land managers in Area 3</t>
  </si>
  <si>
    <t>Constructed Scale (0-3): 3 is major economic loss &gt;$100K; 0 is no restrictions</t>
  </si>
  <si>
    <t>Minimize total number of bats killed as a result of management strategies in Area 3 (public perception)</t>
  </si>
  <si>
    <t>Expected number of bats killed</t>
  </si>
  <si>
    <t>Provide research opportunities</t>
  </si>
  <si>
    <t>Constructed Scale (0-2): 0 is severely curtails research; 2 is unfettered access for research</t>
  </si>
  <si>
    <t>Rank</t>
  </si>
  <si>
    <t>(1 is best; 7 is worst)</t>
  </si>
  <si>
    <t>Score</t>
  </si>
  <si>
    <t>(100 is best; 0 is worst)</t>
  </si>
  <si>
    <t>Weight</t>
  </si>
  <si>
    <t>CHANGE THIS ROW</t>
  </si>
  <si>
    <t>Impoundment Repair Example</t>
  </si>
  <si>
    <t>Whitenose disease example</t>
  </si>
  <si>
    <t>Citation: Sarah Converse, Mike Runge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</si>
</sst>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2" fontId="2" fillId="0" borderId="1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2" fillId="0" borderId="4" xfId="0" applyNumberFormat="1" applyFont="1" applyBorder="1"/>
    <xf numFmtId="2" fontId="2" fillId="0" borderId="0" xfId="0" applyNumberFormat="1" applyFont="1"/>
    <xf numFmtId="2" fontId="2" fillId="0" borderId="5" xfId="0" applyNumberFormat="1" applyFont="1" applyBorder="1"/>
    <xf numFmtId="2" fontId="2" fillId="0" borderId="6" xfId="0" applyNumberFormat="1" applyFont="1" applyBorder="1"/>
    <xf numFmtId="2" fontId="2" fillId="0" borderId="7" xfId="0" applyNumberFormat="1" applyFont="1" applyBorder="1"/>
    <xf numFmtId="2" fontId="2" fillId="0" borderId="8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2" fillId="0" borderId="0" xfId="0" quotePrefix="1" applyFont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164" fontId="2" fillId="0" borderId="0" xfId="0" quotePrefix="1" applyNumberFormat="1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15" xfId="0" applyFont="1" applyBorder="1"/>
    <xf numFmtId="0" fontId="0" fillId="0" borderId="16" xfId="0" applyBorder="1"/>
    <xf numFmtId="0" fontId="5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5" fillId="0" borderId="19" xfId="0" applyFont="1" applyBorder="1"/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0" borderId="19" xfId="0" applyBorder="1" applyAlignment="1">
      <alignment vertical="center"/>
    </xf>
    <xf numFmtId="9" fontId="0" fillId="0" borderId="19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" fontId="0" fillId="0" borderId="19" xfId="0" applyNumberFormat="1" applyBorder="1" applyAlignment="1">
      <alignment horizontal="center"/>
    </xf>
    <xf numFmtId="9" fontId="0" fillId="0" borderId="19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6" fillId="0" borderId="19" xfId="0" applyFont="1" applyBorder="1" applyAlignment="1">
      <alignment vertical="center" wrapText="1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 wrapText="1"/>
    </xf>
    <xf numFmtId="1" fontId="0" fillId="0" borderId="19" xfId="0" applyNumberFormat="1" applyBorder="1" applyAlignment="1">
      <alignment horizontal="center" vertical="center"/>
    </xf>
    <xf numFmtId="165" fontId="0" fillId="0" borderId="19" xfId="1" applyNumberFormat="1" applyFont="1" applyFill="1" applyBorder="1" applyAlignment="1">
      <alignment horizontal="center" vertical="center"/>
    </xf>
    <xf numFmtId="165" fontId="0" fillId="0" borderId="20" xfId="1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7" fillId="0" borderId="24" xfId="0" applyFont="1" applyBorder="1"/>
    <xf numFmtId="0" fontId="7" fillId="0" borderId="25" xfId="0" applyFont="1" applyBorder="1"/>
    <xf numFmtId="0" fontId="7" fillId="0" borderId="25" xfId="0" applyFont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20" xfId="0" applyFill="1" applyBorder="1"/>
    <xf numFmtId="9" fontId="0" fillId="3" borderId="19" xfId="0" applyNumberFormat="1" applyFill="1" applyBorder="1" applyAlignment="1">
      <alignment horizontal="center" vertical="center"/>
    </xf>
    <xf numFmtId="2" fontId="0" fillId="3" borderId="19" xfId="0" applyNumberFormat="1" applyFill="1" applyBorder="1" applyAlignment="1">
      <alignment horizontal="center" vertical="center"/>
    </xf>
    <xf numFmtId="1" fontId="0" fillId="3" borderId="19" xfId="0" applyNumberFormat="1" applyFill="1" applyBorder="1" applyAlignment="1">
      <alignment horizontal="center" vertical="center"/>
    </xf>
    <xf numFmtId="165" fontId="0" fillId="3" borderId="19" xfId="1" applyNumberFormat="1" applyFont="1" applyFill="1" applyBorder="1" applyAlignment="1">
      <alignment horizontal="center" vertical="center"/>
    </xf>
    <xf numFmtId="166" fontId="0" fillId="3" borderId="19" xfId="0" applyNumberFormat="1" applyFill="1" applyBorder="1" applyAlignment="1">
      <alignment horizontal="center" vertical="center"/>
    </xf>
    <xf numFmtId="9" fontId="0" fillId="4" borderId="19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1" fontId="0" fillId="4" borderId="19" xfId="0" applyNumberFormat="1" applyFill="1" applyBorder="1" applyAlignment="1">
      <alignment horizontal="center" vertical="center"/>
    </xf>
    <xf numFmtId="165" fontId="0" fillId="4" borderId="19" xfId="1" applyNumberFormat="1" applyFont="1" applyFill="1" applyBorder="1" applyAlignment="1">
      <alignment horizontal="center" vertical="center"/>
    </xf>
    <xf numFmtId="1" fontId="0" fillId="4" borderId="20" xfId="0" applyNumberFormat="1" applyFill="1" applyBorder="1" applyAlignment="1">
      <alignment horizontal="center" vertical="center"/>
    </xf>
    <xf numFmtId="0" fontId="7" fillId="0" borderId="26" xfId="0" applyFont="1" applyFill="1" applyBorder="1"/>
    <xf numFmtId="0" fontId="0" fillId="0" borderId="0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ve/Dropbox/H_Teaching%20and%20Training/SDM%20Tools/2023/Module2/WNS%20Consequence%20Table%20Exercise%20w%20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nMaxMean"/>
      <sheetName val="Formatted"/>
      <sheetName val="Consequence Table"/>
      <sheetName val="Swing Weighting"/>
      <sheetName val="PMTable"/>
      <sheetName val="SIPmath Chart Data"/>
    </sheetNames>
    <sheetDataSet>
      <sheetData sheetId="0"/>
      <sheetData sheetId="1"/>
      <sheetData sheetId="2">
        <row r="7">
          <cell r="G7">
            <v>0.87966242187499999</v>
          </cell>
        </row>
        <row r="8">
          <cell r="G8">
            <v>0.87966242187499999</v>
          </cell>
        </row>
        <row r="9">
          <cell r="G9">
            <v>0.87966242187499999</v>
          </cell>
        </row>
        <row r="10">
          <cell r="G10">
            <v>0.87966242187499999</v>
          </cell>
        </row>
        <row r="11">
          <cell r="G11">
            <v>0.7599029492187499</v>
          </cell>
        </row>
        <row r="12">
          <cell r="G12">
            <v>0.7599029492187499</v>
          </cell>
        </row>
        <row r="13">
          <cell r="G13">
            <v>0.7599029492187499</v>
          </cell>
        </row>
        <row r="14">
          <cell r="G14">
            <v>0.7599029492187499</v>
          </cell>
        </row>
        <row r="15">
          <cell r="G15">
            <v>0.7599029492187499</v>
          </cell>
        </row>
        <row r="16">
          <cell r="G16">
            <v>0.7599029492187499</v>
          </cell>
        </row>
        <row r="17">
          <cell r="G17">
            <v>0.7599029492187499</v>
          </cell>
        </row>
        <row r="18">
          <cell r="G18">
            <v>0.7599029492187499</v>
          </cell>
        </row>
        <row r="19">
          <cell r="G19">
            <v>0.70734132324218746</v>
          </cell>
        </row>
        <row r="20">
          <cell r="G20">
            <v>0.70734132324218746</v>
          </cell>
        </row>
        <row r="21">
          <cell r="G21">
            <v>0.70734132324218746</v>
          </cell>
        </row>
        <row r="22">
          <cell r="G22">
            <v>0.70734132324218746</v>
          </cell>
        </row>
        <row r="23">
          <cell r="G23">
            <v>0.70734132324218746</v>
          </cell>
        </row>
        <row r="24">
          <cell r="G24">
            <v>0.70734132324218746</v>
          </cell>
        </row>
        <row r="25">
          <cell r="G25">
            <v>0.70734132324218746</v>
          </cell>
        </row>
        <row r="26">
          <cell r="G26">
            <v>0.70734132324218746</v>
          </cell>
        </row>
        <row r="27">
          <cell r="G27">
            <v>0.67967730957031247</v>
          </cell>
        </row>
        <row r="28">
          <cell r="G28">
            <v>0.67967730957031247</v>
          </cell>
        </row>
        <row r="29">
          <cell r="G29">
            <v>0.67967730957031247</v>
          </cell>
        </row>
      </sheetData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4783-58DF-4EEC-8722-64AE62CE8AAE}">
  <dimension ref="A1:H18"/>
  <sheetViews>
    <sheetView workbookViewId="0">
      <selection activeCell="A18" sqref="A18"/>
    </sheetView>
  </sheetViews>
  <sheetFormatPr defaultColWidth="9.26953125" defaultRowHeight="23.5" x14ac:dyDescent="0.55000000000000004"/>
  <cols>
    <col min="1" max="1" width="35" style="1" customWidth="1"/>
    <col min="2" max="3" width="15.7265625" style="1" customWidth="1"/>
    <col min="4" max="6" width="21.54296875" style="1" customWidth="1"/>
    <col min="7" max="7" width="9.26953125" style="1"/>
    <col min="8" max="8" width="12.54296875" style="1" bestFit="1" customWidth="1"/>
    <col min="9" max="16384" width="9.26953125" style="1"/>
  </cols>
  <sheetData>
    <row r="1" spans="1:8" x14ac:dyDescent="0.55000000000000004">
      <c r="A1" s="33" t="s">
        <v>43</v>
      </c>
      <c r="B1" s="34"/>
      <c r="C1" s="34"/>
      <c r="D1" s="34"/>
      <c r="E1" s="34"/>
      <c r="F1" s="34"/>
    </row>
    <row r="3" spans="1:8" ht="24" thickBot="1" x14ac:dyDescent="0.6">
      <c r="A3" s="1" t="s">
        <v>4</v>
      </c>
    </row>
    <row r="4" spans="1:8" ht="24" thickBot="1" x14ac:dyDescent="0.6">
      <c r="D4" s="19" t="s">
        <v>5</v>
      </c>
      <c r="E4" s="20" t="s">
        <v>6</v>
      </c>
      <c r="F4" s="21" t="s">
        <v>7</v>
      </c>
      <c r="H4" s="1" t="s">
        <v>8</v>
      </c>
    </row>
    <row r="5" spans="1:8" x14ac:dyDescent="0.55000000000000004">
      <c r="A5" s="11" t="s">
        <v>3</v>
      </c>
      <c r="B5" s="22" t="s">
        <v>11</v>
      </c>
      <c r="C5" s="22" t="s">
        <v>9</v>
      </c>
      <c r="D5" s="11">
        <v>2</v>
      </c>
      <c r="E5" s="12">
        <v>2</v>
      </c>
      <c r="F5" s="13">
        <v>13</v>
      </c>
      <c r="H5" s="29">
        <v>0.33333000000000002</v>
      </c>
    </row>
    <row r="6" spans="1:8" x14ac:dyDescent="0.55000000000000004">
      <c r="A6" s="14" t="s">
        <v>1</v>
      </c>
      <c r="B6" s="23" t="s">
        <v>12</v>
      </c>
      <c r="C6" s="23" t="s">
        <v>10</v>
      </c>
      <c r="D6" s="14">
        <v>1</v>
      </c>
      <c r="E6" s="1">
        <v>3</v>
      </c>
      <c r="F6" s="15">
        <v>10</v>
      </c>
      <c r="H6" s="30">
        <v>0.33333000000000002</v>
      </c>
    </row>
    <row r="7" spans="1:8" ht="24" thickBot="1" x14ac:dyDescent="0.6">
      <c r="A7" s="16" t="s">
        <v>0</v>
      </c>
      <c r="B7" s="24" t="s">
        <v>12</v>
      </c>
      <c r="C7" s="24" t="s">
        <v>9</v>
      </c>
      <c r="D7" s="16">
        <v>0</v>
      </c>
      <c r="E7" s="17">
        <v>1</v>
      </c>
      <c r="F7" s="18">
        <v>7</v>
      </c>
      <c r="H7" s="31">
        <v>0.33333299999999999</v>
      </c>
    </row>
    <row r="8" spans="1:8" x14ac:dyDescent="0.55000000000000004">
      <c r="B8" s="23"/>
      <c r="C8" s="23"/>
    </row>
    <row r="9" spans="1:8" ht="24" thickBot="1" x14ac:dyDescent="0.6">
      <c r="A9" s="1" t="s">
        <v>2</v>
      </c>
      <c r="B9" s="23"/>
      <c r="C9" s="23"/>
    </row>
    <row r="10" spans="1:8" x14ac:dyDescent="0.55000000000000004">
      <c r="A10" s="11" t="s">
        <v>3</v>
      </c>
      <c r="B10" s="22" t="s">
        <v>11</v>
      </c>
      <c r="C10" s="22" t="s">
        <v>9</v>
      </c>
      <c r="D10" s="2">
        <f>1-(D5-MIN($D5:$F5))/(MAX($D5:$F5)-MIN($D5:$F5))</f>
        <v>1</v>
      </c>
      <c r="E10" s="3">
        <f>1-(E5-MIN($D5:$F5))/(MAX($D5:$F5)-MIN($D5:$F5))</f>
        <v>1</v>
      </c>
      <c r="F10" s="4">
        <f>1-(F5-MIN($D5:$F5))/(MAX($D5:$F5)-MIN($D5:$F5))</f>
        <v>0</v>
      </c>
      <c r="G10" s="28" t="s">
        <v>13</v>
      </c>
    </row>
    <row r="11" spans="1:8" x14ac:dyDescent="0.55000000000000004">
      <c r="A11" s="14" t="s">
        <v>1</v>
      </c>
      <c r="B11" s="23" t="s">
        <v>12</v>
      </c>
      <c r="C11" s="23" t="s">
        <v>10</v>
      </c>
      <c r="D11" s="5">
        <f t="shared" ref="D11:E11" si="0">(D6-MIN($D6:$F6))/(MAX($D6:$F6)-MIN($D6:$F6))</f>
        <v>0</v>
      </c>
      <c r="E11" s="6">
        <f t="shared" si="0"/>
        <v>0.22222222222222221</v>
      </c>
      <c r="F11" s="7">
        <f>(F6-MIN($D6:$F6))/(MAX($D6:$F6)-MIN($D6:$F6))</f>
        <v>1</v>
      </c>
      <c r="G11" s="28" t="s">
        <v>14</v>
      </c>
    </row>
    <row r="12" spans="1:8" ht="24" thickBot="1" x14ac:dyDescent="0.6">
      <c r="A12" s="16" t="s">
        <v>0</v>
      </c>
      <c r="B12" s="24" t="s">
        <v>12</v>
      </c>
      <c r="C12" s="24" t="s">
        <v>9</v>
      </c>
      <c r="D12" s="8">
        <f>1-(D7-MIN($D7:$F7))/(MAX($D7:$F7)-MIN($D7:$F7))</f>
        <v>1</v>
      </c>
      <c r="E12" s="9">
        <f>1-(E7-MIN($D7:$F7))/(MAX($D7:$F7)-MIN($D7:$F7))</f>
        <v>0.85714285714285721</v>
      </c>
      <c r="F12" s="10">
        <f>1-(F7-MIN($D7:$F7))/(MAX($D7:$F7)-MIN($D7:$F7))</f>
        <v>0</v>
      </c>
      <c r="G12" s="28" t="s">
        <v>13</v>
      </c>
    </row>
    <row r="13" spans="1:8" ht="24" thickBot="1" x14ac:dyDescent="0.6"/>
    <row r="14" spans="1:8" ht="24" thickBot="1" x14ac:dyDescent="0.6">
      <c r="D14" s="25">
        <f>D10*$H5+D11*$H6+D12*$H7</f>
        <v>0.66666300000000001</v>
      </c>
      <c r="E14" s="26">
        <f>E10*$H5+E11*$H6+E12*$H7</f>
        <v>0.69311733333333336</v>
      </c>
      <c r="F14" s="27">
        <f>F10*$H5+F11*$H6+F12*$H7</f>
        <v>0.33333000000000002</v>
      </c>
      <c r="G14" s="32" t="s">
        <v>15</v>
      </c>
    </row>
    <row r="18" spans="1:1" x14ac:dyDescent="0.55000000000000004">
      <c r="A18" s="1" t="s">
        <v>45</v>
      </c>
    </row>
  </sheetData>
  <mergeCells count="1">
    <mergeCell ref="A1:F1"/>
  </mergeCells>
  <conditionalFormatting sqref="D14:F14">
    <cfRule type="colorScale" priority="2">
      <colorScale>
        <cfvo type="min"/>
        <cfvo type="max"/>
        <color rgb="FFFF7128"/>
        <color rgb="FF92D050"/>
      </colorScale>
    </cfRule>
  </conditionalFormatting>
  <conditionalFormatting sqref="G14">
    <cfRule type="colorScale" priority="1">
      <colorScale>
        <cfvo type="min"/>
        <cfvo type="max"/>
        <color rgb="FFFFC000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F8F30-FC4E-405E-9C80-A9C59800A977}">
  <dimension ref="B1:Q19"/>
  <sheetViews>
    <sheetView tabSelected="1" topLeftCell="A8" workbookViewId="0">
      <selection activeCell="H23" sqref="H23"/>
    </sheetView>
  </sheetViews>
  <sheetFormatPr defaultRowHeight="14.5" x14ac:dyDescent="0.35"/>
  <cols>
    <col min="2" max="2" width="9" customWidth="1"/>
    <col min="3" max="3" width="15.7265625" customWidth="1"/>
    <col min="4" max="4" width="26.6328125" customWidth="1"/>
    <col min="6" max="7" width="10.26953125" customWidth="1"/>
  </cols>
  <sheetData>
    <row r="1" spans="2:17" ht="23.5" x14ac:dyDescent="0.55000000000000004">
      <c r="B1" s="33" t="s">
        <v>44</v>
      </c>
      <c r="C1" s="34"/>
      <c r="D1" s="34"/>
      <c r="E1" s="34"/>
      <c r="F1" s="34"/>
      <c r="G1" s="34"/>
    </row>
    <row r="2" spans="2:17" ht="15" thickBot="1" x14ac:dyDescent="0.4"/>
    <row r="3" spans="2:17" x14ac:dyDescent="0.35">
      <c r="B3" s="35" t="s">
        <v>16</v>
      </c>
      <c r="C3" s="36"/>
      <c r="D3" s="36"/>
      <c r="E3" s="36"/>
      <c r="F3" s="37" t="s">
        <v>17</v>
      </c>
      <c r="G3" s="37"/>
      <c r="H3" s="36"/>
      <c r="I3" s="37" t="s">
        <v>18</v>
      </c>
      <c r="J3" s="37"/>
      <c r="K3" s="37"/>
      <c r="L3" s="37"/>
      <c r="M3" s="36"/>
      <c r="N3" s="36"/>
      <c r="O3" s="38"/>
    </row>
    <row r="4" spans="2:17" x14ac:dyDescent="0.35">
      <c r="B4" s="39"/>
      <c r="C4" s="40" t="s">
        <v>19</v>
      </c>
      <c r="D4" s="40" t="s">
        <v>20</v>
      </c>
      <c r="E4" s="40" t="s">
        <v>21</v>
      </c>
      <c r="F4" s="41" t="s">
        <v>22</v>
      </c>
      <c r="G4" s="41" t="s">
        <v>23</v>
      </c>
      <c r="H4" s="40"/>
      <c r="I4" s="40" t="s">
        <v>24</v>
      </c>
      <c r="J4" s="41">
        <v>1</v>
      </c>
      <c r="K4" s="41">
        <v>2</v>
      </c>
      <c r="L4" s="41">
        <v>3</v>
      </c>
      <c r="M4" s="41">
        <v>4</v>
      </c>
      <c r="N4" s="41">
        <v>5</v>
      </c>
      <c r="O4" s="42">
        <v>6</v>
      </c>
    </row>
    <row r="5" spans="2:17" x14ac:dyDescent="0.35">
      <c r="B5" s="39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</row>
    <row r="6" spans="2:17" ht="53.5" customHeight="1" x14ac:dyDescent="0.35">
      <c r="B6" s="45">
        <v>1</v>
      </c>
      <c r="C6" s="46" t="s">
        <v>25</v>
      </c>
      <c r="D6" s="46" t="s">
        <v>26</v>
      </c>
      <c r="E6" s="47" t="s">
        <v>9</v>
      </c>
      <c r="F6" s="48">
        <v>0.88</v>
      </c>
      <c r="G6" s="49">
        <f>MIN('[1]Consequence Table'!$G$7:$G$29)</f>
        <v>0.67967730957031247</v>
      </c>
      <c r="H6" s="50"/>
      <c r="I6" s="78">
        <f>F6</f>
        <v>0.88</v>
      </c>
      <c r="J6" s="83">
        <f>$G6</f>
        <v>0.67967730957031247</v>
      </c>
      <c r="K6" s="51">
        <f>$F6</f>
        <v>0.88</v>
      </c>
      <c r="L6" s="51">
        <f>$F6</f>
        <v>0.88</v>
      </c>
      <c r="M6" s="51">
        <f>$F6</f>
        <v>0.88</v>
      </c>
      <c r="N6" s="51">
        <f>$F6</f>
        <v>0.88</v>
      </c>
      <c r="O6" s="52">
        <f>$F6</f>
        <v>0.88</v>
      </c>
    </row>
    <row r="7" spans="2:17" ht="58.5" customHeight="1" x14ac:dyDescent="0.35">
      <c r="B7" s="45">
        <v>2</v>
      </c>
      <c r="C7" s="53" t="s">
        <v>27</v>
      </c>
      <c r="D7" s="46" t="s">
        <v>28</v>
      </c>
      <c r="E7" s="47" t="s">
        <v>9</v>
      </c>
      <c r="F7" s="51">
        <v>1</v>
      </c>
      <c r="G7" s="51">
        <v>0.61</v>
      </c>
      <c r="H7" s="50"/>
      <c r="I7" s="78">
        <f t="shared" ref="I6:I11" si="0">F7</f>
        <v>1</v>
      </c>
      <c r="J7" s="51">
        <f>$F7</f>
        <v>1</v>
      </c>
      <c r="K7" s="83">
        <f>$F7</f>
        <v>1</v>
      </c>
      <c r="L7" s="51">
        <f>$F7</f>
        <v>1</v>
      </c>
      <c r="M7" s="51">
        <f>$F7</f>
        <v>1</v>
      </c>
      <c r="N7" s="51">
        <f>$F7</f>
        <v>1</v>
      </c>
      <c r="O7" s="52">
        <f>$F7</f>
        <v>1</v>
      </c>
    </row>
    <row r="8" spans="2:17" ht="68.5" customHeight="1" x14ac:dyDescent="0.35">
      <c r="B8" s="45">
        <v>3</v>
      </c>
      <c r="C8" s="53" t="s">
        <v>29</v>
      </c>
      <c r="D8" s="46" t="s">
        <v>30</v>
      </c>
      <c r="E8" s="47" t="s">
        <v>9</v>
      </c>
      <c r="F8" s="54">
        <v>0.06</v>
      </c>
      <c r="G8" s="54">
        <v>0.03</v>
      </c>
      <c r="H8" s="55"/>
      <c r="I8" s="79">
        <f t="shared" si="0"/>
        <v>0.06</v>
      </c>
      <c r="J8" s="54">
        <f>$F8</f>
        <v>0.06</v>
      </c>
      <c r="K8" s="54">
        <f>$F8</f>
        <v>0.06</v>
      </c>
      <c r="L8" s="84">
        <f>$F8</f>
        <v>0.06</v>
      </c>
      <c r="M8" s="54">
        <f>$F8</f>
        <v>0.06</v>
      </c>
      <c r="N8" s="54">
        <f>$F8</f>
        <v>0.06</v>
      </c>
      <c r="O8" s="56">
        <f>$F8</f>
        <v>0.06</v>
      </c>
    </row>
    <row r="9" spans="2:17" ht="75.5" customHeight="1" x14ac:dyDescent="0.35">
      <c r="B9" s="45">
        <v>4</v>
      </c>
      <c r="C9" s="53" t="s">
        <v>31</v>
      </c>
      <c r="D9" s="53" t="s">
        <v>32</v>
      </c>
      <c r="E9" s="47" t="s">
        <v>9</v>
      </c>
      <c r="F9" s="57">
        <v>3</v>
      </c>
      <c r="G9" s="57">
        <v>0</v>
      </c>
      <c r="H9" s="58"/>
      <c r="I9" s="80">
        <f t="shared" si="0"/>
        <v>3</v>
      </c>
      <c r="J9" s="58">
        <f>$F9</f>
        <v>3</v>
      </c>
      <c r="K9" s="58">
        <f>$F9</f>
        <v>3</v>
      </c>
      <c r="L9" s="58">
        <f>$F9</f>
        <v>3</v>
      </c>
      <c r="M9" s="85">
        <f>G9</f>
        <v>0</v>
      </c>
      <c r="N9" s="58">
        <f>$F9</f>
        <v>3</v>
      </c>
      <c r="O9" s="58">
        <f>$F9</f>
        <v>3</v>
      </c>
    </row>
    <row r="10" spans="2:17" ht="64" customHeight="1" x14ac:dyDescent="0.35">
      <c r="B10" s="45">
        <v>5</v>
      </c>
      <c r="C10" s="53" t="s">
        <v>33</v>
      </c>
      <c r="D10" s="53" t="s">
        <v>34</v>
      </c>
      <c r="E10" s="47" t="s">
        <v>9</v>
      </c>
      <c r="F10" s="59">
        <v>23348</v>
      </c>
      <c r="G10" s="59">
        <v>448</v>
      </c>
      <c r="H10" s="59"/>
      <c r="I10" s="81">
        <f t="shared" si="0"/>
        <v>23348</v>
      </c>
      <c r="J10" s="59">
        <f>$F10</f>
        <v>23348</v>
      </c>
      <c r="K10" s="59">
        <f>$F10</f>
        <v>23348</v>
      </c>
      <c r="L10" s="59">
        <f>$F10</f>
        <v>23348</v>
      </c>
      <c r="M10" s="59">
        <f>$F10</f>
        <v>23348</v>
      </c>
      <c r="N10" s="86">
        <f>$F10</f>
        <v>23348</v>
      </c>
      <c r="O10" s="60">
        <f>$F10</f>
        <v>23348</v>
      </c>
    </row>
    <row r="11" spans="2:17" ht="71" customHeight="1" x14ac:dyDescent="0.35">
      <c r="B11" s="45">
        <v>6</v>
      </c>
      <c r="C11" s="53" t="s">
        <v>35</v>
      </c>
      <c r="D11" s="53" t="s">
        <v>36</v>
      </c>
      <c r="E11" s="47" t="s">
        <v>10</v>
      </c>
      <c r="F11" s="61">
        <v>1.5</v>
      </c>
      <c r="G11" s="61">
        <v>2</v>
      </c>
      <c r="H11" s="62"/>
      <c r="I11" s="82">
        <f t="shared" si="0"/>
        <v>1.5</v>
      </c>
      <c r="J11" s="63">
        <f>$F$11</f>
        <v>1.5</v>
      </c>
      <c r="K11" s="63">
        <f>$F$11</f>
        <v>1.5</v>
      </c>
      <c r="L11" s="63">
        <f>$F$11</f>
        <v>1.5</v>
      </c>
      <c r="M11" s="63">
        <f>$F$11</f>
        <v>1.5</v>
      </c>
      <c r="N11" s="63">
        <f>$F$11</f>
        <v>1.5</v>
      </c>
      <c r="O11" s="87">
        <f>G11</f>
        <v>2</v>
      </c>
    </row>
    <row r="12" spans="2:17" ht="15" thickBot="1" x14ac:dyDescent="0.4">
      <c r="B12" s="64"/>
      <c r="C12" s="65"/>
      <c r="D12" s="65"/>
      <c r="E12" s="65"/>
      <c r="F12" s="66"/>
      <c r="G12" s="66"/>
      <c r="H12" s="66"/>
      <c r="I12" s="66"/>
      <c r="J12" s="66"/>
      <c r="K12" s="66"/>
      <c r="L12" s="66"/>
      <c r="M12" s="65"/>
      <c r="N12" s="65"/>
      <c r="O12" s="67"/>
    </row>
    <row r="13" spans="2:17" x14ac:dyDescent="0.35">
      <c r="B13" s="68"/>
      <c r="C13" s="36" t="s">
        <v>37</v>
      </c>
      <c r="D13" s="36" t="s">
        <v>38</v>
      </c>
      <c r="E13" s="36"/>
      <c r="F13" s="69"/>
      <c r="G13" s="69"/>
      <c r="H13" s="69"/>
      <c r="I13" s="69">
        <v>7</v>
      </c>
      <c r="J13" s="74">
        <v>1</v>
      </c>
      <c r="K13" s="74">
        <v>2</v>
      </c>
      <c r="L13" s="74">
        <v>3</v>
      </c>
      <c r="M13" s="74">
        <v>4</v>
      </c>
      <c r="N13" s="74">
        <v>5</v>
      </c>
      <c r="O13" s="75">
        <v>6</v>
      </c>
      <c r="P13" t="s">
        <v>42</v>
      </c>
    </row>
    <row r="14" spans="2:17" x14ac:dyDescent="0.35">
      <c r="B14" s="39"/>
      <c r="C14" s="43" t="s">
        <v>39</v>
      </c>
      <c r="D14" s="43" t="s">
        <v>40</v>
      </c>
      <c r="E14" s="43"/>
      <c r="F14" s="70"/>
      <c r="G14" s="70"/>
      <c r="H14" s="70"/>
      <c r="I14" s="70">
        <v>0</v>
      </c>
      <c r="J14" s="76">
        <v>10</v>
      </c>
      <c r="K14" s="76">
        <v>15</v>
      </c>
      <c r="L14" s="76">
        <v>40</v>
      </c>
      <c r="M14" s="76">
        <v>55</v>
      </c>
      <c r="N14" s="76">
        <v>70</v>
      </c>
      <c r="O14" s="77">
        <v>80</v>
      </c>
      <c r="P14" t="s">
        <v>42</v>
      </c>
    </row>
    <row r="15" spans="2:17" ht="15" thickBot="1" x14ac:dyDescent="0.4">
      <c r="B15" s="71"/>
      <c r="C15" s="72" t="s">
        <v>41</v>
      </c>
      <c r="D15" s="72"/>
      <c r="E15" s="72"/>
      <c r="F15" s="73"/>
      <c r="G15" s="73"/>
      <c r="H15" s="73"/>
      <c r="I15" s="73"/>
      <c r="J15" s="72">
        <f>J14/SUM($J14:$O14)</f>
        <v>3.7037037037037035E-2</v>
      </c>
      <c r="K15" s="72">
        <f>K14/SUM($J14:$O14)</f>
        <v>5.5555555555555552E-2</v>
      </c>
      <c r="L15" s="72">
        <f>L14/SUM($J14:$O14)</f>
        <v>0.14814814814814814</v>
      </c>
      <c r="M15" s="72">
        <f>M14/SUM($J14:$O14)</f>
        <v>0.20370370370370369</v>
      </c>
      <c r="N15" s="72">
        <f>N14/SUM($J14:$O14)</f>
        <v>0.25925925925925924</v>
      </c>
      <c r="O15" s="72">
        <f>O14/SUM($J14:$O14)</f>
        <v>0.29629629629629628</v>
      </c>
      <c r="P15" s="88"/>
      <c r="Q15" s="89"/>
    </row>
    <row r="19" spans="2:2" ht="23.5" x14ac:dyDescent="0.55000000000000004">
      <c r="B19" s="1" t="s">
        <v>45</v>
      </c>
    </row>
  </sheetData>
  <mergeCells count="3">
    <mergeCell ref="F3:G3"/>
    <mergeCell ref="I3:L3"/>
    <mergeCell ref="B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E4FC034D71094CA4356BFCED91914C" ma:contentTypeVersion="10" ma:contentTypeDescription="Create a new document." ma:contentTypeScope="" ma:versionID="35b1dcafb5604d9ff50125cd701b42f1">
  <xsd:schema xmlns:xsd="http://www.w3.org/2001/XMLSchema" xmlns:xs="http://www.w3.org/2001/XMLSchema" xmlns:p="http://schemas.microsoft.com/office/2006/metadata/properties" xmlns:ns3="28324b92-992e-46b6-a027-758a031036b2" targetNamespace="http://schemas.microsoft.com/office/2006/metadata/properties" ma:root="true" ma:fieldsID="7eb2d09ace38553b9a4ee4fc5f9a4012" ns3:_="">
    <xsd:import namespace="28324b92-992e-46b6-a027-758a031036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24b92-992e-46b6-a027-758a031036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5CB388-DE46-4A79-87AB-C63D21BBD6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04F641-AC8A-4568-9DC2-3FE98D0A1E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324b92-992e-46b6-a027-758a031036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52CFB2-9C80-4C1C-97AE-780FBEE1D2A9}">
  <ds:schemaRefs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8324b92-992e-46b6-a027-758a031036b2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SMART</vt:lpstr>
      <vt:lpstr>SwingWeight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Converse</dc:creator>
  <cp:lastModifiedBy>Thompson, Brielle</cp:lastModifiedBy>
  <dcterms:created xsi:type="dcterms:W3CDTF">2019-09-12T18:11:33Z</dcterms:created>
  <dcterms:modified xsi:type="dcterms:W3CDTF">2025-08-22T21:44:56Z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0x010100E0E4FC034D71094CA4356BFCED91914C</vt:lpwstr>
  </property>
</Properties>
</file>