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480" windowHeight="9915" activeTab="1"/>
  </bookViews>
  <sheets>
    <sheet name="Change Over Penalties" sheetId="7" r:id="rId1"/>
    <sheet name="Orders" sheetId="1" r:id="rId2"/>
    <sheet name="Products" sheetId="2" r:id="rId3"/>
    <sheet name="Change Over" sheetId="3" r:id="rId4"/>
    <sheet name="Allergen Penalties" sheetId="4" r:id="rId5"/>
    <sheet name="Lines" sheetId="5" r:id="rId6"/>
    <sheet name="BOMItems" sheetId="6" r:id="rId7"/>
  </sheets>
  <calcPr calcId="125725"/>
</workbook>
</file>

<file path=xl/calcChain.xml><?xml version="1.0" encoding="utf-8"?>
<calcChain xmlns="http://schemas.openxmlformats.org/spreadsheetml/2006/main">
  <c r="A10" i="7"/>
  <c r="J1" s="1"/>
  <c r="A9"/>
  <c r="A8"/>
  <c r="H1" s="1"/>
  <c r="A7"/>
  <c r="A6"/>
  <c r="F1" s="1"/>
  <c r="A5"/>
  <c r="A4"/>
  <c r="D1" s="1"/>
  <c r="A3"/>
  <c r="A2"/>
  <c r="B1" s="1"/>
  <c r="I1"/>
  <c r="G1"/>
  <c r="E1"/>
  <c r="C1"/>
  <c r="D26" i="1"/>
  <c r="D25"/>
  <c r="D24"/>
  <c r="D23"/>
  <c r="D22"/>
  <c r="D21"/>
  <c r="D20"/>
  <c r="D16"/>
  <c r="D17"/>
  <c r="D18"/>
  <c r="D19"/>
  <c r="D15"/>
  <c r="D14"/>
  <c r="D13"/>
  <c r="D12"/>
  <c r="G11"/>
  <c r="E11" s="1"/>
  <c r="D11"/>
  <c r="G5"/>
  <c r="E5" s="1"/>
  <c r="E4" i="5"/>
  <c r="C4" s="1"/>
  <c r="G4"/>
  <c r="D4" s="1"/>
  <c r="G3"/>
  <c r="D3" s="1"/>
  <c r="G2"/>
  <c r="D2" s="1"/>
  <c r="E3"/>
  <c r="C3" s="1"/>
  <c r="E2"/>
  <c r="C2" s="1"/>
  <c r="A3" i="3"/>
  <c r="C1" s="1"/>
  <c r="A4"/>
  <c r="D1" s="1"/>
  <c r="A5"/>
  <c r="E1" s="1"/>
  <c r="A6"/>
  <c r="F1" s="1"/>
  <c r="A7"/>
  <c r="G1" s="1"/>
  <c r="A8"/>
  <c r="H1" s="1"/>
  <c r="A9"/>
  <c r="I1" s="1"/>
  <c r="A10"/>
  <c r="J1" s="1"/>
  <c r="A2"/>
  <c r="B1" s="1"/>
  <c r="D3" i="1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<sst xmlns="http://schemas.openxmlformats.org/spreadsheetml/2006/main" count="147" uniqueCount="104">
  <si>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</si>
  <si>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</si>
  <si>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</si>
  <si>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</si>
  <si>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</si>
  <si>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</si>
  <si>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</si>
  <si>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</si>
  <si>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</si>
  <si>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</si>
  <si>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</si>
  <si>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</si>
  <si>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</si>
  <si>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</si>
  <si>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</si>
  <si>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</si>
  <si>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</si>
  <si>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</si>
  <si>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</si>
  <si>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</si>
  <si>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</si>
  <si>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</si>
  <si>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</si>
  <si>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</si>
  <si>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</si>
  <si>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</si>
  <si>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</si>
  <si>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</si>
  <si>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</si>
  <si>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</si>
  <si>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</si>
  <si>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</si>
  <si>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</si>
  <si>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</si>
  <si>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</si>
  <si>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</si>
  <si>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</si>
  <si>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</si>
  <si>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</si>
  <si>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</si>
  <si>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</si>
  <si>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</si>
  <si>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</si>
  <si>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</si>
  <si>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</si>
  <si>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</si>
  <si>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</si>
  <si>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</si>
  <si>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</si>
  <si>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</si>
  <si>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</si>
  <si>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</si>
  <si>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</si>
  <si>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</si>
  <si>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</si>
  <si>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</si>
  <si>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</si>
  <si>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</si>
  <si>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</si>
  <si>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</si>
  <si>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</si>
  <si>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</si>
  <si>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</si>
  <si>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</si>
  <si>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</si>
  <si>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</si>
  <si>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</si>
  <si>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</si>
  <si>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</si>
  <si>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</si>
  <si>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</si>
  <si>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C3</t>
  </si>
  <si>
    <t>P3</t>
  </si>
  <si>
    <t>Roaster 1</t>
  </si>
  <si>
    <t>Roaster 2</t>
  </si>
  <si>
    <t>Decaf Package</t>
  </si>
  <si>
    <t>Regular Package</t>
  </si>
  <si>
    <t>Bold Package</t>
  </si>
  <si>
    <t>Christmas Package</t>
  </si>
  <si>
    <t>Decaf Beans</t>
  </si>
  <si>
    <t>Regular Beans</t>
  </si>
  <si>
    <t>Bold Beans</t>
  </si>
  <si>
    <t>Component A Beans</t>
  </si>
  <si>
    <t>Component B Beans</t>
  </si>
  <si>
    <t>R1 Affinity</t>
  </si>
  <si>
    <t>R2 Affinity</t>
  </si>
  <si>
    <t>Pkg Affinity</t>
  </si>
  <si>
    <t>Package</t>
  </si>
  <si>
    <t>Component 1</t>
  </si>
  <si>
    <t>Percent 1</t>
  </si>
  <si>
    <t>Component 2</t>
  </si>
  <si>
    <t>Percent 2</t>
  </si>
  <si>
    <t>1_Decaf _Pkg</t>
  </si>
  <si>
    <t>2_Regular_Pkg</t>
  </si>
  <si>
    <t>3_Bold_Pkg</t>
  </si>
  <si>
    <t>4_Christmas_Pkg</t>
  </si>
  <si>
    <t>5_Decaf _B</t>
  </si>
  <si>
    <t>6_Regular_B</t>
  </si>
  <si>
    <t>7_Comp_A</t>
  </si>
  <si>
    <t>8_Bold_B</t>
  </si>
  <si>
    <t>9_Comp_B</t>
  </si>
  <si>
    <t>10_Comp_C</t>
  </si>
  <si>
    <t>Component C Beans</t>
  </si>
  <si>
    <t>PO_1260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</si>
</sst>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3" borderId="0" xfId="0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C27" sqref="C27"/>
    </sheetView>
  </sheetViews>
  <sheetFormatPr defaultRowHeight="15"/>
  <cols>
    <col min="1" max="1" width="13.7109375" customWidth="1"/>
    <col min="2" max="2" width="12.7109375" customWidth="1"/>
    <col min="3" max="3" width="14.5703125" customWidth="1"/>
    <col min="4" max="4" width="12.7109375" customWidth="1"/>
    <col min="5" max="5" width="15.7109375" customWidth="1"/>
    <col min="6" max="10" width="12.7109375" customWidth="1"/>
  </cols>
  <sheetData>
    <row r="1" spans="1:11">
      <c r="A1" s="4" t="s">
        <v>1</v>
      </c>
      <c r="B1" t="str">
        <f>A2</f>
        <v>1_Decaf _Pkg</v>
      </c>
      <c r="C1" t="str">
        <f>A3</f>
        <v>2_Regular_Pkg</v>
      </c>
      <c r="D1" t="str">
        <f>A4</f>
        <v>3_Bold_Pkg</v>
      </c>
      <c r="E1" t="str">
        <f>A5</f>
        <v>4_Christmas_Pkg</v>
      </c>
      <c r="F1" t="str">
        <f>A6</f>
        <v>5_Decaf _B</v>
      </c>
      <c r="G1" t="str">
        <f>A7</f>
        <v>6_Regular_B</v>
      </c>
      <c r="H1" t="str">
        <f>A8</f>
        <v>7_Comp_A</v>
      </c>
      <c r="I1" t="str">
        <f>A9</f>
        <v>8_Bold_B</v>
      </c>
      <c r="J1" t="str">
        <f>A10</f>
        <v>9_Comp_B</v>
      </c>
      <c r="K1" t="s">
        <v>101</v>
      </c>
    </row>
    <row r="2" spans="1:11">
      <c r="A2" t="str">
        <f>Products!A2</f>
        <v>1_Decaf _Pkg</v>
      </c>
      <c r="B2" s="9">
        <v>0</v>
      </c>
      <c r="C2" s="8">
        <v>25</v>
      </c>
      <c r="D2" s="8">
        <v>25</v>
      </c>
      <c r="E2" s="8">
        <v>25</v>
      </c>
      <c r="F2" s="8">
        <v>99</v>
      </c>
      <c r="G2" s="8">
        <v>99</v>
      </c>
      <c r="H2" s="8">
        <v>99</v>
      </c>
      <c r="I2" s="8">
        <v>99</v>
      </c>
      <c r="J2" s="8">
        <v>99</v>
      </c>
      <c r="K2" s="8">
        <v>99</v>
      </c>
    </row>
    <row r="3" spans="1:11">
      <c r="A3" t="str">
        <f>Products!A3</f>
        <v>2_Regular_Pkg</v>
      </c>
      <c r="B3" s="8">
        <v>25</v>
      </c>
      <c r="C3" s="9">
        <v>0</v>
      </c>
      <c r="D3" s="8">
        <v>25</v>
      </c>
      <c r="E3" s="8">
        <v>25</v>
      </c>
      <c r="F3" s="8">
        <v>99</v>
      </c>
      <c r="G3" s="8">
        <v>99</v>
      </c>
      <c r="H3" s="8">
        <v>99</v>
      </c>
      <c r="I3" s="8">
        <v>99</v>
      </c>
      <c r="J3" s="8">
        <v>99</v>
      </c>
      <c r="K3" s="8">
        <v>99</v>
      </c>
    </row>
    <row r="4" spans="1:11">
      <c r="A4" t="str">
        <f>Products!A4</f>
        <v>3_Bold_Pkg</v>
      </c>
      <c r="B4" s="8">
        <v>25</v>
      </c>
      <c r="C4" s="8">
        <v>25</v>
      </c>
      <c r="D4" s="9">
        <v>0</v>
      </c>
      <c r="E4" s="8">
        <v>25</v>
      </c>
      <c r="F4" s="8">
        <v>99</v>
      </c>
      <c r="G4" s="8">
        <v>99</v>
      </c>
      <c r="H4" s="8">
        <v>99</v>
      </c>
      <c r="I4" s="8">
        <v>99</v>
      </c>
      <c r="J4" s="8">
        <v>99</v>
      </c>
      <c r="K4" s="8">
        <v>99</v>
      </c>
    </row>
    <row r="5" spans="1:11">
      <c r="A5" t="str">
        <f>Products!A5</f>
        <v>4_Christmas_Pkg</v>
      </c>
      <c r="B5" s="8">
        <v>25</v>
      </c>
      <c r="C5" s="8">
        <v>25</v>
      </c>
      <c r="D5" s="8">
        <v>25</v>
      </c>
      <c r="E5" s="9">
        <v>0</v>
      </c>
      <c r="F5" s="8">
        <v>99</v>
      </c>
      <c r="G5" s="8">
        <v>99</v>
      </c>
      <c r="H5" s="8">
        <v>99</v>
      </c>
      <c r="I5" s="8">
        <v>99</v>
      </c>
      <c r="J5" s="8">
        <v>99</v>
      </c>
      <c r="K5" s="8">
        <v>99</v>
      </c>
    </row>
    <row r="6" spans="1:11">
      <c r="A6" t="str">
        <f>Products!A6</f>
        <v>5_Decaf _B</v>
      </c>
      <c r="B6" s="8">
        <v>99</v>
      </c>
      <c r="C6" s="8">
        <v>99</v>
      </c>
      <c r="D6" s="8">
        <v>99</v>
      </c>
      <c r="E6" s="8">
        <v>99</v>
      </c>
      <c r="F6" s="9">
        <v>0</v>
      </c>
      <c r="G6" s="8">
        <v>5</v>
      </c>
      <c r="H6" s="8">
        <v>5</v>
      </c>
      <c r="I6" s="8">
        <v>5</v>
      </c>
      <c r="J6" s="8">
        <v>5</v>
      </c>
      <c r="K6" s="8">
        <v>5</v>
      </c>
    </row>
    <row r="7" spans="1:11">
      <c r="A7" t="str">
        <f>Products!A7</f>
        <v>6_Regular_B</v>
      </c>
      <c r="B7" s="8">
        <v>99</v>
      </c>
      <c r="C7" s="8">
        <v>99</v>
      </c>
      <c r="D7" s="8">
        <v>99</v>
      </c>
      <c r="E7" s="8">
        <v>99</v>
      </c>
      <c r="F7" s="8">
        <v>20</v>
      </c>
      <c r="G7" s="9">
        <v>0</v>
      </c>
      <c r="H7" s="8">
        <v>5</v>
      </c>
      <c r="I7" s="8">
        <v>5</v>
      </c>
      <c r="J7" s="8">
        <v>5</v>
      </c>
      <c r="K7" s="8">
        <v>5</v>
      </c>
    </row>
    <row r="8" spans="1:11">
      <c r="A8" t="str">
        <f>Products!A8</f>
        <v>7_Comp_A</v>
      </c>
      <c r="B8" s="8">
        <v>99</v>
      </c>
      <c r="C8" s="8">
        <v>99</v>
      </c>
      <c r="D8" s="8">
        <v>99</v>
      </c>
      <c r="E8" s="8">
        <v>99</v>
      </c>
      <c r="F8" s="8">
        <v>20</v>
      </c>
      <c r="G8" s="8">
        <v>10</v>
      </c>
      <c r="H8" s="9">
        <v>0</v>
      </c>
      <c r="I8" s="8">
        <v>5</v>
      </c>
      <c r="J8" s="8">
        <v>5</v>
      </c>
      <c r="K8" s="8">
        <v>5</v>
      </c>
    </row>
    <row r="9" spans="1:11">
      <c r="A9" t="str">
        <f>Products!A9</f>
        <v>8_Bold_B</v>
      </c>
      <c r="B9" s="8">
        <v>99</v>
      </c>
      <c r="C9" s="8">
        <v>99</v>
      </c>
      <c r="D9" s="8">
        <v>99</v>
      </c>
      <c r="E9" s="8">
        <v>99</v>
      </c>
      <c r="F9" s="8">
        <v>20</v>
      </c>
      <c r="G9" s="8">
        <v>10</v>
      </c>
      <c r="H9" s="8">
        <v>10</v>
      </c>
      <c r="I9" s="9">
        <v>0</v>
      </c>
      <c r="J9" s="8">
        <v>5</v>
      </c>
      <c r="K9" s="8">
        <v>5</v>
      </c>
    </row>
    <row r="10" spans="1:11">
      <c r="A10" t="str">
        <f>Products!A10</f>
        <v>9_Comp_B</v>
      </c>
      <c r="B10" s="8">
        <v>99</v>
      </c>
      <c r="C10" s="8">
        <v>99</v>
      </c>
      <c r="D10" s="8">
        <v>99</v>
      </c>
      <c r="E10" s="8">
        <v>99</v>
      </c>
      <c r="F10" s="8">
        <v>20</v>
      </c>
      <c r="G10" s="8">
        <v>10</v>
      </c>
      <c r="H10" s="8">
        <v>10</v>
      </c>
      <c r="I10" s="8">
        <v>10</v>
      </c>
      <c r="J10" s="9">
        <v>0</v>
      </c>
      <c r="K10" s="8">
        <v>5</v>
      </c>
    </row>
    <row r="11" spans="1:11">
      <c r="A11" t="s">
        <v>101</v>
      </c>
      <c r="B11" s="8">
        <v>99</v>
      </c>
      <c r="C11" s="8">
        <v>99</v>
      </c>
      <c r="D11" s="8">
        <v>99</v>
      </c>
      <c r="E11" s="8">
        <v>99</v>
      </c>
      <c r="F11" s="8">
        <v>20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8</v>
      </c>
      <c r="F1" s="6" t="s">
        <v>9</v>
      </c>
      <c r="G1" s="6" t="s">
        <v>68</v>
      </c>
      <c r="H1" s="6" t="s">
        <v>69</v>
      </c>
    </row>
    <row r="2" spans="1:8">
      <c r="A2">
        <v>0</v>
      </c>
      <c r="B2" t="s">
        <v>92</v>
      </c>
      <c r="C2">
        <v>1</v>
      </c>
      <c r="D2">
        <f>VLOOKUP($B2,Products!$A$2:$D$10,4)*C2</f>
        <v>10</v>
      </c>
      <c r="E2" s="5"/>
      <c r="F2" t="s">
        <v>10</v>
      </c>
    </row>
    <row r="3" spans="1:8">
      <c r="A3">
        <v>1</v>
      </c>
      <c r="B3" t="s">
        <v>93</v>
      </c>
      <c r="C3">
        <v>2</v>
      </c>
      <c r="D3">
        <f>VLOOKUP($B3,Products!$A$2:$D$10,4)*C3</f>
        <v>20</v>
      </c>
      <c r="E3" s="16"/>
      <c r="F3" t="s">
        <v>11</v>
      </c>
      <c r="H3" s="10"/>
    </row>
    <row r="4" spans="1:8">
      <c r="A4">
        <v>2</v>
      </c>
      <c r="B4" t="s">
        <v>94</v>
      </c>
      <c r="C4">
        <v>3</v>
      </c>
      <c r="D4">
        <f>VLOOKUP($B4,Products!$A$2:$D$10,4)*C4</f>
        <v>30</v>
      </c>
      <c r="E4" s="16"/>
      <c r="F4" t="s">
        <v>12</v>
      </c>
      <c r="H4" s="10"/>
    </row>
    <row r="5" spans="1:8">
      <c r="A5">
        <v>3</v>
      </c>
      <c r="B5" t="s">
        <v>95</v>
      </c>
      <c r="C5">
        <v>1</v>
      </c>
      <c r="D5">
        <f>VLOOKUP($B5,Products!$A$2:$D$10,4)*C5</f>
        <v>10</v>
      </c>
      <c r="E5" s="16">
        <f ca="1">G5+H5</f>
        <v>40072.375</v>
      </c>
      <c r="F5" t="s">
        <v>13</v>
      </c>
      <c r="G5" s="15">
        <f ca="1">TODAY()</f>
        <v>40072</v>
      </c>
      <c r="H5" s="10">
        <v>0.375</v>
      </c>
    </row>
    <row r="6" spans="1:8">
      <c r="A6">
        <v>4</v>
      </c>
      <c r="B6" t="s">
        <v>96</v>
      </c>
      <c r="C6">
        <v>1</v>
      </c>
      <c r="D6">
        <f>VLOOKUP($B6,Products!$A$2:$D$10,4)*C6</f>
        <v>15</v>
      </c>
      <c r="E6" s="16"/>
      <c r="F6" t="s">
        <v>14</v>
      </c>
      <c r="G6" s="15"/>
      <c r="H6" s="10"/>
    </row>
    <row r="7" spans="1:8">
      <c r="A7">
        <v>5</v>
      </c>
      <c r="B7" t="s">
        <v>97</v>
      </c>
      <c r="C7">
        <v>2</v>
      </c>
      <c r="D7">
        <f>VLOOKUP($B7,Products!$A$2:$D$10,4)*C7</f>
        <v>30</v>
      </c>
      <c r="E7" s="16"/>
      <c r="F7" t="s">
        <v>15</v>
      </c>
      <c r="H7" s="10"/>
    </row>
    <row r="8" spans="1:8">
      <c r="A8">
        <v>6</v>
      </c>
      <c r="B8" t="s">
        <v>98</v>
      </c>
      <c r="C8">
        <v>1</v>
      </c>
      <c r="D8">
        <f>VLOOKUP($B8,Products!$A$2:$D$10,4)*C8</f>
        <v>15</v>
      </c>
      <c r="E8" s="16"/>
      <c r="F8" t="s">
        <v>16</v>
      </c>
      <c r="H8" s="10"/>
    </row>
    <row r="9" spans="1:8">
      <c r="A9">
        <v>7</v>
      </c>
      <c r="B9" t="s">
        <v>99</v>
      </c>
      <c r="C9">
        <v>3</v>
      </c>
      <c r="D9">
        <f>VLOOKUP($B9,Products!$A$2:$D$10,4)*C9</f>
        <v>45</v>
      </c>
      <c r="E9" s="16"/>
      <c r="F9" t="s">
        <v>17</v>
      </c>
      <c r="H9" s="10"/>
    </row>
    <row r="10" spans="1:8">
      <c r="A10">
        <v>8</v>
      </c>
      <c r="B10" t="s">
        <v>100</v>
      </c>
      <c r="C10">
        <v>1</v>
      </c>
      <c r="D10">
        <f>VLOOKUP($B10,Products!$A$2:$D$10,4)*C10</f>
        <v>15</v>
      </c>
      <c r="E10" s="16"/>
      <c r="F10" t="s">
        <v>18</v>
      </c>
      <c r="G10" s="15"/>
      <c r="H10" s="10"/>
    </row>
    <row r="11" spans="1:8">
      <c r="A11">
        <v>10</v>
      </c>
      <c r="B11" t="s">
        <v>95</v>
      </c>
      <c r="C11">
        <v>3</v>
      </c>
      <c r="D11">
        <f>VLOOKUP($B11,Products!$A$2:$D$10,4)*C11</f>
        <v>30</v>
      </c>
      <c r="E11" s="16">
        <f ca="1">G11+H11</f>
        <v>40072.375</v>
      </c>
      <c r="F11" t="s">
        <v>19</v>
      </c>
      <c r="G11" s="15">
        <f ca="1">TODAY()</f>
        <v>40072</v>
      </c>
      <c r="H11" s="10">
        <v>0.375</v>
      </c>
    </row>
    <row r="12" spans="1:8">
      <c r="A12">
        <v>11</v>
      </c>
      <c r="B12" t="s">
        <v>92</v>
      </c>
      <c r="C12">
        <v>2</v>
      </c>
      <c r="D12">
        <f>VLOOKUP($B12,Products!$A$2:$D$10,4)*C12</f>
        <v>20</v>
      </c>
      <c r="E12" s="16"/>
      <c r="F12" t="s">
        <v>20</v>
      </c>
      <c r="G12" s="15"/>
      <c r="H12" s="10"/>
    </row>
    <row r="13" spans="1:8">
      <c r="A13">
        <v>12</v>
      </c>
      <c r="B13" t="s">
        <v>96</v>
      </c>
      <c r="C13">
        <v>2</v>
      </c>
      <c r="D13">
        <f>VLOOKUP($B13,Products!$A$2:$D$10,4)*C13</f>
        <v>30</v>
      </c>
      <c r="E13" s="16"/>
      <c r="F13" t="s">
        <v>21</v>
      </c>
      <c r="H13" s="10"/>
    </row>
    <row r="14" spans="1:8">
      <c r="A14">
        <v>13</v>
      </c>
      <c r="B14" t="s">
        <v>100</v>
      </c>
      <c r="C14">
        <v>2</v>
      </c>
      <c r="D14">
        <f>VLOOKUP($B14,Products!$A$2:$D$10,4)*C14</f>
        <v>30</v>
      </c>
      <c r="E14" s="16"/>
      <c r="F14" t="s">
        <v>22</v>
      </c>
      <c r="H14" s="10"/>
    </row>
    <row r="15" spans="1:8">
      <c r="A15">
        <v>14</v>
      </c>
      <c r="B15" t="s">
        <v>93</v>
      </c>
      <c r="C15">
        <v>1</v>
      </c>
      <c r="D15">
        <f>VLOOKUP($B15,Products!$A$2:$D$10,4)*C15</f>
        <v>10</v>
      </c>
      <c r="E15" s="16"/>
      <c r="F15" t="s">
        <v>23</v>
      </c>
      <c r="H15" s="10"/>
    </row>
    <row r="16" spans="1:8">
      <c r="A16">
        <v>15</v>
      </c>
      <c r="B16" t="s">
        <v>93</v>
      </c>
      <c r="C16">
        <v>1</v>
      </c>
      <c r="D16">
        <f>VLOOKUP($B16,Products!$A$2:$D$10,4)*C16</f>
        <v>10</v>
      </c>
      <c r="E16" s="16"/>
      <c r="F16" t="s">
        <v>24</v>
      </c>
      <c r="H16" s="10"/>
    </row>
    <row r="17" spans="1:8">
      <c r="A17">
        <v>16</v>
      </c>
      <c r="B17" t="s">
        <v>93</v>
      </c>
      <c r="C17">
        <v>1</v>
      </c>
      <c r="D17">
        <f>VLOOKUP($B17,Products!$A$2:$D$10,4)*C17</f>
        <v>10</v>
      </c>
      <c r="E17" s="16"/>
      <c r="F17" t="s">
        <v>25</v>
      </c>
      <c r="H17" s="10"/>
    </row>
    <row r="18" spans="1:8">
      <c r="A18">
        <v>17</v>
      </c>
      <c r="B18" t="s">
        <v>93</v>
      </c>
      <c r="C18">
        <v>1</v>
      </c>
      <c r="D18">
        <f>VLOOKUP($B18,Products!$A$2:$D$10,4)*C18</f>
        <v>10</v>
      </c>
      <c r="E18" s="16"/>
      <c r="F18" t="s">
        <v>26</v>
      </c>
      <c r="G18" s="15"/>
      <c r="H18" s="10"/>
    </row>
    <row r="19" spans="1:8">
      <c r="A19">
        <v>18</v>
      </c>
      <c r="B19" t="s">
        <v>93</v>
      </c>
      <c r="C19">
        <v>1</v>
      </c>
      <c r="D19">
        <f>VLOOKUP($B19,Products!$A$2:$D$10,4)*C19</f>
        <v>10</v>
      </c>
      <c r="E19" s="16"/>
      <c r="F19" t="s">
        <v>27</v>
      </c>
      <c r="H19" s="10"/>
    </row>
    <row r="20" spans="1:8">
      <c r="A20">
        <v>19</v>
      </c>
      <c r="B20" t="s">
        <v>97</v>
      </c>
      <c r="C20">
        <v>1</v>
      </c>
      <c r="D20">
        <f>VLOOKUP($B20,Products!$A$2:$D$10,4)*C20</f>
        <v>15</v>
      </c>
      <c r="E20" s="16"/>
      <c r="F20" t="s">
        <v>28</v>
      </c>
      <c r="H20" s="10"/>
    </row>
    <row r="21" spans="1:8">
      <c r="A21">
        <v>20</v>
      </c>
      <c r="B21" t="s">
        <v>97</v>
      </c>
      <c r="C21">
        <v>1</v>
      </c>
      <c r="D21">
        <f>VLOOKUP($B21,Products!$A$2:$D$10,4)*C21</f>
        <v>15</v>
      </c>
      <c r="E21" s="16"/>
      <c r="F21" t="s">
        <v>29</v>
      </c>
      <c r="G21" s="15"/>
      <c r="H21" s="10"/>
    </row>
    <row r="22" spans="1:8">
      <c r="A22">
        <v>21</v>
      </c>
      <c r="B22" t="s">
        <v>97</v>
      </c>
      <c r="C22">
        <v>1</v>
      </c>
      <c r="D22">
        <f>VLOOKUP($B22,Products!$A$2:$D$10,4)*C22</f>
        <v>15</v>
      </c>
      <c r="E22" s="16"/>
      <c r="F22" t="s">
        <v>30</v>
      </c>
      <c r="H22" s="10"/>
    </row>
    <row r="23" spans="1:8">
      <c r="A23">
        <v>22</v>
      </c>
      <c r="B23" t="s">
        <v>97</v>
      </c>
      <c r="C23">
        <v>1</v>
      </c>
      <c r="D23">
        <f>VLOOKUP($B23,Products!$A$2:$D$10,4)*C23</f>
        <v>15</v>
      </c>
      <c r="E23" s="16"/>
      <c r="F23" t="s">
        <v>31</v>
      </c>
      <c r="H23" s="10"/>
    </row>
    <row r="24" spans="1:8">
      <c r="A24">
        <v>23</v>
      </c>
      <c r="B24" t="s">
        <v>97</v>
      </c>
      <c r="C24">
        <v>1</v>
      </c>
      <c r="D24">
        <f>VLOOKUP($B24,Products!$A$2:$D$10,4)*C24</f>
        <v>15</v>
      </c>
      <c r="E24" s="16"/>
      <c r="F24" t="s">
        <v>32</v>
      </c>
      <c r="H24" s="10"/>
    </row>
    <row r="25" spans="1:8">
      <c r="A25">
        <v>24</v>
      </c>
      <c r="B25" t="s">
        <v>94</v>
      </c>
      <c r="C25">
        <v>1</v>
      </c>
      <c r="D25">
        <f>VLOOKUP($B25,Products!$A$2:$D$10,4)*C25</f>
        <v>10</v>
      </c>
      <c r="E25" s="16"/>
      <c r="F25" t="s">
        <v>57</v>
      </c>
      <c r="H25" s="10"/>
    </row>
    <row r="26" spans="1:8">
      <c r="A26">
        <v>25</v>
      </c>
      <c r="B26" t="s">
        <v>99</v>
      </c>
      <c r="C26">
        <v>1</v>
      </c>
      <c r="D26">
        <f>VLOOKUP($B26,Products!$A$2:$D$10,4)*C26</f>
        <v>15</v>
      </c>
      <c r="E26" s="16"/>
      <c r="F26" t="s">
        <v>58</v>
      </c>
      <c r="H26" s="10"/>
    </row>
    <row r="27" spans="1:8">
      <c r="A27">
        <v>26</v>
      </c>
      <c r="B27" t="s">
        <v>101</v>
      </c>
      <c r="C27">
        <v>1</v>
      </c>
      <c r="D27">
        <v>15</v>
      </c>
      <c r="F27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A2" sqref="A2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8" s="17" customFormat="1">
      <c r="A1" s="18" t="s">
        <v>4</v>
      </c>
      <c r="B1" s="18" t="s">
        <v>5</v>
      </c>
      <c r="C1" s="18" t="s">
        <v>6</v>
      </c>
      <c r="D1" s="18" t="s">
        <v>7</v>
      </c>
      <c r="E1" s="18" t="s">
        <v>35</v>
      </c>
      <c r="F1" s="18" t="s">
        <v>84</v>
      </c>
      <c r="G1" s="18" t="s">
        <v>85</v>
      </c>
      <c r="H1" s="18" t="s">
        <v>86</v>
      </c>
    </row>
    <row r="2" spans="1:8">
      <c r="A2" t="s">
        <v>92</v>
      </c>
      <c r="B2" t="s">
        <v>75</v>
      </c>
      <c r="D2">
        <v>10</v>
      </c>
      <c r="F2">
        <v>0</v>
      </c>
      <c r="G2">
        <v>0</v>
      </c>
      <c r="H2">
        <v>10</v>
      </c>
    </row>
    <row r="3" spans="1:8">
      <c r="A3" t="s">
        <v>93</v>
      </c>
      <c r="B3" t="s">
        <v>76</v>
      </c>
      <c r="D3">
        <v>10</v>
      </c>
      <c r="F3">
        <v>0</v>
      </c>
      <c r="G3">
        <v>0</v>
      </c>
      <c r="H3">
        <v>10</v>
      </c>
    </row>
    <row r="4" spans="1:8">
      <c r="A4" t="s">
        <v>94</v>
      </c>
      <c r="B4" t="s">
        <v>77</v>
      </c>
      <c r="D4">
        <v>10</v>
      </c>
      <c r="F4">
        <v>0</v>
      </c>
      <c r="G4">
        <v>0</v>
      </c>
      <c r="H4">
        <v>10</v>
      </c>
    </row>
    <row r="5" spans="1:8">
      <c r="A5" t="s">
        <v>95</v>
      </c>
      <c r="B5" t="s">
        <v>78</v>
      </c>
      <c r="D5">
        <v>10</v>
      </c>
      <c r="F5">
        <v>0</v>
      </c>
      <c r="G5">
        <v>0</v>
      </c>
      <c r="H5">
        <v>10</v>
      </c>
    </row>
    <row r="6" spans="1:8">
      <c r="A6" t="s">
        <v>96</v>
      </c>
      <c r="B6" t="s">
        <v>79</v>
      </c>
      <c r="D6">
        <v>15</v>
      </c>
      <c r="F6">
        <v>10</v>
      </c>
      <c r="G6">
        <v>5</v>
      </c>
      <c r="H6">
        <v>0</v>
      </c>
    </row>
    <row r="7" spans="1:8">
      <c r="A7" t="s">
        <v>97</v>
      </c>
      <c r="B7" t="s">
        <v>80</v>
      </c>
      <c r="D7">
        <v>15</v>
      </c>
      <c r="F7">
        <v>10</v>
      </c>
      <c r="G7">
        <v>5</v>
      </c>
      <c r="H7">
        <v>0</v>
      </c>
    </row>
    <row r="8" spans="1:8">
      <c r="A8" t="s">
        <v>98</v>
      </c>
      <c r="B8" t="s">
        <v>82</v>
      </c>
      <c r="D8">
        <v>15</v>
      </c>
      <c r="F8">
        <v>10</v>
      </c>
      <c r="G8">
        <v>5</v>
      </c>
      <c r="H8">
        <v>0</v>
      </c>
    </row>
    <row r="9" spans="1:8">
      <c r="A9" t="s">
        <v>99</v>
      </c>
      <c r="B9" t="s">
        <v>81</v>
      </c>
      <c r="D9">
        <v>15</v>
      </c>
      <c r="F9">
        <v>5</v>
      </c>
      <c r="G9">
        <v>10</v>
      </c>
      <c r="H9">
        <v>0</v>
      </c>
    </row>
    <row r="10" spans="1:8">
      <c r="A10" t="s">
        <v>100</v>
      </c>
      <c r="B10" t="s">
        <v>83</v>
      </c>
      <c r="D10">
        <v>15</v>
      </c>
      <c r="F10">
        <v>5</v>
      </c>
      <c r="G10">
        <v>10</v>
      </c>
      <c r="H10">
        <v>0</v>
      </c>
    </row>
    <row r="11" spans="1:8">
      <c r="A11" t="s">
        <v>101</v>
      </c>
      <c r="B11" t="s">
        <v>102</v>
      </c>
      <c r="D11">
        <v>15</v>
      </c>
      <c r="F11">
        <v>10</v>
      </c>
      <c r="G11">
        <v>10</v>
      </c>
      <c r="H1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6" sqref="B6:B11"/>
    </sheetView>
  </sheetViews>
  <sheetFormatPr defaultRowHeight="15"/>
  <cols>
    <col min="1" max="1" width="13.7109375" customWidth="1"/>
    <col min="2" max="2" width="12.7109375" customWidth="1"/>
    <col min="3" max="3" width="14.5703125" customWidth="1"/>
    <col min="4" max="4" width="12.7109375" customWidth="1"/>
    <col min="5" max="5" width="15.7109375" customWidth="1"/>
    <col min="6" max="10" width="12.7109375" customWidth="1"/>
  </cols>
  <sheetData>
    <row r="1" spans="1:11">
      <c r="A1" s="4" t="s">
        <v>1</v>
      </c>
      <c r="B1" t="str">
        <f>A2</f>
        <v>1_Decaf _Pkg</v>
      </c>
      <c r="C1" t="str">
        <f>A3</f>
        <v>2_Regular_Pkg</v>
      </c>
      <c r="D1" t="str">
        <f>A4</f>
        <v>3_Bold_Pkg</v>
      </c>
      <c r="E1" t="str">
        <f>A5</f>
        <v>4_Christmas_Pkg</v>
      </c>
      <c r="F1" t="str">
        <f>A6</f>
        <v>5_Decaf _B</v>
      </c>
      <c r="G1" t="str">
        <f>A7</f>
        <v>6_Regular_B</v>
      </c>
      <c r="H1" t="str">
        <f>A8</f>
        <v>7_Comp_A</v>
      </c>
      <c r="I1" t="str">
        <f>A9</f>
        <v>8_Bold_B</v>
      </c>
      <c r="J1" t="str">
        <f>A10</f>
        <v>9_Comp_B</v>
      </c>
      <c r="K1" t="s">
        <v>101</v>
      </c>
    </row>
    <row r="2" spans="1:11">
      <c r="A2" t="str">
        <f>Products!A2</f>
        <v>1_Decaf _Pkg</v>
      </c>
      <c r="B2" s="9">
        <v>0</v>
      </c>
      <c r="C2" s="8">
        <v>25</v>
      </c>
      <c r="D2" s="8">
        <v>25</v>
      </c>
      <c r="E2" s="8">
        <v>25</v>
      </c>
      <c r="F2" s="8">
        <v>99</v>
      </c>
      <c r="G2" s="8">
        <v>99</v>
      </c>
      <c r="H2" s="8">
        <v>99</v>
      </c>
      <c r="I2" s="8">
        <v>99</v>
      </c>
      <c r="J2" s="8">
        <v>99</v>
      </c>
      <c r="K2" s="8">
        <v>99</v>
      </c>
    </row>
    <row r="3" spans="1:11">
      <c r="A3" t="str">
        <f>Products!A3</f>
        <v>2_Regular_Pkg</v>
      </c>
      <c r="B3" s="8">
        <v>25</v>
      </c>
      <c r="C3" s="9">
        <v>0</v>
      </c>
      <c r="D3" s="8">
        <v>25</v>
      </c>
      <c r="E3" s="8">
        <v>25</v>
      </c>
      <c r="F3" s="8">
        <v>99</v>
      </c>
      <c r="G3" s="8">
        <v>99</v>
      </c>
      <c r="H3" s="8">
        <v>99</v>
      </c>
      <c r="I3" s="8">
        <v>99</v>
      </c>
      <c r="J3" s="8">
        <v>99</v>
      </c>
      <c r="K3" s="8">
        <v>99</v>
      </c>
    </row>
    <row r="4" spans="1:11">
      <c r="A4" t="str">
        <f>Products!A4</f>
        <v>3_Bold_Pkg</v>
      </c>
      <c r="B4" s="8">
        <v>25</v>
      </c>
      <c r="C4" s="8">
        <v>25</v>
      </c>
      <c r="D4" s="9">
        <v>0</v>
      </c>
      <c r="E4" s="8">
        <v>25</v>
      </c>
      <c r="F4" s="8">
        <v>99</v>
      </c>
      <c r="G4" s="8">
        <v>99</v>
      </c>
      <c r="H4" s="8">
        <v>99</v>
      </c>
      <c r="I4" s="8">
        <v>99</v>
      </c>
      <c r="J4" s="8">
        <v>99</v>
      </c>
      <c r="K4" s="8">
        <v>99</v>
      </c>
    </row>
    <row r="5" spans="1:11">
      <c r="A5" t="str">
        <f>Products!A5</f>
        <v>4_Christmas_Pkg</v>
      </c>
      <c r="B5" s="8">
        <v>25</v>
      </c>
      <c r="C5" s="8">
        <v>25</v>
      </c>
      <c r="D5" s="8">
        <v>25</v>
      </c>
      <c r="E5" s="9">
        <v>0</v>
      </c>
      <c r="F5" s="8">
        <v>99</v>
      </c>
      <c r="G5" s="8">
        <v>99</v>
      </c>
      <c r="H5" s="8">
        <v>99</v>
      </c>
      <c r="I5" s="8">
        <v>99</v>
      </c>
      <c r="J5" s="8">
        <v>99</v>
      </c>
      <c r="K5" s="8">
        <v>99</v>
      </c>
    </row>
    <row r="6" spans="1:11">
      <c r="A6" t="str">
        <f>Products!A6</f>
        <v>5_Decaf _B</v>
      </c>
      <c r="B6" s="8">
        <v>99</v>
      </c>
      <c r="C6" s="8">
        <v>99</v>
      </c>
      <c r="D6" s="8">
        <v>99</v>
      </c>
      <c r="E6" s="8">
        <v>99</v>
      </c>
      <c r="F6" s="9">
        <v>0</v>
      </c>
      <c r="G6" s="8">
        <v>5</v>
      </c>
      <c r="H6" s="8">
        <v>5</v>
      </c>
      <c r="I6" s="8">
        <v>5</v>
      </c>
      <c r="J6" s="8">
        <v>5</v>
      </c>
      <c r="K6" s="8">
        <v>5</v>
      </c>
    </row>
    <row r="7" spans="1:11">
      <c r="A7" t="str">
        <f>Products!A7</f>
        <v>6_Regular_B</v>
      </c>
      <c r="B7" s="8">
        <v>99</v>
      </c>
      <c r="C7" s="8">
        <v>99</v>
      </c>
      <c r="D7" s="8">
        <v>99</v>
      </c>
      <c r="E7" s="8">
        <v>99</v>
      </c>
      <c r="F7" s="8">
        <v>20</v>
      </c>
      <c r="G7" s="9">
        <v>0</v>
      </c>
      <c r="H7" s="8">
        <v>5</v>
      </c>
      <c r="I7" s="8">
        <v>5</v>
      </c>
      <c r="J7" s="8">
        <v>5</v>
      </c>
      <c r="K7" s="8">
        <v>5</v>
      </c>
    </row>
    <row r="8" spans="1:11">
      <c r="A8" t="str">
        <f>Products!A8</f>
        <v>7_Comp_A</v>
      </c>
      <c r="B8" s="8">
        <v>99</v>
      </c>
      <c r="C8" s="8">
        <v>99</v>
      </c>
      <c r="D8" s="8">
        <v>99</v>
      </c>
      <c r="E8" s="8">
        <v>99</v>
      </c>
      <c r="F8" s="8">
        <v>20</v>
      </c>
      <c r="G8" s="8">
        <v>10</v>
      </c>
      <c r="H8" s="9">
        <v>0</v>
      </c>
      <c r="I8" s="8">
        <v>5</v>
      </c>
      <c r="J8" s="8">
        <v>5</v>
      </c>
      <c r="K8" s="8">
        <v>5</v>
      </c>
    </row>
    <row r="9" spans="1:11">
      <c r="A9" t="str">
        <f>Products!A9</f>
        <v>8_Bold_B</v>
      </c>
      <c r="B9" s="8">
        <v>99</v>
      </c>
      <c r="C9" s="8">
        <v>99</v>
      </c>
      <c r="D9" s="8">
        <v>99</v>
      </c>
      <c r="E9" s="8">
        <v>99</v>
      </c>
      <c r="F9" s="8">
        <v>20</v>
      </c>
      <c r="G9" s="8">
        <v>10</v>
      </c>
      <c r="H9" s="8">
        <v>10</v>
      </c>
      <c r="I9" s="9">
        <v>0</v>
      </c>
      <c r="J9" s="8">
        <v>5</v>
      </c>
      <c r="K9" s="8">
        <v>5</v>
      </c>
    </row>
    <row r="10" spans="1:11">
      <c r="A10" t="str">
        <f>Products!A10</f>
        <v>9_Comp_B</v>
      </c>
      <c r="B10" s="8">
        <v>99</v>
      </c>
      <c r="C10" s="8">
        <v>99</v>
      </c>
      <c r="D10" s="8">
        <v>99</v>
      </c>
      <c r="E10" s="8">
        <v>99</v>
      </c>
      <c r="F10" s="8">
        <v>20</v>
      </c>
      <c r="G10" s="8">
        <v>10</v>
      </c>
      <c r="H10" s="8">
        <v>10</v>
      </c>
      <c r="I10" s="8">
        <v>10</v>
      </c>
      <c r="J10" s="9">
        <v>0</v>
      </c>
      <c r="K10" s="8">
        <v>5</v>
      </c>
    </row>
    <row r="11" spans="1:11">
      <c r="A11" t="s">
        <v>101</v>
      </c>
      <c r="B11" s="8">
        <v>99</v>
      </c>
      <c r="C11" s="8">
        <v>99</v>
      </c>
      <c r="D11" s="8">
        <v>99</v>
      </c>
      <c r="E11" s="8">
        <v>99</v>
      </c>
      <c r="F11" s="8">
        <v>20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2" t="s">
        <v>52</v>
      </c>
      <c r="B1" s="12" t="s">
        <v>53</v>
      </c>
      <c r="C1" s="12" t="s">
        <v>55</v>
      </c>
      <c r="D1" s="13" t="s">
        <v>54</v>
      </c>
      <c r="E1" s="9"/>
      <c r="F1" s="9"/>
      <c r="G1" s="14" t="s">
        <v>56</v>
      </c>
      <c r="H1" s="9"/>
    </row>
    <row r="2" spans="1:8">
      <c r="A2" s="7" t="s">
        <v>33</v>
      </c>
      <c r="B2" s="7" t="s">
        <v>36</v>
      </c>
      <c r="C2" s="7">
        <v>60</v>
      </c>
      <c r="D2" s="7">
        <v>0</v>
      </c>
      <c r="E2" s="9"/>
      <c r="F2" s="9"/>
      <c r="G2" s="14" t="s">
        <v>65</v>
      </c>
      <c r="H2" s="9"/>
    </row>
    <row r="3" spans="1:8">
      <c r="A3" s="7" t="s">
        <v>37</v>
      </c>
      <c r="B3" s="7" t="s">
        <v>38</v>
      </c>
      <c r="C3" s="7">
        <v>60</v>
      </c>
      <c r="D3" s="7">
        <v>0</v>
      </c>
    </row>
    <row r="4" spans="1:8">
      <c r="A4" s="7" t="s">
        <v>39</v>
      </c>
      <c r="B4" s="7" t="s">
        <v>40</v>
      </c>
      <c r="C4" s="7">
        <v>60</v>
      </c>
      <c r="D4" s="7">
        <v>0</v>
      </c>
    </row>
    <row r="5" spans="1:8">
      <c r="A5" s="7" t="s">
        <v>41</v>
      </c>
      <c r="B5" s="7" t="s">
        <v>42</v>
      </c>
      <c r="C5" s="7">
        <v>60</v>
      </c>
      <c r="D5" s="7">
        <v>0</v>
      </c>
    </row>
    <row r="6" spans="1:8">
      <c r="A6" s="7" t="s">
        <v>43</v>
      </c>
      <c r="B6" s="7" t="s">
        <v>44</v>
      </c>
      <c r="C6" s="7">
        <v>60</v>
      </c>
      <c r="D6" s="7">
        <v>0</v>
      </c>
    </row>
    <row r="7" spans="1:8">
      <c r="A7" s="7" t="s">
        <v>34</v>
      </c>
      <c r="B7" s="7" t="s">
        <v>45</v>
      </c>
      <c r="C7" s="7">
        <v>60</v>
      </c>
      <c r="D7" s="7">
        <v>0</v>
      </c>
    </row>
    <row r="8" spans="1:8">
      <c r="A8" s="7" t="s">
        <v>46</v>
      </c>
      <c r="B8" s="7" t="s">
        <v>47</v>
      </c>
      <c r="C8" s="7">
        <v>60</v>
      </c>
      <c r="D8" s="7">
        <v>0</v>
      </c>
    </row>
    <row r="9" spans="1:8">
      <c r="A9" s="7" t="s">
        <v>48</v>
      </c>
      <c r="B9" s="7" t="s">
        <v>49</v>
      </c>
      <c r="C9" s="7">
        <v>60</v>
      </c>
      <c r="D9" s="7">
        <v>0</v>
      </c>
    </row>
    <row r="10" spans="1:8">
      <c r="A10" s="7" t="s">
        <v>50</v>
      </c>
      <c r="B10" s="7" t="s">
        <v>51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6" sqref="F6"/>
    </sheetView>
  </sheetViews>
  <sheetFormatPr defaultRowHeight="15"/>
  <cols>
    <col min="1" max="1" width="12.7109375" customWidth="1"/>
    <col min="2" max="2" width="11.28515625" customWidth="1"/>
    <col min="3" max="3" width="16.140625" customWidth="1"/>
    <col min="4" max="4" width="14.7109375" customWidth="1"/>
    <col min="5" max="5" width="11.85546875" customWidth="1"/>
    <col min="7" max="7" width="10.7109375" customWidth="1"/>
  </cols>
  <sheetData>
    <row r="1" spans="1:8">
      <c r="A1" s="8" t="s">
        <v>59</v>
      </c>
      <c r="B1" s="8" t="s">
        <v>60</v>
      </c>
      <c r="C1" s="8" t="s">
        <v>66</v>
      </c>
      <c r="D1" s="8" t="s">
        <v>67</v>
      </c>
      <c r="E1" t="s">
        <v>61</v>
      </c>
      <c r="F1" t="s">
        <v>62</v>
      </c>
      <c r="G1" t="s">
        <v>63</v>
      </c>
      <c r="H1" t="s">
        <v>64</v>
      </c>
    </row>
    <row r="2" spans="1:8">
      <c r="A2" s="8">
        <v>1</v>
      </c>
      <c r="B2" s="8" t="s">
        <v>73</v>
      </c>
      <c r="C2" s="19">
        <f ca="1">E2+F2</f>
        <v>40072.291666666664</v>
      </c>
      <c r="D2" s="19">
        <f ca="1">G2+H2</f>
        <v>40072.708333333336</v>
      </c>
      <c r="E2" s="11">
        <f ca="1">TODAY()</f>
        <v>40072</v>
      </c>
      <c r="F2" s="10">
        <v>0.29166666666666669</v>
      </c>
      <c r="G2" s="11">
        <f ca="1">TODAY()</f>
        <v>40072</v>
      </c>
      <c r="H2" s="10">
        <v>0.70833333333333337</v>
      </c>
    </row>
    <row r="3" spans="1:8">
      <c r="A3" s="8">
        <v>2</v>
      </c>
      <c r="B3" s="8" t="s">
        <v>74</v>
      </c>
      <c r="C3" s="19">
        <f ca="1">E3+F3</f>
        <v>40072.208333333336</v>
      </c>
      <c r="D3" s="19">
        <f ca="1">G3+H3</f>
        <v>40072.708333333336</v>
      </c>
      <c r="E3" s="11">
        <f ca="1">TODAY()</f>
        <v>40072</v>
      </c>
      <c r="F3" s="10">
        <v>0.20833333333333334</v>
      </c>
      <c r="G3" s="11">
        <f ca="1">TODAY()</f>
        <v>40072</v>
      </c>
      <c r="H3" s="10">
        <v>0.70833333333333337</v>
      </c>
    </row>
    <row r="4" spans="1:8">
      <c r="A4" s="8">
        <v>3</v>
      </c>
      <c r="B4" s="8" t="s">
        <v>87</v>
      </c>
      <c r="C4" s="19">
        <f ca="1">E4+F4</f>
        <v>40072.3125</v>
      </c>
      <c r="D4" s="19">
        <f ca="1">G4+H4</f>
        <v>40072.791666666664</v>
      </c>
      <c r="E4" s="11">
        <f ca="1">TODAY()</f>
        <v>40072</v>
      </c>
      <c r="F4" s="10">
        <v>0.3125</v>
      </c>
      <c r="G4" s="11">
        <f ca="1">TODAY()</f>
        <v>40072</v>
      </c>
      <c r="H4" s="10">
        <v>0.79166666666666663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C6" sqref="C6"/>
    </sheetView>
  </sheetViews>
  <sheetFormatPr defaultRowHeight="1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>
      <c r="A1" t="s">
        <v>70</v>
      </c>
      <c r="B1" t="s">
        <v>88</v>
      </c>
      <c r="C1" t="s">
        <v>89</v>
      </c>
      <c r="D1" t="s">
        <v>90</v>
      </c>
      <c r="E1" t="s">
        <v>91</v>
      </c>
      <c r="F1" t="s">
        <v>71</v>
      </c>
      <c r="G1" t="s">
        <v>72</v>
      </c>
    </row>
    <row r="2" spans="1:7">
      <c r="A2" t="s">
        <v>95</v>
      </c>
      <c r="B2" t="s">
        <v>98</v>
      </c>
      <c r="C2">
        <v>0.25</v>
      </c>
      <c r="D2" t="s">
        <v>100</v>
      </c>
      <c r="E2">
        <v>0.75</v>
      </c>
    </row>
    <row r="3" spans="1:7">
      <c r="A3" t="s">
        <v>92</v>
      </c>
      <c r="B3" t="s">
        <v>96</v>
      </c>
      <c r="C3">
        <v>1</v>
      </c>
    </row>
    <row r="4" spans="1:7">
      <c r="A4" t="s">
        <v>93</v>
      </c>
      <c r="B4" t="s">
        <v>97</v>
      </c>
      <c r="C4">
        <v>1</v>
      </c>
    </row>
    <row r="5" spans="1:7">
      <c r="A5" t="s">
        <v>94</v>
      </c>
      <c r="B5" t="s">
        <v>99</v>
      </c>
      <c r="C5">
        <v>1</v>
      </c>
    </row>
    <row r="6" spans="1:7">
      <c r="A6" t="s">
        <v>100</v>
      </c>
      <c r="B6" t="s">
        <v>101</v>
      </c>
      <c r="C6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Over Penalties</vt:lpstr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2009-09-17T00:35:05Z</dcterms:modified>
</cp:coreProperties>
</file>