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9915" activeTab="4"/>
  </bookViews>
  <sheets>
    <sheet name="Orders" sheetId="1" r:id="rId1"/>
    <sheet name="Products" sheetId="2" r:id="rId2"/>
    <sheet name="Change Over" sheetId="3" r:id="rId3"/>
    <sheet name="Lines" sheetId="5" r:id="rId4"/>
    <sheet name="Concepts" sheetId="7" r:id="rId5"/>
  </sheets>
  <calcPr calcId="125725"/>
</workbook>
</file>

<file path=xl/calcChain.xml><?xml version="1.0" encoding="utf-8"?>
<calcChain xmlns="http://schemas.openxmlformats.org/spreadsheetml/2006/main">
  <c r="G5" i="5"/>
  <c r="E5"/>
  <c r="C5" s="1"/>
  <c r="D5"/>
  <c r="D31" i="1"/>
  <c r="G20"/>
  <c r="E20" s="1"/>
  <c r="G14"/>
  <c r="E14" s="1"/>
  <c r="G11"/>
  <c r="E11" s="1"/>
  <c r="G7"/>
  <c r="E7" s="1"/>
  <c r="G4" i="5"/>
  <c r="D4" s="1"/>
  <c r="E4"/>
  <c r="C4" s="1"/>
  <c r="A3" i="3"/>
  <c r="A4"/>
  <c r="A5"/>
  <c r="A6"/>
  <c r="A7"/>
  <c r="A8"/>
  <c r="A9"/>
  <c r="A10"/>
  <c r="A11"/>
  <c r="A2"/>
  <c r="D27" i="1"/>
  <c r="D28"/>
  <c r="D29"/>
  <c r="D3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3"/>
</calcChain>
</file>

<file path=xl/sharedStrings.xml><?xml version="1.0" encoding="utf-8"?>
<sst xmlns="http://schemas.openxmlformats.org/spreadsheetml/2006/main" count="135" uniqueCount="110">
  <si>
    <t>Order Number</t>
  </si>
  <si>
    <t>Quantity</t>
  </si>
  <si>
    <t>Run Time</t>
  </si>
  <si>
    <t>Product Number</t>
  </si>
  <si>
    <t>Product Name</t>
  </si>
  <si>
    <t>Product Group</t>
  </si>
  <si>
    <t>Run Rate</t>
  </si>
  <si>
    <t>Milk - Skim</t>
  </si>
  <si>
    <t>Milk - 2%</t>
  </si>
  <si>
    <t>Milk - Whole</t>
  </si>
  <si>
    <t>Buttermilk</t>
  </si>
  <si>
    <t>Priority</t>
  </si>
  <si>
    <t>Milk - Skim Organic</t>
  </si>
  <si>
    <t>Milk - 2% Organic</t>
  </si>
  <si>
    <t>Milk - Whole Organic</t>
  </si>
  <si>
    <t>Buttermilk Organic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</si>
  <si>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</si>
  <si>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</si>
  <si>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</si>
  <si>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</si>
  <si>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</si>
  <si>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</si>
  <si>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</si>
  <si>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</si>
  <si>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</si>
  <si>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</si>
  <si>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</si>
  <si>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</si>
  <si>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</si>
  <si>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</si>
  <si>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</si>
  <si>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</si>
  <si>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</si>
  <si>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</si>
  <si>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</si>
  <si>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</si>
  <si>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</si>
  <si>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</si>
  <si>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</si>
  <si>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</si>
  <si>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</si>
  <si>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Allergens</t>
  </si>
  <si>
    <t>B</t>
  </si>
  <si>
    <t>C</t>
  </si>
  <si>
    <t>EggNog</t>
  </si>
  <si>
    <t>Soy Milk</t>
  </si>
  <si>
    <t>BEF</t>
  </si>
  <si>
    <t>PO_1258</t>
  </si>
  <si>
    <t>PO_1259</t>
  </si>
  <si>
    <t>PO_1260</t>
  </si>
  <si>
    <t>PO_1261</t>
  </si>
  <si>
    <t>Line Number</t>
  </si>
  <si>
    <t>Line Name</t>
  </si>
  <si>
    <t>Fluid 1</t>
  </si>
  <si>
    <t>Fluid 2</t>
  </si>
  <si>
    <t>Sdate</t>
  </si>
  <si>
    <t>Stime</t>
  </si>
  <si>
    <t>Edate</t>
  </si>
  <si>
    <t>Etime</t>
  </si>
  <si>
    <t>Start_Date_Time</t>
  </si>
  <si>
    <t>End_Date_Time</t>
  </si>
  <si>
    <t>Due Date</t>
  </si>
  <si>
    <t>Due Time</t>
  </si>
  <si>
    <t>Line 2 Affinity</t>
  </si>
  <si>
    <t>Line 1 Affinity</t>
  </si>
  <si>
    <t>Route #</t>
  </si>
  <si>
    <t>Route Desc</t>
  </si>
  <si>
    <t>Weight</t>
  </si>
  <si>
    <t>Cube</t>
  </si>
  <si>
    <t>Zone 1</t>
  </si>
  <si>
    <t>Could have a separate input sheet containing number of zones and the zone description (dry, refridgerated, frozen)</t>
  </si>
  <si>
    <t>Zone 2</t>
  </si>
  <si>
    <t>Zone 3</t>
  </si>
  <si>
    <t>Stop</t>
  </si>
  <si>
    <t>This should be stop and drive time.</t>
  </si>
  <si>
    <t>May want to have distance and time in order to calculate cost</t>
  </si>
  <si>
    <t>Stop Description</t>
  </si>
  <si>
    <t>Stop Group</t>
  </si>
  <si>
    <t>Dwell Time</t>
  </si>
  <si>
    <t>Truck Affinity</t>
  </si>
  <si>
    <t>xxxxxxxxx</t>
  </si>
  <si>
    <t>Stop Number</t>
  </si>
  <si>
    <t>Valid Delivery Windows</t>
  </si>
  <si>
    <t>1 from/to</t>
  </si>
  <si>
    <t>2 from/to</t>
  </si>
  <si>
    <t>3 from/to</t>
  </si>
  <si>
    <t>4 from/to</t>
  </si>
  <si>
    <t>Sales Order</t>
  </si>
  <si>
    <t>Deliver By</t>
  </si>
  <si>
    <t>Concepts</t>
  </si>
  <si>
    <t>Setup and code is nearly the same.</t>
  </si>
  <si>
    <t>Eliminate Alergens and BOMs</t>
  </si>
  <si>
    <t>Add zones for dry, refridgerated, and frozen as part of the truck</t>
  </si>
  <si>
    <t>Add delivery windows to the stop</t>
  </si>
  <si>
    <t>Products become stops, change over splits and becomes drive time and distance, lines become trucks</t>
  </si>
  <si>
    <t>Alter the other components.  (see spreadsheet tabs)</t>
  </si>
  <si>
    <t>Change code</t>
  </si>
  <si>
    <t>accomidate new fields in the dataset</t>
  </si>
  <si>
    <t>eliminate old fields</t>
  </si>
  <si>
    <t>change fitness function</t>
  </si>
  <si>
    <t>add logic to have a route startup cost</t>
  </si>
  <si>
    <t>Minimum Cost</t>
  </si>
  <si>
    <t>Add route specific output</t>
  </si>
  <si>
    <t>show trucks stops and cost</t>
  </si>
  <si>
    <t>Add a way to import a preliminary solution using static routes</t>
  </si>
  <si>
    <t>show route on map point</t>
  </si>
  <si>
    <t>show delta between loaded static routes and optimized solution</t>
  </si>
  <si>
    <t>Since orders are split by zone requirements, orders can have different delivery windows and priorities</t>
  </si>
  <si>
    <t>accomidate delivery windows</t>
  </si>
  <si>
    <t>add logic to calculate delivery cost - must know if previous delivery is on the same truck to accomidate zones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</si>
</sst>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14" fontId="0" fillId="0" borderId="0" xfId="0" applyNumberFormat="1"/>
    <xf numFmtId="165" fontId="0" fillId="0" borderId="0" xfId="0" applyNumberFormat="1"/>
    <xf numFmtId="0" fontId="3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ySplit="2" topLeftCell="A3" activePane="bottomLeft" state="frozen"/>
      <selection pane="bottomLeft" activeCell="E3" sqref="E3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9" max="9" width="12.5703125" customWidth="1"/>
    <col min="10" max="10" width="11.85546875" customWidth="1"/>
    <col min="11" max="11" width="12.140625" customWidth="1"/>
    <col min="12" max="12" width="12.5703125" customWidth="1"/>
  </cols>
  <sheetData>
    <row r="1" spans="1:12" ht="16.5" thickBot="1">
      <c r="A1" s="1" t="s">
        <v>0</v>
      </c>
      <c r="B1" s="2" t="s">
        <v>81</v>
      </c>
      <c r="C1" s="2" t="s">
        <v>67</v>
      </c>
      <c r="D1" s="2" t="s">
        <v>78</v>
      </c>
      <c r="E1" s="3" t="s">
        <v>88</v>
      </c>
      <c r="F1" s="6" t="s">
        <v>87</v>
      </c>
      <c r="G1" s="6" t="s">
        <v>61</v>
      </c>
      <c r="H1" s="6" t="s">
        <v>62</v>
      </c>
      <c r="I1" s="16" t="s">
        <v>82</v>
      </c>
      <c r="J1" s="16"/>
      <c r="K1" s="16"/>
      <c r="L1" s="16"/>
    </row>
    <row r="2" spans="1:12" ht="16.5" thickBot="1">
      <c r="A2" s="1" t="s">
        <v>0</v>
      </c>
      <c r="B2" s="2" t="s">
        <v>3</v>
      </c>
      <c r="C2" s="2" t="s">
        <v>1</v>
      </c>
      <c r="D2" s="2" t="s">
        <v>2</v>
      </c>
      <c r="E2" s="3" t="s">
        <v>11</v>
      </c>
      <c r="F2" s="6" t="s">
        <v>16</v>
      </c>
      <c r="G2" s="6" t="s">
        <v>61</v>
      </c>
      <c r="H2" s="6" t="s">
        <v>62</v>
      </c>
      <c r="I2" s="6" t="s">
        <v>83</v>
      </c>
      <c r="J2" s="6" t="s">
        <v>84</v>
      </c>
      <c r="K2" s="6" t="s">
        <v>85</v>
      </c>
      <c r="L2" s="6" t="s">
        <v>86</v>
      </c>
    </row>
    <row r="3" spans="1:12">
      <c r="A3">
        <v>0</v>
      </c>
      <c r="B3">
        <v>1235</v>
      </c>
      <c r="C3">
        <v>1</v>
      </c>
      <c r="D3">
        <f>VLOOKUP($B3,Products!$A$3:$D$11,4)*C3</f>
        <v>10</v>
      </c>
      <c r="E3" s="5"/>
      <c r="F3" t="s">
        <v>17</v>
      </c>
    </row>
    <row r="4" spans="1:12">
      <c r="A4">
        <v>1</v>
      </c>
      <c r="B4">
        <v>1235</v>
      </c>
      <c r="C4">
        <v>2</v>
      </c>
      <c r="D4">
        <f>VLOOKUP($B4,Products!$A$3:$D$11,4)*C4</f>
        <v>20</v>
      </c>
      <c r="E4" s="14"/>
      <c r="F4" t="s">
        <v>18</v>
      </c>
      <c r="H4" s="9"/>
    </row>
    <row r="5" spans="1:12">
      <c r="A5">
        <v>2</v>
      </c>
      <c r="B5">
        <v>1234</v>
      </c>
      <c r="C5">
        <v>3</v>
      </c>
      <c r="D5">
        <f>VLOOKUP($B5,Products!$A$3:$D$11,4)*C5</f>
        <v>30</v>
      </c>
      <c r="E5" s="14"/>
      <c r="F5" t="s">
        <v>19</v>
      </c>
      <c r="H5" s="9"/>
    </row>
    <row r="6" spans="1:12">
      <c r="A6">
        <v>3</v>
      </c>
      <c r="B6">
        <v>1235</v>
      </c>
      <c r="C6">
        <v>1</v>
      </c>
      <c r="D6">
        <f>VLOOKUP($B6,Products!$A$3:$D$11,4)*C6</f>
        <v>10</v>
      </c>
      <c r="E6" s="14"/>
      <c r="F6" t="s">
        <v>20</v>
      </c>
      <c r="H6" s="9"/>
    </row>
    <row r="7" spans="1:12">
      <c r="A7">
        <v>4</v>
      </c>
      <c r="B7">
        <v>1236</v>
      </c>
      <c r="C7">
        <v>1</v>
      </c>
      <c r="D7">
        <f>VLOOKUP($B7,Products!$A$3:$D$11,4)*C7</f>
        <v>10</v>
      </c>
      <c r="E7" s="14">
        <f ca="1">G7+H7</f>
        <v>39989.291666666664</v>
      </c>
      <c r="F7" t="s">
        <v>21</v>
      </c>
      <c r="G7" s="13">
        <f ca="1">TODAY()</f>
        <v>39989</v>
      </c>
      <c r="H7" s="9">
        <v>0.29166666666666669</v>
      </c>
    </row>
    <row r="8" spans="1:12">
      <c r="A8">
        <v>5</v>
      </c>
      <c r="B8">
        <v>1235</v>
      </c>
      <c r="C8">
        <v>1</v>
      </c>
      <c r="D8">
        <f>VLOOKUP($B8,Products!$A$3:$D$11,4)*C8</f>
        <v>10</v>
      </c>
      <c r="E8" s="14"/>
      <c r="F8" t="s">
        <v>22</v>
      </c>
      <c r="H8" s="9"/>
    </row>
    <row r="9" spans="1:12">
      <c r="A9">
        <v>6</v>
      </c>
      <c r="B9">
        <v>1236</v>
      </c>
      <c r="C9">
        <v>1</v>
      </c>
      <c r="D9">
        <f>VLOOKUP($B9,Products!$A$3:$D$11,4)*C9</f>
        <v>10</v>
      </c>
      <c r="E9" s="14"/>
      <c r="F9" t="s">
        <v>23</v>
      </c>
      <c r="H9" s="9"/>
    </row>
    <row r="10" spans="1:12">
      <c r="A10">
        <v>7</v>
      </c>
      <c r="B10">
        <v>1235</v>
      </c>
      <c r="C10">
        <v>1</v>
      </c>
      <c r="D10">
        <f>VLOOKUP($B10,Products!$A$3:$D$11,4)*C10</f>
        <v>10</v>
      </c>
      <c r="E10" s="14"/>
      <c r="F10" t="s">
        <v>24</v>
      </c>
      <c r="H10" s="9"/>
    </row>
    <row r="11" spans="1:12">
      <c r="A11">
        <v>8</v>
      </c>
      <c r="B11">
        <v>1236</v>
      </c>
      <c r="C11">
        <v>1</v>
      </c>
      <c r="D11">
        <f>VLOOKUP($B11,Products!$A$3:$D$11,4)*C11</f>
        <v>10</v>
      </c>
      <c r="E11" s="14">
        <f ca="1">G11+H11</f>
        <v>39989.541666666664</v>
      </c>
      <c r="F11" t="s">
        <v>25</v>
      </c>
      <c r="G11" s="13">
        <f ca="1">TODAY()</f>
        <v>39989</v>
      </c>
      <c r="H11" s="9">
        <v>0.54166666666666663</v>
      </c>
    </row>
    <row r="12" spans="1:12">
      <c r="A12">
        <v>9</v>
      </c>
      <c r="B12">
        <v>1234</v>
      </c>
      <c r="C12">
        <v>1</v>
      </c>
      <c r="D12">
        <f>VLOOKUP($B12,Products!$A$3:$D$11,4)*C12</f>
        <v>10</v>
      </c>
      <c r="E12" s="14"/>
      <c r="F12" t="s">
        <v>26</v>
      </c>
      <c r="H12" s="9"/>
    </row>
    <row r="13" spans="1:12">
      <c r="A13">
        <v>10</v>
      </c>
      <c r="B13">
        <v>1235</v>
      </c>
      <c r="C13">
        <v>1</v>
      </c>
      <c r="D13">
        <f>VLOOKUP($B13,Products!$A$3:$D$11,4)*C13</f>
        <v>10</v>
      </c>
      <c r="E13" s="14"/>
      <c r="F13" t="s">
        <v>27</v>
      </c>
      <c r="H13" s="9"/>
    </row>
    <row r="14" spans="1:12">
      <c r="A14">
        <v>11</v>
      </c>
      <c r="B14">
        <v>1236</v>
      </c>
      <c r="C14">
        <v>1</v>
      </c>
      <c r="D14">
        <f>VLOOKUP($B14,Products!$A$3:$D$11,4)*C14</f>
        <v>10</v>
      </c>
      <c r="E14" s="14">
        <f ca="1">G14+H14</f>
        <v>39989.541666666664</v>
      </c>
      <c r="F14" t="s">
        <v>28</v>
      </c>
      <c r="G14" s="13">
        <f ca="1">TODAY()</f>
        <v>39989</v>
      </c>
      <c r="H14" s="9">
        <v>0.54166666666666663</v>
      </c>
    </row>
    <row r="15" spans="1:12">
      <c r="A15">
        <v>12</v>
      </c>
      <c r="B15">
        <v>1234</v>
      </c>
      <c r="C15">
        <v>1</v>
      </c>
      <c r="D15">
        <f>VLOOKUP($B15,Products!$A$3:$D$11,4)*C15</f>
        <v>10</v>
      </c>
      <c r="E15" s="14"/>
      <c r="F15" t="s">
        <v>29</v>
      </c>
      <c r="H15" s="9"/>
    </row>
    <row r="16" spans="1:12">
      <c r="A16">
        <v>13</v>
      </c>
      <c r="B16">
        <v>1241</v>
      </c>
      <c r="C16">
        <v>1</v>
      </c>
      <c r="D16">
        <f>VLOOKUP($B16,Products!$A$3:$D$11,4)*C16</f>
        <v>15</v>
      </c>
      <c r="E16" s="14"/>
      <c r="F16" t="s">
        <v>30</v>
      </c>
      <c r="H16" s="9"/>
    </row>
    <row r="17" spans="1:8">
      <c r="A17">
        <v>14</v>
      </c>
      <c r="B17">
        <v>1236</v>
      </c>
      <c r="C17">
        <v>1</v>
      </c>
      <c r="D17">
        <f>VLOOKUP($B17,Products!$A$3:$D$11,4)*C17</f>
        <v>10</v>
      </c>
      <c r="E17" s="14"/>
      <c r="F17" t="s">
        <v>31</v>
      </c>
      <c r="H17" s="9"/>
    </row>
    <row r="18" spans="1:8">
      <c r="A18">
        <v>15</v>
      </c>
      <c r="B18">
        <v>1242</v>
      </c>
      <c r="C18">
        <v>1</v>
      </c>
      <c r="D18">
        <f>VLOOKUP($B18,Products!$A$3:$D$11,4)*C18</f>
        <v>15</v>
      </c>
      <c r="E18" s="14"/>
      <c r="F18" t="s">
        <v>32</v>
      </c>
      <c r="H18" s="9"/>
    </row>
    <row r="19" spans="1:8">
      <c r="A19">
        <v>16</v>
      </c>
      <c r="B19">
        <v>1235</v>
      </c>
      <c r="C19">
        <v>1</v>
      </c>
      <c r="D19">
        <f>VLOOKUP($B19,Products!$A$3:$D$11,4)*C19</f>
        <v>10</v>
      </c>
      <c r="E19" s="14"/>
      <c r="F19" t="s">
        <v>33</v>
      </c>
      <c r="H19" s="9"/>
    </row>
    <row r="20" spans="1:8">
      <c r="A20">
        <v>17</v>
      </c>
      <c r="B20">
        <v>1235</v>
      </c>
      <c r="C20">
        <v>1</v>
      </c>
      <c r="D20">
        <f>VLOOKUP($B20,Products!$A$3:$D$11,4)*C20</f>
        <v>10</v>
      </c>
      <c r="E20" s="14">
        <f ca="1">G20+H20</f>
        <v>39989.375</v>
      </c>
      <c r="F20" t="s">
        <v>34</v>
      </c>
      <c r="G20" s="13">
        <f ca="1">TODAY()</f>
        <v>39989</v>
      </c>
      <c r="H20" s="9">
        <v>0.375</v>
      </c>
    </row>
    <row r="21" spans="1:8">
      <c r="A21">
        <v>18</v>
      </c>
      <c r="B21">
        <v>1235</v>
      </c>
      <c r="C21">
        <v>1</v>
      </c>
      <c r="D21">
        <f>VLOOKUP($B21,Products!$A$3:$D$11,4)*C21</f>
        <v>10</v>
      </c>
      <c r="E21" s="14"/>
      <c r="F21" t="s">
        <v>35</v>
      </c>
      <c r="H21" s="9"/>
    </row>
    <row r="22" spans="1:8">
      <c r="A22">
        <v>19</v>
      </c>
      <c r="B22">
        <v>1234</v>
      </c>
      <c r="C22">
        <v>1</v>
      </c>
      <c r="D22">
        <f>VLOOKUP($B22,Products!$A$3:$D$11,4)*C22</f>
        <v>10</v>
      </c>
      <c r="E22" s="14"/>
      <c r="F22" t="s">
        <v>36</v>
      </c>
      <c r="H22" s="9"/>
    </row>
    <row r="23" spans="1:8">
      <c r="A23">
        <v>20</v>
      </c>
      <c r="B23">
        <v>1237</v>
      </c>
      <c r="C23">
        <v>1</v>
      </c>
      <c r="D23">
        <f>VLOOKUP($B23,Products!$A$3:$D$11,4)*C23</f>
        <v>10</v>
      </c>
      <c r="E23" s="14"/>
      <c r="F23" t="s">
        <v>37</v>
      </c>
      <c r="G23" s="13"/>
      <c r="H23" s="9"/>
    </row>
    <row r="24" spans="1:8">
      <c r="A24">
        <v>21</v>
      </c>
      <c r="B24">
        <v>1238</v>
      </c>
      <c r="C24">
        <v>1</v>
      </c>
      <c r="D24">
        <f>VLOOKUP($B24,Products!$A$3:$D$11,4)*C24</f>
        <v>10</v>
      </c>
      <c r="E24" s="14"/>
      <c r="F24" t="s">
        <v>38</v>
      </c>
      <c r="H24" s="9"/>
    </row>
    <row r="25" spans="1:8">
      <c r="A25">
        <v>22</v>
      </c>
      <c r="B25">
        <v>1239</v>
      </c>
      <c r="C25">
        <v>2</v>
      </c>
      <c r="D25">
        <f>VLOOKUP($B25,Products!$A$3:$D$11,4)*C25</f>
        <v>20</v>
      </c>
      <c r="E25" s="14"/>
      <c r="F25" t="s">
        <v>39</v>
      </c>
      <c r="H25" s="9"/>
    </row>
    <row r="26" spans="1:8">
      <c r="A26">
        <v>23</v>
      </c>
      <c r="B26">
        <v>1240</v>
      </c>
      <c r="C26">
        <v>1</v>
      </c>
      <c r="D26">
        <f>VLOOKUP($B26,Products!$A$3:$D$11,4)*C26</f>
        <v>10</v>
      </c>
      <c r="E26" s="14"/>
      <c r="F26" t="s">
        <v>40</v>
      </c>
      <c r="H26" s="9"/>
    </row>
    <row r="27" spans="1:8">
      <c r="A27">
        <v>24</v>
      </c>
      <c r="B27">
        <v>1243</v>
      </c>
      <c r="C27">
        <v>1</v>
      </c>
      <c r="D27">
        <f>VLOOKUP($B27,Products!$A$3:$D$11,4)*C27</f>
        <v>15</v>
      </c>
      <c r="E27" s="14"/>
      <c r="F27" t="s">
        <v>47</v>
      </c>
      <c r="H27" s="9"/>
    </row>
    <row r="28" spans="1:8">
      <c r="A28">
        <v>25</v>
      </c>
      <c r="B28">
        <v>1237</v>
      </c>
      <c r="C28">
        <v>1</v>
      </c>
      <c r="D28">
        <f>VLOOKUP($B28,Products!$A$3:$D$11,4)*C28</f>
        <v>10</v>
      </c>
      <c r="E28" s="14"/>
      <c r="F28" t="s">
        <v>48</v>
      </c>
      <c r="H28" s="9"/>
    </row>
    <row r="29" spans="1:8">
      <c r="A29">
        <v>26</v>
      </c>
      <c r="B29">
        <v>1237</v>
      </c>
      <c r="C29">
        <v>1</v>
      </c>
      <c r="D29">
        <f>VLOOKUP($B29,Products!$A$3:$D$11,4)*C29</f>
        <v>10</v>
      </c>
      <c r="E29" s="14"/>
      <c r="F29" t="s">
        <v>49</v>
      </c>
      <c r="H29" s="9"/>
    </row>
    <row r="30" spans="1:8">
      <c r="A30">
        <v>27</v>
      </c>
      <c r="B30">
        <v>1235</v>
      </c>
      <c r="C30">
        <v>1</v>
      </c>
      <c r="D30">
        <f>VLOOKUP($B30,Products!$A$3:$D$11,4)*C30</f>
        <v>10</v>
      </c>
      <c r="E30" s="14"/>
      <c r="F30" t="s">
        <v>50</v>
      </c>
      <c r="H30" s="9"/>
    </row>
    <row r="31" spans="1:8">
      <c r="A31">
        <v>28</v>
      </c>
      <c r="B31">
        <v>1235</v>
      </c>
      <c r="C31">
        <v>1</v>
      </c>
      <c r="D31">
        <f>VLOOKUP($B31,Products!$A$3:$D$11,4)*C31</f>
        <v>10</v>
      </c>
      <c r="E31" s="5"/>
      <c r="F31" t="s">
        <v>17</v>
      </c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16" sqref="D16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3.28515625" customWidth="1"/>
    <col min="7" max="7" width="14.5703125" customWidth="1"/>
  </cols>
  <sheetData>
    <row r="1" spans="1:7">
      <c r="A1" t="s">
        <v>73</v>
      </c>
      <c r="B1" t="s">
        <v>76</v>
      </c>
      <c r="C1" t="s">
        <v>77</v>
      </c>
      <c r="D1" t="s">
        <v>78</v>
      </c>
      <c r="E1" t="s">
        <v>80</v>
      </c>
      <c r="F1" t="s">
        <v>79</v>
      </c>
    </row>
    <row r="2" spans="1:7">
      <c r="A2" s="15" t="s">
        <v>3</v>
      </c>
      <c r="B2" s="15" t="s">
        <v>4</v>
      </c>
      <c r="C2" s="15" t="s">
        <v>5</v>
      </c>
      <c r="D2" s="15" t="s">
        <v>6</v>
      </c>
      <c r="E2" s="15" t="s">
        <v>41</v>
      </c>
      <c r="F2" s="15" t="s">
        <v>64</v>
      </c>
      <c r="G2" s="15" t="s">
        <v>63</v>
      </c>
    </row>
    <row r="3" spans="1:7">
      <c r="A3">
        <v>1234</v>
      </c>
      <c r="B3" t="s">
        <v>7</v>
      </c>
      <c r="D3">
        <v>10</v>
      </c>
      <c r="E3" t="s">
        <v>42</v>
      </c>
      <c r="F3">
        <v>10</v>
      </c>
      <c r="G3">
        <v>10</v>
      </c>
    </row>
    <row r="4" spans="1:7">
      <c r="A4">
        <v>1235</v>
      </c>
      <c r="B4" t="s">
        <v>8</v>
      </c>
      <c r="D4">
        <v>10</v>
      </c>
      <c r="E4" t="s">
        <v>42</v>
      </c>
      <c r="F4">
        <v>10</v>
      </c>
      <c r="G4">
        <v>10</v>
      </c>
    </row>
    <row r="5" spans="1:7">
      <c r="A5">
        <v>1236</v>
      </c>
      <c r="B5" t="s">
        <v>9</v>
      </c>
      <c r="D5">
        <v>10</v>
      </c>
      <c r="E5" t="s">
        <v>42</v>
      </c>
      <c r="F5">
        <v>10</v>
      </c>
      <c r="G5">
        <v>10</v>
      </c>
    </row>
    <row r="6" spans="1:7">
      <c r="A6">
        <v>1237</v>
      </c>
      <c r="B6" t="s">
        <v>10</v>
      </c>
      <c r="D6">
        <v>10</v>
      </c>
      <c r="E6" t="s">
        <v>42</v>
      </c>
      <c r="F6">
        <v>10</v>
      </c>
      <c r="G6">
        <v>10</v>
      </c>
    </row>
    <row r="7" spans="1:7">
      <c r="A7">
        <v>1238</v>
      </c>
      <c r="B7" t="s">
        <v>12</v>
      </c>
      <c r="D7">
        <v>10</v>
      </c>
      <c r="E7" t="s">
        <v>42</v>
      </c>
      <c r="F7">
        <v>10</v>
      </c>
      <c r="G7">
        <v>10</v>
      </c>
    </row>
    <row r="8" spans="1:7">
      <c r="A8">
        <v>1239</v>
      </c>
      <c r="B8" t="s">
        <v>13</v>
      </c>
      <c r="D8">
        <v>10</v>
      </c>
      <c r="E8" t="s">
        <v>42</v>
      </c>
      <c r="F8">
        <v>10</v>
      </c>
      <c r="G8">
        <v>10</v>
      </c>
    </row>
    <row r="9" spans="1:7">
      <c r="A9">
        <v>1240</v>
      </c>
      <c r="B9" t="s">
        <v>14</v>
      </c>
      <c r="D9">
        <v>10</v>
      </c>
      <c r="E9" t="s">
        <v>42</v>
      </c>
      <c r="F9">
        <v>10</v>
      </c>
      <c r="G9">
        <v>10</v>
      </c>
    </row>
    <row r="10" spans="1:7">
      <c r="A10">
        <v>1241</v>
      </c>
      <c r="B10" t="s">
        <v>15</v>
      </c>
      <c r="D10">
        <v>15</v>
      </c>
      <c r="E10" t="s">
        <v>42</v>
      </c>
      <c r="F10">
        <v>10</v>
      </c>
      <c r="G10">
        <v>10</v>
      </c>
    </row>
    <row r="11" spans="1:7">
      <c r="A11">
        <v>1242</v>
      </c>
      <c r="B11" t="s">
        <v>44</v>
      </c>
      <c r="D11">
        <v>15</v>
      </c>
      <c r="E11" t="s">
        <v>46</v>
      </c>
      <c r="F11">
        <v>10</v>
      </c>
      <c r="G11">
        <v>10</v>
      </c>
    </row>
    <row r="12" spans="1:7">
      <c r="A12">
        <v>1243</v>
      </c>
      <c r="B12" t="s">
        <v>45</v>
      </c>
      <c r="D12">
        <v>10</v>
      </c>
      <c r="E12" t="s">
        <v>43</v>
      </c>
      <c r="F12">
        <v>10</v>
      </c>
      <c r="G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K21" sqref="K21"/>
    </sheetView>
  </sheetViews>
  <sheetFormatPr defaultRowHeight="15"/>
  <sheetData>
    <row r="1" spans="1:11">
      <c r="A1" s="4" t="s">
        <v>73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</row>
    <row r="2" spans="1:11">
      <c r="A2">
        <f>Products!A3</f>
        <v>1234</v>
      </c>
      <c r="B2" s="8">
        <v>0</v>
      </c>
      <c r="C2" s="7">
        <v>10</v>
      </c>
      <c r="D2" s="7">
        <v>10</v>
      </c>
      <c r="E2" s="7">
        <v>10</v>
      </c>
      <c r="F2" s="7">
        <v>10</v>
      </c>
      <c r="G2" s="7">
        <v>10</v>
      </c>
      <c r="H2" s="7">
        <v>10</v>
      </c>
      <c r="I2" s="7">
        <v>10</v>
      </c>
      <c r="J2" s="7">
        <v>10</v>
      </c>
      <c r="K2" s="7">
        <v>10</v>
      </c>
    </row>
    <row r="3" spans="1:11">
      <c r="A3">
        <f>Products!A4</f>
        <v>1235</v>
      </c>
      <c r="B3" s="7">
        <v>10</v>
      </c>
      <c r="C3" s="8">
        <v>0</v>
      </c>
      <c r="D3" s="7">
        <v>10</v>
      </c>
      <c r="E3" s="7">
        <v>10</v>
      </c>
      <c r="F3" s="7">
        <v>10</v>
      </c>
      <c r="G3" s="7">
        <v>10</v>
      </c>
      <c r="H3" s="7">
        <v>10</v>
      </c>
      <c r="I3" s="7">
        <v>10</v>
      </c>
      <c r="J3" s="7">
        <v>10</v>
      </c>
      <c r="K3" s="7">
        <v>10</v>
      </c>
    </row>
    <row r="4" spans="1:11">
      <c r="A4">
        <f>Products!A5</f>
        <v>1236</v>
      </c>
      <c r="B4" s="7">
        <v>10</v>
      </c>
      <c r="C4" s="7">
        <v>10</v>
      </c>
      <c r="D4" s="8">
        <v>0</v>
      </c>
      <c r="E4" s="7">
        <v>10</v>
      </c>
      <c r="F4" s="7">
        <v>10</v>
      </c>
      <c r="G4" s="7">
        <v>10</v>
      </c>
      <c r="H4" s="7">
        <v>10</v>
      </c>
      <c r="I4" s="7">
        <v>10</v>
      </c>
      <c r="J4" s="7">
        <v>10</v>
      </c>
      <c r="K4" s="7">
        <v>10</v>
      </c>
    </row>
    <row r="5" spans="1:11">
      <c r="A5">
        <f>Products!A6</f>
        <v>1237</v>
      </c>
      <c r="B5" s="7">
        <v>10</v>
      </c>
      <c r="C5" s="7">
        <v>10</v>
      </c>
      <c r="D5" s="7">
        <v>10</v>
      </c>
      <c r="E5" s="8">
        <v>0</v>
      </c>
      <c r="F5" s="7">
        <v>10</v>
      </c>
      <c r="G5" s="7">
        <v>10</v>
      </c>
      <c r="H5" s="7">
        <v>10</v>
      </c>
      <c r="I5" s="7">
        <v>10</v>
      </c>
      <c r="J5" s="7">
        <v>10</v>
      </c>
      <c r="K5" s="7">
        <v>10</v>
      </c>
    </row>
    <row r="6" spans="1:11">
      <c r="A6">
        <f>Products!A7</f>
        <v>1238</v>
      </c>
      <c r="B6" s="8">
        <v>0</v>
      </c>
      <c r="C6" s="7">
        <v>10</v>
      </c>
      <c r="D6" s="7">
        <v>10</v>
      </c>
      <c r="E6" s="7">
        <v>10</v>
      </c>
      <c r="F6" s="8">
        <v>0</v>
      </c>
      <c r="G6" s="7">
        <v>10</v>
      </c>
      <c r="H6" s="7">
        <v>10</v>
      </c>
      <c r="I6" s="7">
        <v>10</v>
      </c>
      <c r="J6" s="7">
        <v>10</v>
      </c>
      <c r="K6" s="7">
        <v>10</v>
      </c>
    </row>
    <row r="7" spans="1:11">
      <c r="A7">
        <f>Products!A8</f>
        <v>1239</v>
      </c>
      <c r="B7" s="7">
        <v>10</v>
      </c>
      <c r="C7" s="8">
        <v>0</v>
      </c>
      <c r="D7" s="7">
        <v>10</v>
      </c>
      <c r="E7" s="7">
        <v>10</v>
      </c>
      <c r="F7" s="7">
        <v>10</v>
      </c>
      <c r="G7" s="8">
        <v>0</v>
      </c>
      <c r="H7" s="7">
        <v>10</v>
      </c>
      <c r="I7" s="7">
        <v>10</v>
      </c>
      <c r="J7" s="7">
        <v>10</v>
      </c>
      <c r="K7" s="7">
        <v>10</v>
      </c>
    </row>
    <row r="8" spans="1:11">
      <c r="A8">
        <f>Products!A9</f>
        <v>1240</v>
      </c>
      <c r="B8" s="7">
        <v>10</v>
      </c>
      <c r="C8" s="7">
        <v>10</v>
      </c>
      <c r="D8" s="8">
        <v>0</v>
      </c>
      <c r="E8" s="7">
        <v>10</v>
      </c>
      <c r="F8" s="7">
        <v>10</v>
      </c>
      <c r="G8" s="7">
        <v>10</v>
      </c>
      <c r="H8" s="8">
        <v>0</v>
      </c>
      <c r="I8" s="7">
        <v>10</v>
      </c>
      <c r="J8" s="7">
        <v>10</v>
      </c>
      <c r="K8" s="7">
        <v>10</v>
      </c>
    </row>
    <row r="9" spans="1:11">
      <c r="A9">
        <f>Products!A10</f>
        <v>1241</v>
      </c>
      <c r="B9" s="7">
        <v>10</v>
      </c>
      <c r="C9" s="7">
        <v>10</v>
      </c>
      <c r="D9" s="7">
        <v>10</v>
      </c>
      <c r="E9" s="8">
        <v>0</v>
      </c>
      <c r="F9" s="7">
        <v>10</v>
      </c>
      <c r="G9" s="7">
        <v>10</v>
      </c>
      <c r="H9" s="7">
        <v>10</v>
      </c>
      <c r="I9" s="8">
        <v>0</v>
      </c>
      <c r="J9" s="7">
        <v>10</v>
      </c>
      <c r="K9" s="7">
        <v>10</v>
      </c>
    </row>
    <row r="10" spans="1:11">
      <c r="A10">
        <f>Products!A11</f>
        <v>1242</v>
      </c>
      <c r="B10" s="7">
        <v>10</v>
      </c>
      <c r="C10" s="7">
        <v>10</v>
      </c>
      <c r="D10" s="7">
        <v>10</v>
      </c>
      <c r="E10" s="7">
        <v>10</v>
      </c>
      <c r="F10" s="7">
        <v>10</v>
      </c>
      <c r="G10" s="7">
        <v>10</v>
      </c>
      <c r="H10" s="7">
        <v>10</v>
      </c>
      <c r="I10" s="7">
        <v>10</v>
      </c>
      <c r="J10" s="8">
        <v>0</v>
      </c>
      <c r="K10" s="7">
        <v>10</v>
      </c>
    </row>
    <row r="11" spans="1:11">
      <c r="A11">
        <f>Products!A12</f>
        <v>1243</v>
      </c>
      <c r="B11" s="7">
        <v>10</v>
      </c>
      <c r="C11" s="7">
        <v>10</v>
      </c>
      <c r="D11" s="7">
        <v>10</v>
      </c>
      <c r="E11" s="7">
        <v>10</v>
      </c>
      <c r="F11" s="7">
        <v>10</v>
      </c>
      <c r="G11" s="7">
        <v>10</v>
      </c>
      <c r="H11" s="7">
        <v>10</v>
      </c>
      <c r="I11" s="7">
        <v>10</v>
      </c>
      <c r="J11" s="7">
        <v>10</v>
      </c>
      <c r="K11" s="8">
        <v>0</v>
      </c>
    </row>
    <row r="17" spans="4:4">
      <c r="D17" t="s">
        <v>74</v>
      </c>
    </row>
    <row r="18" spans="4:4">
      <c r="D18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G9" sqref="G9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15">
      <c r="A1" t="s">
        <v>65</v>
      </c>
      <c r="B1" t="s">
        <v>66</v>
      </c>
      <c r="C1" s="11" t="s">
        <v>59</v>
      </c>
      <c r="D1" s="11" t="s">
        <v>60</v>
      </c>
      <c r="E1" t="s">
        <v>55</v>
      </c>
      <c r="F1" t="s">
        <v>56</v>
      </c>
      <c r="G1" t="s">
        <v>57</v>
      </c>
      <c r="H1" t="s">
        <v>58</v>
      </c>
      <c r="I1" s="16" t="s">
        <v>69</v>
      </c>
      <c r="J1" s="16"/>
      <c r="K1" s="16" t="s">
        <v>71</v>
      </c>
      <c r="L1" s="16"/>
      <c r="M1" s="16" t="s">
        <v>72</v>
      </c>
      <c r="N1" s="16"/>
      <c r="O1" t="s">
        <v>101</v>
      </c>
    </row>
    <row r="2" spans="1:15">
      <c r="I2" t="s">
        <v>67</v>
      </c>
      <c r="J2" t="s">
        <v>68</v>
      </c>
      <c r="K2" t="s">
        <v>67</v>
      </c>
      <c r="L2" t="s">
        <v>68</v>
      </c>
      <c r="M2" t="s">
        <v>67</v>
      </c>
      <c r="N2" t="s">
        <v>68</v>
      </c>
    </row>
    <row r="3" spans="1:15">
      <c r="A3" s="11" t="s">
        <v>51</v>
      </c>
      <c r="B3" s="11" t="s">
        <v>52</v>
      </c>
      <c r="C3" s="11" t="s">
        <v>59</v>
      </c>
      <c r="D3" s="11" t="s">
        <v>60</v>
      </c>
      <c r="E3" t="s">
        <v>55</v>
      </c>
      <c r="F3" t="s">
        <v>56</v>
      </c>
      <c r="G3" t="s">
        <v>57</v>
      </c>
      <c r="H3" t="s">
        <v>58</v>
      </c>
    </row>
    <row r="4" spans="1:15">
      <c r="A4" s="11">
        <v>1</v>
      </c>
      <c r="B4" s="11" t="s">
        <v>53</v>
      </c>
      <c r="C4" s="12">
        <f ca="1">E4+F4</f>
        <v>39989.041666666664</v>
      </c>
      <c r="D4" s="12">
        <f ca="1">G4+H4</f>
        <v>39989.999305555553</v>
      </c>
      <c r="E4" s="10">
        <f ca="1">TODAY()</f>
        <v>39989</v>
      </c>
      <c r="F4" s="9">
        <v>4.1666666666666664E-2</v>
      </c>
      <c r="G4" s="10">
        <f ca="1">TODAY()</f>
        <v>39989</v>
      </c>
      <c r="H4" s="9">
        <v>0.99930555555555556</v>
      </c>
    </row>
    <row r="5" spans="1:15">
      <c r="A5" s="11">
        <v>2</v>
      </c>
      <c r="B5" s="11" t="s">
        <v>54</v>
      </c>
      <c r="C5" s="12">
        <f ca="1">E5+F5</f>
        <v>39989.041666666664</v>
      </c>
      <c r="D5" s="12">
        <f ca="1">G5+H5</f>
        <v>39989.999305555553</v>
      </c>
      <c r="E5" s="10">
        <f ca="1">TODAY()</f>
        <v>39989</v>
      </c>
      <c r="F5" s="9">
        <v>4.1666666666666664E-2</v>
      </c>
      <c r="G5" s="10">
        <f ca="1">TODAY()</f>
        <v>39989</v>
      </c>
      <c r="H5" s="9">
        <v>0.99930555555555556</v>
      </c>
    </row>
    <row r="11" spans="1:15">
      <c r="F11" t="s">
        <v>70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F14" sqref="F14"/>
    </sheetView>
  </sheetViews>
  <sheetFormatPr defaultRowHeight="15"/>
  <cols>
    <col min="2" max="2" width="5.140625" customWidth="1"/>
    <col min="3" max="3" width="8.140625" customWidth="1"/>
  </cols>
  <sheetData>
    <row r="1" spans="1:5">
      <c r="A1" t="s">
        <v>89</v>
      </c>
    </row>
    <row r="2" spans="1:5">
      <c r="B2" t="s">
        <v>90</v>
      </c>
    </row>
    <row r="3" spans="1:5">
      <c r="C3" t="s">
        <v>91</v>
      </c>
    </row>
    <row r="4" spans="1:5">
      <c r="C4" t="s">
        <v>95</v>
      </c>
    </row>
    <row r="5" spans="1:5">
      <c r="D5" t="s">
        <v>94</v>
      </c>
    </row>
    <row r="6" spans="1:5">
      <c r="D6" t="s">
        <v>92</v>
      </c>
    </row>
    <row r="7" spans="1:5">
      <c r="D7" t="s">
        <v>93</v>
      </c>
    </row>
    <row r="8" spans="1:5">
      <c r="D8" t="s">
        <v>104</v>
      </c>
    </row>
    <row r="9" spans="1:5">
      <c r="C9" t="s">
        <v>96</v>
      </c>
    </row>
    <row r="10" spans="1:5">
      <c r="D10" t="s">
        <v>97</v>
      </c>
    </row>
    <row r="11" spans="1:5">
      <c r="D11" t="s">
        <v>98</v>
      </c>
    </row>
    <row r="12" spans="1:5">
      <c r="D12" t="s">
        <v>99</v>
      </c>
    </row>
    <row r="13" spans="1:5">
      <c r="E13" t="s">
        <v>108</v>
      </c>
    </row>
    <row r="14" spans="1:5">
      <c r="E14" t="s">
        <v>109</v>
      </c>
    </row>
    <row r="15" spans="1:5">
      <c r="E15" t="s">
        <v>100</v>
      </c>
    </row>
    <row r="17" spans="2:4">
      <c r="C17" t="s">
        <v>102</v>
      </c>
    </row>
    <row r="18" spans="2:4">
      <c r="D18" t="s">
        <v>103</v>
      </c>
    </row>
    <row r="19" spans="2:4">
      <c r="D19" t="s">
        <v>105</v>
      </c>
    </row>
    <row r="20" spans="2:4">
      <c r="D20" t="s">
        <v>106</v>
      </c>
    </row>
    <row r="22" spans="2:4">
      <c r="B2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Products</vt:lpstr>
      <vt:lpstr>Change Over</vt:lpstr>
      <vt:lpstr>Lines</vt:lpstr>
      <vt:lpstr>Concepts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2009-06-25T16:48:23Z</dcterms:modified>
</cp:coreProperties>
</file>