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riennecole/Documents/Bootcamp/Kickstarter-Analysis/"/>
    </mc:Choice>
  </mc:AlternateContent>
  <xr:revisionPtr revIDLastSave="0" documentId="8_{632C7E6D-7F8A-6D4F-8192-A4B654289A5C}" xr6:coauthVersionLast="45" xr6:coauthVersionMax="45" xr10:uidLastSave="{00000000-0000-0000-0000-000000000000}"/>
  <bookViews>
    <workbookView xWindow="-38400" yWindow="-440" windowWidth="38400" windowHeight="21100" activeTab="4" xr2:uid="{00000000-000D-0000-FFFF-FFFF00000000}"/>
  </bookViews>
  <sheets>
    <sheet name="Parent Category" sheetId="6" r:id="rId1"/>
    <sheet name="Sub-Category" sheetId="7" r:id="rId2"/>
    <sheet name="Date Created Table" sheetId="8" r:id="rId3"/>
    <sheet name="Bonus" sheetId="9" r:id="rId4"/>
    <sheet name="Raw Data" sheetId="1" r:id="rId5"/>
  </sheets>
  <definedNames>
    <definedName name="_xlnm._FilterDatabase" localSheetId="4" hidden="1">'Raw Data'!$D$1:$D$4115</definedName>
  </definedNames>
  <calcPr calcId="191029"/>
  <pivotCaches>
    <pivotCache cacheId="3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C13" i="9"/>
  <c r="B13" i="9"/>
  <c r="H3" i="9"/>
  <c r="H4" i="9"/>
  <c r="H5" i="9"/>
  <c r="H6" i="9"/>
  <c r="H7" i="9"/>
  <c r="H8" i="9"/>
  <c r="H9" i="9"/>
  <c r="H10" i="9"/>
  <c r="H11" i="9"/>
  <c r="H12" i="9"/>
  <c r="H2" i="9"/>
  <c r="G3" i="9"/>
  <c r="G4" i="9"/>
  <c r="G5" i="9"/>
  <c r="G6" i="9"/>
  <c r="G7" i="9"/>
  <c r="G8" i="9"/>
  <c r="G9" i="9"/>
  <c r="G10" i="9"/>
  <c r="G11" i="9"/>
  <c r="G12" i="9"/>
  <c r="G2" i="9"/>
  <c r="F3" i="9"/>
  <c r="F4" i="9"/>
  <c r="F5" i="9"/>
  <c r="F6" i="9"/>
  <c r="F7" i="9"/>
  <c r="F8" i="9"/>
  <c r="F9" i="9"/>
  <c r="F10" i="9"/>
  <c r="F11" i="9"/>
  <c r="F12" i="9"/>
  <c r="F2" i="9"/>
  <c r="E3" i="9"/>
  <c r="E4" i="9"/>
  <c r="E5" i="9"/>
  <c r="E6" i="9"/>
  <c r="E7" i="9"/>
  <c r="E8" i="9"/>
  <c r="E9" i="9"/>
  <c r="E10" i="9"/>
  <c r="E11" i="9"/>
  <c r="E12" i="9"/>
  <c r="D12" i="9"/>
  <c r="C12" i="9"/>
  <c r="B12" i="9"/>
  <c r="D11" i="9"/>
  <c r="C11" i="9"/>
  <c r="B11" i="9"/>
  <c r="D10" i="9"/>
  <c r="C10" i="9"/>
  <c r="B10" i="9"/>
  <c r="D9" i="9"/>
  <c r="B9" i="9"/>
  <c r="C8" i="9"/>
  <c r="B8" i="9"/>
  <c r="C9" i="9"/>
  <c r="D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B2" i="9"/>
  <c r="D2" i="9"/>
  <c r="C2" i="9"/>
  <c r="E13" i="9" l="1"/>
  <c r="F13" i="9" s="1"/>
  <c r="E2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G13" i="9" l="1"/>
  <c r="H13" i="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<sst xmlns="http://schemas.openxmlformats.org/spreadsheetml/2006/main" count="24821" uniqueCount="8400">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</sst>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9" fontId="1" fillId="0" borderId="0" xfId="2" applyNumberFormat="1" applyFont="1" applyAlignment="1">
      <alignment horizontal="center"/>
    </xf>
    <xf numFmtId="39" fontId="0" fillId="0" borderId="0" xfId="2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9" fontId="3" fillId="0" borderId="0" xfId="1" applyFon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color theme="1"/>
      </font>
      <fill>
        <patternFill>
          <bgColor rgb="FFF6AA1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6AA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StarterBook.xlsx]Parent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7-5D4B-A287-DC63E215FF52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7-5D4B-A287-DC63E215FF52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97-5D4B-A287-DC63E215FF52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97-5D4B-A287-DC63E215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926079"/>
        <c:axId val="110998063"/>
      </c:barChart>
      <c:catAx>
        <c:axId val="11292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98063"/>
        <c:crosses val="autoZero"/>
        <c:auto val="1"/>
        <c:lblAlgn val="ctr"/>
        <c:lblOffset val="100"/>
        <c:noMultiLvlLbl val="0"/>
      </c:catAx>
      <c:valAx>
        <c:axId val="1109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2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284811308698763E-2"/>
          <c:y val="3.3368091762252347E-2"/>
          <c:w val="0.86966813137121901"/>
          <c:h val="0.839822649905987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B-D34B-B351-89D46027F83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5A-8B48-9692-BDC4BED5B38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5A-8B48-9692-BDC4BED5B38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5A-8B48-9692-BDC4BED5B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43503"/>
        <c:axId val="50834591"/>
      </c:barChart>
      <c:catAx>
        <c:axId val="5134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4591"/>
        <c:crosses val="autoZero"/>
        <c:auto val="1"/>
        <c:lblAlgn val="ctr"/>
        <c:lblOffset val="100"/>
        <c:noMultiLvlLbl val="0"/>
      </c:catAx>
      <c:valAx>
        <c:axId val="508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StarterBook.xlsx]Date Created Table!PivotTable8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AC-AD4F-ACAE-AC982B8D3C79}"/>
            </c:ext>
          </c:extLst>
        </c:ser>
        <c:ser>
          <c:idx val="1"/>
          <c:order val="1"/>
          <c:tx>
            <c:strRef>
              <c:f>'Date Created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265-A542-AD0F-BFF8FB5F5713}"/>
            </c:ext>
          </c:extLst>
        </c:ser>
        <c:ser>
          <c:idx val="2"/>
          <c:order val="2"/>
          <c:tx>
            <c:strRef>
              <c:f>'Date Created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265-A542-AD0F-BFF8FB5F5713}"/>
            </c:ext>
          </c:extLst>
        </c:ser>
        <c:ser>
          <c:idx val="3"/>
          <c:order val="3"/>
          <c:tx>
            <c:strRef>
              <c:f>'Date Created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265-A542-AD0F-BFF8FB5F5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377263"/>
        <c:axId val="146378911"/>
      </c:lineChart>
      <c:catAx>
        <c:axId val="14637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8911"/>
        <c:crosses val="autoZero"/>
        <c:auto val="1"/>
        <c:lblAlgn val="ctr"/>
        <c:lblOffset val="100"/>
        <c:noMultiLvlLbl val="0"/>
      </c:catAx>
      <c:valAx>
        <c:axId val="14637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28-9B40-AFDE-48A313AFED0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28-9B40-AFDE-48A313AFED0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28-9B40-AFDE-48A313AFE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34175"/>
        <c:axId val="152999663"/>
      </c:lineChart>
      <c:catAx>
        <c:axId val="15523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99663"/>
        <c:crosses val="autoZero"/>
        <c:auto val="1"/>
        <c:lblAlgn val="ctr"/>
        <c:lblOffset val="100"/>
        <c:noMultiLvlLbl val="0"/>
      </c:catAx>
      <c:valAx>
        <c:axId val="15299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254000</xdr:colOff>
      <xdr:row>4</xdr:row>
      <xdr:rowOff>95250</xdr:rowOff>
    </xdr:from>
    <xdr:to>
      <xdr:col>18</xdr:col>
      <xdr:colOff>787400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A7C0D-A3A5-BB4B-BFD0-F0F6B3C64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774700</xdr:colOff>
      <xdr:row>7</xdr:row>
      <xdr:rowOff>101600</xdr:rowOff>
    </xdr:from>
    <xdr:to>
      <xdr:col>22</xdr:col>
      <xdr:colOff>215900</xdr:colOff>
      <xdr:row>39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11121-1183-4341-A33B-CFBE64D66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508000</xdr:colOff>
      <xdr:row>3</xdr:row>
      <xdr:rowOff>38100</xdr:rowOff>
    </xdr:from>
    <xdr:to>
      <xdr:col>18</xdr:col>
      <xdr:colOff>419100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3DCCD-F086-7643-9AA7-8A83BF2C8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4</xdr:row>
      <xdr:rowOff>50800</xdr:rowOff>
    </xdr:from>
    <xdr:to>
      <xdr:col>19</xdr:col>
      <xdr:colOff>419100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84670-BCF8-B941-8396-C1C8BDC99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183.363405324075" createdVersion="6" refreshedVersion="6" minRefreshableVersion="3" recordCount="4115" xr:uid="{467E652F-CEBA-0D47-8AA0-96EEFC7A8A90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39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.2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E0EB0-4971-6B48-A12A-C825ECB67EE9}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C1ADE-BE74-7541-8B0E-D011BB3526D0}" name="PivotTable6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42DA9-4023-1746-AFBC-AA7AC16CFF8B}" name="PivotTable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3273-258E-6144-BE46-788C70285EE1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8320</v>
      </c>
      <c r="B3" s="8" t="s">
        <v>8321</v>
      </c>
    </row>
    <row r="4" spans="1:6" x14ac:dyDescent="0.2">
      <c r="A4" s="8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8311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8313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8318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7584D-CEEF-D947-A9D5-19ED5F0FC9E4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8364</v>
      </c>
      <c r="B2" t="s">
        <v>8322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E3B0E-12B9-B04B-9253-3AF7FEE6B768}">
  <dimension ref="A1:F18"/>
  <sheetViews>
    <sheetView workbookViewId="0">
      <selection activeCell="E13" sqref="E1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8364</v>
      </c>
      <c r="B1" t="s">
        <v>8322</v>
      </c>
    </row>
    <row r="2" spans="1:6" x14ac:dyDescent="0.2">
      <c r="A2" s="8" t="s">
        <v>8379</v>
      </c>
      <c r="B2" t="s">
        <v>8322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9" t="s">
        <v>8319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FF228-8D7C-0741-BAAE-9F98FC72D35A}">
  <dimension ref="A1:H13"/>
  <sheetViews>
    <sheetView workbookViewId="0">
      <selection activeCell="W16" sqref="W16:X16"/>
    </sheetView>
  </sheetViews>
  <sheetFormatPr baseColWidth="10" defaultRowHeight="15" x14ac:dyDescent="0.2"/>
  <cols>
    <col min="1" max="1" width="13.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1.6640625" style="17" bestFit="1" customWidth="1"/>
    <col min="7" max="7" width="8.1640625" style="17" bestFit="1" customWidth="1"/>
    <col min="8" max="8" width="10.5" style="17" bestFit="1" customWidth="1"/>
  </cols>
  <sheetData>
    <row r="1" spans="1:8" ht="16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COUNTIFS('Raw Data'!$F$2:$F$4115, "successful", 'Raw Data'!$D$2:$D$4115, "&lt;1000")</f>
        <v>322</v>
      </c>
      <c r="C2">
        <f>COUNTIFS('Raw Data'!$F$2:$F$4115, "failed", 'Raw Data'!$D$2:$D$4115, "&lt;1000")</f>
        <v>113</v>
      </c>
      <c r="D2">
        <f>COUNTIFS('Raw Data'!$F$2:$F$4115, "canceled", 'Raw Data'!$D$2:$D$4115, 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8389</v>
      </c>
      <c r="B3">
        <f>COUNTIFS('Raw Data'!$F$2:$F$4115, "successful", 'Raw Data'!$D$2:$D$4115, "&gt;=1000",'Raw Data'!$D$2:$D$4115, "&lt;5000")</f>
        <v>932</v>
      </c>
      <c r="C3">
        <f>COUNTIFS('Raw Data'!$F$2:$F$4115, "failed", 'Raw Data'!$D$2:$D$4115, "&gt;=1000",'Raw Data'!$D$2:$D$4115, "&lt;5000")</f>
        <v>420</v>
      </c>
      <c r="D3">
        <f>COUNTIFS('Raw Data'!$F$2:$F$4115, "canceled", 'Raw Data'!$D$2:$D$4115, "&gt;=1000",'Raw Data'!$D$2:$D$4115, "&lt;5000")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t="s">
        <v>8390</v>
      </c>
      <c r="B4">
        <f>COUNTIFS('Raw Data'!$F$2:$F$4115, "successful", 'Raw Data'!$D$2:$D$4115, "&gt;=5000",'Raw Data'!$D$2:$D$4115, "&lt;10000")</f>
        <v>381</v>
      </c>
      <c r="C4">
        <f>COUNTIFS('Raw Data'!$F$2:$F$4115, "failed", 'Raw Data'!$D$2:$D$4115, "&gt;=5000",'Raw Data'!$D$2:$D$4115, "&lt;10000")</f>
        <v>283</v>
      </c>
      <c r="D4">
        <f>COUNTIFS('Raw Data'!$F$2:$F$4115, "canceled", 'Raw Data'!$D$2:$D$4115, "&gt;=5000",'Raw Data'!$D$2:$D$4115, "&lt;10000")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8391</v>
      </c>
      <c r="B5">
        <f>COUNTIFS('Raw Data'!$F$2:$F$4115, "successful", 'Raw Data'!$D$2:$D$4115, "&gt;=10000",'Raw Data'!$D$2:$D$4115, "&lt;15000")</f>
        <v>168</v>
      </c>
      <c r="C5">
        <f>COUNTIFS('Raw Data'!$F$2:$F$4115, "failed", 'Raw Data'!$D$2:$D$4115, "&gt;=10000",'Raw Data'!$D$2:$D$4115, "&lt;15000")</f>
        <v>144</v>
      </c>
      <c r="D5">
        <f>COUNTIFS('Raw Data'!$F$2:$F$4115, "canceled", 'Raw Data'!$D$2:$D$4115, "&gt;=10000",'Raw Data'!$D$2:$D$4115, 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8392</v>
      </c>
      <c r="B6">
        <f>COUNTIFS('Raw Data'!$F$2:$F$4115, "successful", 'Raw Data'!$D$2:$D$4115, "&gt;=15000",'Raw Data'!$D$2:$D$4115, "&lt;20000")</f>
        <v>94</v>
      </c>
      <c r="C6">
        <f>COUNTIFS('Raw Data'!$F$2:$F$4115, "failed", 'Raw Data'!$D$2:$D$4115, "&gt;=15000",'Raw Data'!$D$2:$D$4115, "&lt;20000")</f>
        <v>90</v>
      </c>
      <c r="D6">
        <f>COUNTIFS('Raw Data'!$F$2:$F$4115, "canceled", 'Raw Data'!$D$2:$D$4115, "&gt;=15000",'Raw Data'!$D$2:$D$4115, 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8393</v>
      </c>
      <c r="B7">
        <f>COUNTIFS('Raw Data'!$F$2:$F$4115, "successful", 'Raw Data'!$D$2:$D$4115, "&gt;=20000",'Raw Data'!$D$2:$D$4115, "&lt;25000")</f>
        <v>62</v>
      </c>
      <c r="C7">
        <f>COUNTIFS('Raw Data'!$F$2:$F$4115, "failed", 'Raw Data'!$D$2:$D$4115, "&gt;=20000",'Raw Data'!$D$2:$D$4115, "&lt;25000")</f>
        <v>72</v>
      </c>
      <c r="D7">
        <f>COUNTIFS('Raw Data'!$F$2:$F$4115, "canceled", 'Raw Data'!$D$2:$D$4115, "&gt;=20000",'Raw Data'!$D$2:$D$4115, 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8394</v>
      </c>
      <c r="B8">
        <f>COUNTIFS('Raw Data'!$F$2:$F$4115, "successful", 'Raw Data'!$D$2:$D$4115, "&gt;=25000",'Raw Data'!$D$2:$D$4115, "&lt;30000")</f>
        <v>55</v>
      </c>
      <c r="C8">
        <f>COUNTIFS('Raw Data'!$F$2:$F$4115, "failed", 'Raw Data'!$D$2:$D$4115, "&gt;=25000",'Raw Data'!$D$2:$D$4115, "&lt;30000")</f>
        <v>64</v>
      </c>
      <c r="D8">
        <f>COUNTIFS('Raw Data'!$F$2:$F$4115, "canceled", 'Raw Data'!$D$2:$D$4115, "&gt;=25000",'Raw Data'!$D$2:$D$4115, 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8395</v>
      </c>
      <c r="B9">
        <f>COUNTIFS('Raw Data'!$F$2:$F$4115, "successful", 'Raw Data'!$D$2:$D$4115, "&gt;=30000",'Raw Data'!$D$2:$D$4115, "&lt;35000")</f>
        <v>32</v>
      </c>
      <c r="C9">
        <f>COUNTIFS('Raw Data'!$F$2:$F$4115, "failed", 'Raw Data'!$D$2:$D$4115, "&gt;=30000",'Raw Data'!$D$2:$D$4115, "&lt;35000")</f>
        <v>37</v>
      </c>
      <c r="D9">
        <f>COUNTIFS('Raw Data'!$F$2:$F$4115, "canceled", 'Raw Data'!$D$2:$D$4115, "&gt;=30000",'Raw Data'!$D$2:$D$4115, 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8396</v>
      </c>
      <c r="B10">
        <f>COUNTIFS('Raw Data'!$F$2:$F$4115, "successful", 'Raw Data'!$D$2:$D$4115, "&gt;=35000",'Raw Data'!$D$2:$D$4115, "&lt;40000")</f>
        <v>26</v>
      </c>
      <c r="C10">
        <f>COUNTIFS('Raw Data'!$F$2:$F$4115, "failed", 'Raw Data'!$D$2:$D$4115, "&gt;=35000",'Raw Data'!$D$2:$D$4115, "&lt;40000")</f>
        <v>22</v>
      </c>
      <c r="D10">
        <f>COUNTIFS('Raw Data'!$F$2:$F$4115, "canceled", 'Raw Data'!$D$2:$D$4115, "&gt;=35000",'Raw Data'!$D$2:$D$4115, 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8397</v>
      </c>
      <c r="B11">
        <f>COUNTIFS('Raw Data'!$F$2:$F$4115, "successful", 'Raw Data'!$D$2:$D$4115, "&gt;=40000",'Raw Data'!$D$2:$D$4115, "&lt;45000")</f>
        <v>21</v>
      </c>
      <c r="C11">
        <f>COUNTIFS('Raw Data'!$F$2:$F$4115, "failed", 'Raw Data'!$D$2:$D$4115, "&gt;=40000",'Raw Data'!$D$2:$D$4115, "&lt;45000")</f>
        <v>16</v>
      </c>
      <c r="D11">
        <f>COUNTIFS('Raw Data'!$F$2:$F$4115, "canceled", 'Raw Data'!$D$2:$D$4115, "&gt;=40000",'Raw Data'!$D$2:$D$4115, 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t="s">
        <v>8398</v>
      </c>
      <c r="B12">
        <f>COUNTIFS('Raw Data'!$F$2:$F$4115, "successful", 'Raw Data'!$D$2:$D$4115, "&gt;=45000",'Raw Data'!$D$2:$D$4115, "&lt;50000")</f>
        <v>6</v>
      </c>
      <c r="C12">
        <f>COUNTIFS('Raw Data'!$F$2:$F$4115, "failed", 'Raw Data'!$D$2:$D$4115, "&gt;=45000",'Raw Data'!$D$2:$D$4115, "&lt;50000")</f>
        <v>11</v>
      </c>
      <c r="D12">
        <f>COUNTIFS('Raw Data'!$F$2:$F$4115, "canceled", 'Raw Data'!$D$2:$D$4115, "&gt;=45000",'Raw Data'!$D$2:$D$4115, 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8399</v>
      </c>
      <c r="B13">
        <f>COUNTIFS('Raw Data'!$F$2:$F$4115, "successful", 'Raw Data'!$D$2:$D$4115, "&gt;=50000")</f>
        <v>86</v>
      </c>
      <c r="C13">
        <f>COUNTIFS('Raw Data'!$F$2:$F$4115, "failed", 'Raw Data'!$D$2:$D$4115, "&gt;=50000")</f>
        <v>258</v>
      </c>
      <c r="D13">
        <f>COUNTIFS('Raw Data'!$F$2:$F$4115, "canceled", 'Raw Data'!$D$2:$D$4115, 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/>
  </sheetViews>
  <sheetFormatPr baseColWidth="10" defaultColWidth="26.33203125" defaultRowHeight="15" x14ac:dyDescent="0.2"/>
  <cols>
    <col min="1" max="1" width="5.1640625" bestFit="1" customWidth="1"/>
    <col min="2" max="3" width="26.33203125" style="3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20.5" style="14" bestFit="1" customWidth="1"/>
    <col min="12" max="12" width="19.1640625" style="14" bestFit="1" customWidth="1"/>
    <col min="13" max="13" width="8.33203125" bestFit="1" customWidth="1"/>
    <col min="14" max="14" width="12.33203125" bestFit="1" customWidth="1"/>
    <col min="15" max="15" width="8" bestFit="1" customWidth="1"/>
    <col min="17" max="17" width="13.5" style="7" bestFit="1" customWidth="1"/>
    <col min="18" max="18" width="15" style="12" bestFit="1" customWidth="1"/>
    <col min="19" max="19" width="13.5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8365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1" t="s">
        <v>8307</v>
      </c>
      <c r="S1" s="1" t="s">
        <v>8364</v>
      </c>
      <c r="T1" s="1" t="s">
        <v>8308</v>
      </c>
    </row>
    <row r="2" spans="1:20" ht="8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 t="shared" ref="K2:K65" si="0">(J2/86400)+DATE(1970,1,1)</f>
        <v>42177.007071759261</v>
      </c>
      <c r="L2" s="14">
        <f t="shared" ref="L2:L65" si="1"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 s="12">
        <f>E2/N2</f>
        <v>63.917582417582416</v>
      </c>
      <c r="S2" t="str">
        <f>LEFT(P2,SEARCH("/",P2,1)-1)</f>
        <v>film &amp; video</v>
      </c>
      <c r="T2" t="str">
        <f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si="0"/>
        <v>42766.600497685184</v>
      </c>
      <c r="L3" s="14">
        <f t="shared" si="1"/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E3/D3*100</f>
        <v>142.60827250608273</v>
      </c>
      <c r="R3" s="12">
        <f t="shared" ref="R3:R66" si="3">E3/N3</f>
        <v>185.48101265822785</v>
      </c>
      <c r="S3" t="str">
        <f t="shared" ref="S3:S66" si="4">LEFT(P3,SEARCH("/",P3,1)-1)</f>
        <v>film &amp; video</v>
      </c>
      <c r="T3" t="str">
        <f t="shared" ref="T3:T66" si="5">RIGHT(P3,LEN(P3)-SEARCH("/",P3))</f>
        <v>television</v>
      </c>
    </row>
    <row r="4" spans="1:20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0"/>
        <v>42405.702349537038</v>
      </c>
      <c r="L4" s="14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12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0"/>
        <v>41828.515127314815</v>
      </c>
      <c r="L5" s="14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12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0"/>
        <v>42327.834247685183</v>
      </c>
      <c r="L6" s="14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12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0"/>
        <v>42563.932951388888</v>
      </c>
      <c r="L7" s="14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12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8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0"/>
        <v>41794.072337962964</v>
      </c>
      <c r="L8" s="14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12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0"/>
        <v>42516.047071759254</v>
      </c>
      <c r="L9" s="14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12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0"/>
        <v>42468.94458333333</v>
      </c>
      <c r="L10" s="14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12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80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0"/>
        <v>42447.103518518517</v>
      </c>
      <c r="L11" s="14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12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0"/>
        <v>41780.068043981482</v>
      </c>
      <c r="L12" s="14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8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0"/>
        <v>42572.778495370367</v>
      </c>
      <c r="L13" s="14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12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8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0"/>
        <v>41791.713252314818</v>
      </c>
      <c r="L14" s="14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12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64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0"/>
        <v>42508.677187499998</v>
      </c>
      <c r="L15" s="14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12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48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0"/>
        <v>41808.02648148148</v>
      </c>
      <c r="L16" s="14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12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0"/>
        <v>42256.391875000001</v>
      </c>
      <c r="L17" s="14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12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80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0"/>
        <v>41760.796423611115</v>
      </c>
      <c r="L18" s="14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12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0"/>
        <v>41917.731736111113</v>
      </c>
      <c r="L19" s="14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12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0"/>
        <v>41869.542314814811</v>
      </c>
      <c r="L20" s="14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12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8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0"/>
        <v>42175.816365740742</v>
      </c>
      <c r="L21" s="14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12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0"/>
        <v>42200.758240740739</v>
      </c>
      <c r="L22" s="14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1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80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0"/>
        <v>41878.627187500002</v>
      </c>
      <c r="L23" s="14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12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0"/>
        <v>41989.91134259259</v>
      </c>
      <c r="L24" s="14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12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0"/>
        <v>42097.778946759259</v>
      </c>
      <c r="L25" s="14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12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0"/>
        <v>42229.820173611108</v>
      </c>
      <c r="L26" s="14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12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80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0"/>
        <v>42318.025011574078</v>
      </c>
      <c r="L27" s="14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12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64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0"/>
        <v>41828.515555555554</v>
      </c>
      <c r="L28" s="14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12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0"/>
        <v>41929.164733796293</v>
      </c>
      <c r="L29" s="14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12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0"/>
        <v>42324.96393518518</v>
      </c>
      <c r="L30" s="14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12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8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0"/>
        <v>41812.67324074074</v>
      </c>
      <c r="L31" s="14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12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80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0"/>
        <v>41842.292997685188</v>
      </c>
      <c r="L32" s="14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1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0"/>
        <v>42376.79206018518</v>
      </c>
      <c r="L33" s="14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12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8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0"/>
        <v>42461.627511574072</v>
      </c>
      <c r="L34" s="14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12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 t="shared" si="0"/>
        <v>42286.660891203705</v>
      </c>
      <c r="L35" s="14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12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8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0"/>
        <v>41841.321770833332</v>
      </c>
      <c r="L36" s="14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12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0"/>
        <v>42098.291828703703</v>
      </c>
      <c r="L37" s="14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12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0"/>
        <v>42068.307002314818</v>
      </c>
      <c r="L38" s="14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12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8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0"/>
        <v>42032.693043981482</v>
      </c>
      <c r="L39" s="14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12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0"/>
        <v>41375.057222222225</v>
      </c>
      <c r="L40" s="14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12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8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0"/>
        <v>41754.047083333331</v>
      </c>
      <c r="L41" s="14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12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80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0"/>
        <v>41789.21398148148</v>
      </c>
      <c r="L42" s="14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1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8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0"/>
        <v>41887.568912037037</v>
      </c>
      <c r="L43" s="14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12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8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0"/>
        <v>41971.639189814814</v>
      </c>
      <c r="L44" s="14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12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80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0"/>
        <v>41802.790347222224</v>
      </c>
      <c r="L45" s="14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12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0"/>
        <v>41874.098807870367</v>
      </c>
      <c r="L46" s="14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12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80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0"/>
        <v>42457.623923611114</v>
      </c>
      <c r="L47" s="14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12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0"/>
        <v>42323.96497685185</v>
      </c>
      <c r="L48" s="14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12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8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0"/>
        <v>41932.819525462961</v>
      </c>
      <c r="L49" s="14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12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80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0"/>
        <v>42033.516898148147</v>
      </c>
      <c r="L50" s="14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12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0"/>
        <v>42271.176446759258</v>
      </c>
      <c r="L51" s="14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12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0"/>
        <v>41995.752986111111</v>
      </c>
      <c r="L52" s="14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1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8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0"/>
        <v>42196.928668981476</v>
      </c>
      <c r="L53" s="14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12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80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0"/>
        <v>41807.701921296299</v>
      </c>
      <c r="L54" s="14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12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0"/>
        <v>41719.549131944441</v>
      </c>
      <c r="L55" s="14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12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0"/>
        <v>42333.713206018518</v>
      </c>
      <c r="L56" s="14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12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0"/>
        <v>42496.968935185185</v>
      </c>
      <c r="L57" s="14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12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0"/>
        <v>42149.548888888894</v>
      </c>
      <c r="L58" s="14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12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80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0"/>
        <v>42089.83289351852</v>
      </c>
      <c r="L59" s="14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12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64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0"/>
        <v>41932.745046296295</v>
      </c>
      <c r="L60" s="14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12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80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0"/>
        <v>42230.235833333332</v>
      </c>
      <c r="L61" s="14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12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64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0"/>
        <v>41701.901817129634</v>
      </c>
      <c r="L62" s="14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1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80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0"/>
        <v>41409.814317129625</v>
      </c>
      <c r="L63" s="14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12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8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0"/>
        <v>41311.799513888887</v>
      </c>
      <c r="L64" s="14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12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80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0"/>
        <v>41612.912187499998</v>
      </c>
      <c r="L65" s="14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12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8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ref="K66:K129" si="6">(J66/86400)+DATE(1970,1,1)</f>
        <v>41433.01829861111</v>
      </c>
      <c r="L66" s="14">
        <f t="shared" ref="L66:L129" si="7">(((I66/60)/60)/24)+DATE(1970,1,1)</f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12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64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si="6"/>
        <v>41835.821226851855</v>
      </c>
      <c r="L67" s="14">
        <f t="shared" si="7"/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E67/D67*100</f>
        <v>107.52857142857141</v>
      </c>
      <c r="R67" s="12">
        <f t="shared" ref="R67:R130" si="9">E67/N67</f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RIGHT(P67,LEN(P67)-SEARCH("/",P67))</f>
        <v>shorts</v>
      </c>
    </row>
    <row r="68" spans="1:20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6"/>
        <v>42539.849768518514</v>
      </c>
      <c r="L68" s="14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118.6</v>
      </c>
      <c r="R68" s="12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8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6"/>
        <v>41075.583379629628</v>
      </c>
      <c r="L69" s="14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116.25000000000001</v>
      </c>
      <c r="R69" s="12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6"/>
        <v>41663.569340277776</v>
      </c>
      <c r="L70" s="14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127.16666666666667</v>
      </c>
      <c r="R70" s="12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8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6"/>
        <v>40786.187789351854</v>
      </c>
      <c r="L71" s="14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110.9423</v>
      </c>
      <c r="R71" s="12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8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6"/>
        <v>40730.896354166667</v>
      </c>
      <c r="L72" s="14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127.2</v>
      </c>
      <c r="R72" s="1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6"/>
        <v>40997.271493055552</v>
      </c>
      <c r="L73" s="14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123.94444444444443</v>
      </c>
      <c r="R73" s="12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80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6"/>
        <v>41208.010196759264</v>
      </c>
      <c r="L74" s="14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108.40909090909091</v>
      </c>
      <c r="R74" s="12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8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6"/>
        <v>40587.75675925926</v>
      </c>
      <c r="L75" s="14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100</v>
      </c>
      <c r="R75" s="12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80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6"/>
        <v>42360.487210648149</v>
      </c>
      <c r="L76" s="14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112.93199999999999</v>
      </c>
      <c r="R76" s="12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64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6"/>
        <v>41357.209166666667</v>
      </c>
      <c r="L77" s="14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115.42857142857143</v>
      </c>
      <c r="R77" s="12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6"/>
        <v>40844.691643518519</v>
      </c>
      <c r="L78" s="14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153.33333333333334</v>
      </c>
      <c r="R78" s="12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64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6"/>
        <v>40997.144872685181</v>
      </c>
      <c r="L79" s="14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392.5</v>
      </c>
      <c r="R79" s="12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6"/>
        <v>42604.730567129634</v>
      </c>
      <c r="L80" s="14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2702</v>
      </c>
      <c r="R80" s="12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64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6"/>
        <v>41724.776539351849</v>
      </c>
      <c r="L81" s="14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127</v>
      </c>
      <c r="R81" s="12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64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6"/>
        <v>41583.083981481483</v>
      </c>
      <c r="L82" s="14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107.25</v>
      </c>
      <c r="R82" s="1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6"/>
        <v>41100.158877314811</v>
      </c>
      <c r="L83" s="14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198</v>
      </c>
      <c r="R83" s="12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6"/>
        <v>40795.820150462961</v>
      </c>
      <c r="L84" s="14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100.01249999999999</v>
      </c>
      <c r="R84" s="12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8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6"/>
        <v>42042.615613425922</v>
      </c>
      <c r="L85" s="14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102.49999999999999</v>
      </c>
      <c r="R85" s="12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64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6"/>
        <v>40648.757939814815</v>
      </c>
      <c r="L86" s="14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100</v>
      </c>
      <c r="R86" s="12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6"/>
        <v>40779.125428240739</v>
      </c>
      <c r="L87" s="14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125.49999999999999</v>
      </c>
      <c r="R87" s="12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6"/>
        <v>42291.556076388893</v>
      </c>
      <c r="L88" s="14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106.46666666666667</v>
      </c>
      <c r="R88" s="12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6"/>
        <v>40322.539386574077</v>
      </c>
      <c r="L89" s="14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104.60000000000001</v>
      </c>
      <c r="R89" s="12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80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6"/>
        <v>41786.65892361111</v>
      </c>
      <c r="L90" s="14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102.85714285714285</v>
      </c>
      <c r="R90" s="12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6"/>
        <v>41402.752222222218</v>
      </c>
      <c r="L91" s="14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115.06666666666668</v>
      </c>
      <c r="R91" s="12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48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6"/>
        <v>40706.297442129631</v>
      </c>
      <c r="L92" s="14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100.4</v>
      </c>
      <c r="R92" s="1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6"/>
        <v>40619.402361111112</v>
      </c>
      <c r="L93" s="14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120</v>
      </c>
      <c r="R93" s="12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8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6"/>
        <v>42721.198877314819</v>
      </c>
      <c r="L94" s="14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105.2</v>
      </c>
      <c r="R94" s="12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8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6"/>
        <v>41065.858067129629</v>
      </c>
      <c r="L95" s="14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110.60000000000001</v>
      </c>
      <c r="R95" s="12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6"/>
        <v>41716.717847222222</v>
      </c>
      <c r="L96" s="14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104</v>
      </c>
      <c r="R96" s="12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8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6"/>
        <v>40935.005104166667</v>
      </c>
      <c r="L97" s="14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131.42857142857142</v>
      </c>
      <c r="R97" s="12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8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6"/>
        <v>40324.662511574075</v>
      </c>
      <c r="L98" s="14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114.66666666666667</v>
      </c>
      <c r="R98" s="12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6"/>
        <v>40706.135208333333</v>
      </c>
      <c r="L99" s="14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106.25</v>
      </c>
      <c r="R99" s="12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8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6"/>
        <v>41214.794837962967</v>
      </c>
      <c r="L100" s="14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106.25</v>
      </c>
      <c r="R100" s="12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6"/>
        <v>41631.902766203704</v>
      </c>
      <c r="L101" s="14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106.01933333333334</v>
      </c>
      <c r="R101" s="12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8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6"/>
        <v>41197.753310185188</v>
      </c>
      <c r="L102" s="14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100</v>
      </c>
      <c r="R102" s="1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8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6"/>
        <v>41274.776736111111</v>
      </c>
      <c r="L103" s="14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100</v>
      </c>
      <c r="R103" s="12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6"/>
        <v>40505.131168981483</v>
      </c>
      <c r="L104" s="14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127.75000000000001</v>
      </c>
      <c r="R104" s="12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6"/>
        <v>41682.805902777778</v>
      </c>
      <c r="L105" s="14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105.15384615384616</v>
      </c>
      <c r="R105" s="12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6"/>
        <v>40612.695208333331</v>
      </c>
      <c r="L106" s="14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120</v>
      </c>
      <c r="R106" s="12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64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6"/>
        <v>42485.724768518514</v>
      </c>
      <c r="L107" s="14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107.40909090909089</v>
      </c>
      <c r="R107" s="12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3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6"/>
        <v>40987.776631944442</v>
      </c>
      <c r="L108" s="14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100.49999999999999</v>
      </c>
      <c r="R108" s="12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8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6"/>
        <v>40635.982488425929</v>
      </c>
      <c r="L109" s="14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102.46666666666667</v>
      </c>
      <c r="R109" s="12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6"/>
        <v>41365.613078703704</v>
      </c>
      <c r="L110" s="14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246.66666666666669</v>
      </c>
      <c r="R110" s="12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6"/>
        <v>40570.025810185187</v>
      </c>
      <c r="L111" s="14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219.49999999999997</v>
      </c>
      <c r="R111" s="12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6"/>
        <v>41557.949687500004</v>
      </c>
      <c r="L112" s="14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130.76923076923077</v>
      </c>
      <c r="R112" s="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6"/>
        <v>42125.333182870367</v>
      </c>
      <c r="L113" s="14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154.57142857142858</v>
      </c>
      <c r="R113" s="12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80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6"/>
        <v>41718.043032407411</v>
      </c>
      <c r="L114" s="14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104</v>
      </c>
      <c r="R114" s="12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48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6"/>
        <v>40753.758425925924</v>
      </c>
      <c r="L115" s="14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141</v>
      </c>
      <c r="R115" s="12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80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6"/>
        <v>40861.27416666667</v>
      </c>
      <c r="L116" s="14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103.33333333333334</v>
      </c>
      <c r="R116" s="12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6"/>
        <v>40918.738935185189</v>
      </c>
      <c r="L117" s="14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140.44444444444443</v>
      </c>
      <c r="R117" s="12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8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6"/>
        <v>40595.497164351851</v>
      </c>
      <c r="L118" s="14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113.65714285714286</v>
      </c>
      <c r="R118" s="12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6"/>
        <v>40248.834999999999</v>
      </c>
      <c r="L119" s="14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100.49377777777779</v>
      </c>
      <c r="R119" s="12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6"/>
        <v>40723.053657407407</v>
      </c>
      <c r="L120" s="14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113.03159999999998</v>
      </c>
      <c r="R120" s="12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80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6"/>
        <v>40739.069282407407</v>
      </c>
      <c r="L121" s="14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104.55692307692308</v>
      </c>
      <c r="R121" s="12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80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6"/>
        <v>42616.049849537041</v>
      </c>
      <c r="L122" s="14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1.4285714285714287E-2</v>
      </c>
      <c r="R122" s="1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8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6"/>
        <v>42096.704976851848</v>
      </c>
      <c r="L123" s="14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3.3333333333333333E-2</v>
      </c>
      <c r="R123" s="12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6"/>
        <v>42593.431793981479</v>
      </c>
      <c r="L124" s="14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12">
        <v>0</v>
      </c>
      <c r="S124" t="str">
        <f t="shared" si="10"/>
        <v>film &amp; video</v>
      </c>
      <c r="T124" t="str">
        <f t="shared" si="11"/>
        <v>science fiction</v>
      </c>
    </row>
    <row r="125" spans="1:20" ht="80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6"/>
        <v>41904.781990740739</v>
      </c>
      <c r="L125" s="14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0.27454545454545454</v>
      </c>
      <c r="R125" s="12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8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6"/>
        <v>42114.928726851853</v>
      </c>
      <c r="L126" s="14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12">
        <v>0</v>
      </c>
      <c r="S126" t="str">
        <f t="shared" si="10"/>
        <v>film &amp; video</v>
      </c>
      <c r="T126" t="str">
        <f t="shared" si="11"/>
        <v>science fiction</v>
      </c>
    </row>
    <row r="127" spans="1:20" ht="80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6"/>
        <v>42709.993981481486</v>
      </c>
      <c r="L127" s="14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14.000000000000002</v>
      </c>
      <c r="R127" s="12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8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6"/>
        <v>42135.589548611111</v>
      </c>
      <c r="L128" s="14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</v>
      </c>
      <c r="R128" s="12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80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6"/>
        <v>42067.62431712963</v>
      </c>
      <c r="L129" s="14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</v>
      </c>
      <c r="R129" s="12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ref="K130:K193" si="12">(J130/86400)+DATE(1970,1,1)</f>
        <v>42628.22792824074</v>
      </c>
      <c r="L130" s="14">
        <f t="shared" ref="L130:L193" si="13">(((I130/60)/60)/24)+DATE(1970,1,1)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1.867</v>
      </c>
      <c r="R130" s="12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80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si="12"/>
        <v>41882.937303240738</v>
      </c>
      <c r="L131" s="14">
        <f t="shared" si="13"/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E131/D131*100</f>
        <v>0</v>
      </c>
      <c r="R131" s="12">
        <v>0</v>
      </c>
      <c r="S131" t="str">
        <f t="shared" ref="S131:S194" si="15">LEFT(P131,SEARCH("/",P131,1)-1)</f>
        <v>film &amp; video</v>
      </c>
      <c r="T131" t="str">
        <f t="shared" ref="T131:T194" si="16">RIGHT(P131,LEN(P131)-SEARCH("/",P131))</f>
        <v>science fiction</v>
      </c>
    </row>
    <row r="132" spans="1:20" ht="8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12"/>
        <v>41778.91541666667</v>
      </c>
      <c r="L132" s="14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12">
        <v>0</v>
      </c>
      <c r="S132" t="str">
        <f t="shared" si="15"/>
        <v>film &amp; video</v>
      </c>
      <c r="T132" t="str">
        <f t="shared" si="16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12"/>
        <v>42541.837511574078</v>
      </c>
      <c r="L133" s="14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12">
        <v>0</v>
      </c>
      <c r="S133" t="str">
        <f t="shared" si="15"/>
        <v>film &amp; video</v>
      </c>
      <c r="T133" t="str">
        <f t="shared" si="16"/>
        <v>science fiction</v>
      </c>
    </row>
    <row r="134" spans="1:20" ht="8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12"/>
        <v>41905.812581018516</v>
      </c>
      <c r="L134" s="14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9.5687499999999996</v>
      </c>
      <c r="R134" s="12">
        <f t="shared" ref="R134:R194" si="17">E134/N134</f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12"/>
        <v>42491.80768518518</v>
      </c>
      <c r="L135" s="14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12">
        <v>0</v>
      </c>
      <c r="S135" t="str">
        <f t="shared" si="15"/>
        <v>film &amp; video</v>
      </c>
      <c r="T135" t="str">
        <f t="shared" si="16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12"/>
        <v>42221.909930555557</v>
      </c>
      <c r="L136" s="14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12">
        <v>0</v>
      </c>
      <c r="S136" t="str">
        <f t="shared" si="15"/>
        <v>film &amp; video</v>
      </c>
      <c r="T136" t="str">
        <f t="shared" si="16"/>
        <v>science fiction</v>
      </c>
    </row>
    <row r="137" spans="1:20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12"/>
        <v>41788.381909722222</v>
      </c>
      <c r="L137" s="14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13.433333333333334</v>
      </c>
      <c r="R137" s="12">
        <f t="shared" si="17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8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12"/>
        <v>42096.410115740742</v>
      </c>
      <c r="L138" s="14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12">
        <v>0</v>
      </c>
      <c r="S138" t="str">
        <f t="shared" si="15"/>
        <v>film &amp; video</v>
      </c>
      <c r="T138" t="str">
        <f t="shared" si="16"/>
        <v>science fiction</v>
      </c>
    </row>
    <row r="139" spans="1:20" ht="8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12"/>
        <v>42239.573993055557</v>
      </c>
      <c r="L139" s="14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12">
        <v>0</v>
      </c>
      <c r="S139" t="str">
        <f t="shared" si="15"/>
        <v>film &amp; video</v>
      </c>
      <c r="T139" t="str">
        <f t="shared" si="16"/>
        <v>science fiction</v>
      </c>
    </row>
    <row r="140" spans="1:20" ht="80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12"/>
        <v>42186.257418981477</v>
      </c>
      <c r="L140" s="14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3.1413333333333333</v>
      </c>
      <c r="R140" s="12">
        <f t="shared" si="17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64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12"/>
        <v>42187.920972222222</v>
      </c>
      <c r="L141" s="14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100</v>
      </c>
      <c r="R141" s="12">
        <f t="shared" si="17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12"/>
        <v>42053.198287037041</v>
      </c>
      <c r="L142" s="14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12">
        <v>0</v>
      </c>
      <c r="S142" t="str">
        <f t="shared" si="15"/>
        <v>film &amp; video</v>
      </c>
      <c r="T142" t="str">
        <f t="shared" si="16"/>
        <v>science fiction</v>
      </c>
    </row>
    <row r="143" spans="1:20" ht="64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12"/>
        <v>42110.153043981481</v>
      </c>
      <c r="L143" s="14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10.775</v>
      </c>
      <c r="R143" s="12">
        <f t="shared" si="17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80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12"/>
        <v>41938.893263888887</v>
      </c>
      <c r="L144" s="14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0.33333333333333337</v>
      </c>
      <c r="R144" s="12">
        <f t="shared" si="17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12"/>
        <v>42559.064143518517</v>
      </c>
      <c r="L145" s="14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12">
        <v>0</v>
      </c>
      <c r="S145" t="str">
        <f t="shared" si="15"/>
        <v>film &amp; video</v>
      </c>
      <c r="T145" t="str">
        <f t="shared" si="16"/>
        <v>science fiction</v>
      </c>
    </row>
    <row r="146" spans="1:20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12"/>
        <v>42047.762407407412</v>
      </c>
      <c r="L146" s="14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27.6</v>
      </c>
      <c r="R146" s="12">
        <f t="shared" si="17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80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12"/>
        <v>42200.542268518519</v>
      </c>
      <c r="L147" s="14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7.5111111111111111</v>
      </c>
      <c r="R147" s="12">
        <f t="shared" si="17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8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12"/>
        <v>42693.016180555554</v>
      </c>
      <c r="L148" s="14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0.57499999999999996</v>
      </c>
      <c r="R148" s="12">
        <f t="shared" si="17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12"/>
        <v>41969.767824074079</v>
      </c>
      <c r="L149" s="14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12">
        <v>0</v>
      </c>
      <c r="S149" t="str">
        <f t="shared" si="15"/>
        <v>film &amp; video</v>
      </c>
      <c r="T149" t="str">
        <f t="shared" si="16"/>
        <v>science fiction</v>
      </c>
    </row>
    <row r="150" spans="1:20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12"/>
        <v>42397.281666666662</v>
      </c>
      <c r="L150" s="14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0.08</v>
      </c>
      <c r="R150" s="12">
        <f t="shared" si="17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8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12"/>
        <v>41968.172106481477</v>
      </c>
      <c r="L151" s="14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0.91999999999999993</v>
      </c>
      <c r="R151" s="12">
        <f t="shared" si="17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64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12"/>
        <v>42090.161828703705</v>
      </c>
      <c r="L152" s="14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23.163076923076922</v>
      </c>
      <c r="R152" s="12">
        <f t="shared" si="17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12"/>
        <v>42113.550821759258</v>
      </c>
      <c r="L153" s="14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5.5999999999999994E-2</v>
      </c>
      <c r="R153" s="12">
        <f t="shared" si="17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12"/>
        <v>41875.077546296292</v>
      </c>
      <c r="L154" s="14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7.8947368421052634E-3</v>
      </c>
      <c r="R154" s="12">
        <f t="shared" si="17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80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12"/>
        <v>41933.586157407408</v>
      </c>
      <c r="L155" s="14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0.71799999999999997</v>
      </c>
      <c r="R155" s="12">
        <f t="shared" si="17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12"/>
        <v>42115.547395833331</v>
      </c>
      <c r="L156" s="14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2.666666666666667</v>
      </c>
      <c r="R156" s="12">
        <f t="shared" si="17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12"/>
        <v>42168.559432870374</v>
      </c>
      <c r="L157" s="14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6.0000000000000001E-3</v>
      </c>
      <c r="R157" s="12">
        <f t="shared" si="17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80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12"/>
        <v>41794.124953703707</v>
      </c>
      <c r="L158" s="14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5.0999999999999996</v>
      </c>
      <c r="R158" s="12">
        <f t="shared" si="17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12"/>
        <v>42396.911712962959</v>
      </c>
      <c r="L159" s="14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0.26711185308848079</v>
      </c>
      <c r="R159" s="12">
        <f t="shared" si="17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80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12"/>
        <v>41904.07671296296</v>
      </c>
      <c r="L160" s="14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12">
        <v>0</v>
      </c>
      <c r="S160" t="str">
        <f t="shared" si="15"/>
        <v>film &amp; video</v>
      </c>
      <c r="T160" t="str">
        <f t="shared" si="16"/>
        <v>science fiction</v>
      </c>
    </row>
    <row r="161" spans="1:20" ht="80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12"/>
        <v>42514.434548611112</v>
      </c>
      <c r="L161" s="14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2E-3</v>
      </c>
      <c r="R161" s="12">
        <f t="shared" si="17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12"/>
        <v>42171.913090277776</v>
      </c>
      <c r="L162" s="14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12">
        <v>0</v>
      </c>
      <c r="S162" t="str">
        <f t="shared" si="15"/>
        <v>film &amp; video</v>
      </c>
      <c r="T162" t="str">
        <f t="shared" si="16"/>
        <v>drama</v>
      </c>
    </row>
    <row r="163" spans="1:20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12"/>
        <v>41792.687442129631</v>
      </c>
      <c r="L163" s="14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0.01</v>
      </c>
      <c r="R163" s="12">
        <f t="shared" si="17"/>
        <v>5</v>
      </c>
      <c r="S163" t="str">
        <f t="shared" si="15"/>
        <v>film &amp; video</v>
      </c>
      <c r="T163" t="str">
        <f t="shared" si="16"/>
        <v>drama</v>
      </c>
    </row>
    <row r="164" spans="1:20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12"/>
        <v>41835.126805555556</v>
      </c>
      <c r="L164" s="14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15.535714285714286</v>
      </c>
      <c r="R164" s="12">
        <f t="shared" si="17"/>
        <v>43.5</v>
      </c>
      <c r="S164" t="str">
        <f t="shared" si="15"/>
        <v>film &amp; video</v>
      </c>
      <c r="T164" t="str">
        <f t="shared" si="16"/>
        <v>drama</v>
      </c>
    </row>
    <row r="165" spans="1:20" ht="96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12"/>
        <v>42243.961273148147</v>
      </c>
      <c r="L165" s="14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12">
        <v>0</v>
      </c>
      <c r="S165" t="str">
        <f t="shared" si="15"/>
        <v>film &amp; video</v>
      </c>
      <c r="T165" t="str">
        <f t="shared" si="16"/>
        <v>drama</v>
      </c>
    </row>
    <row r="166" spans="1:20" ht="80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12"/>
        <v>41841.762743055559</v>
      </c>
      <c r="L166" s="14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0.53333333333333333</v>
      </c>
      <c r="R166" s="12">
        <f t="shared" si="17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48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12"/>
        <v>42351.658842592587</v>
      </c>
      <c r="L167" s="14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12">
        <v>0</v>
      </c>
      <c r="S167" t="str">
        <f t="shared" si="15"/>
        <v>film &amp; video</v>
      </c>
      <c r="T167" t="str">
        <f t="shared" si="16"/>
        <v>drama</v>
      </c>
    </row>
    <row r="168" spans="1:20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12"/>
        <v>42721.075949074075</v>
      </c>
      <c r="L168" s="14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60</v>
      </c>
      <c r="R168" s="12">
        <f t="shared" si="17"/>
        <v>3000</v>
      </c>
      <c r="S168" t="str">
        <f t="shared" si="15"/>
        <v>film &amp; video</v>
      </c>
      <c r="T168" t="str">
        <f t="shared" si="16"/>
        <v>drama</v>
      </c>
    </row>
    <row r="169" spans="1:20" ht="80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12"/>
        <v>42160.927488425921</v>
      </c>
      <c r="L169" s="14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0.01</v>
      </c>
      <c r="R169" s="12">
        <f t="shared" si="17"/>
        <v>5.5</v>
      </c>
      <c r="S169" t="str">
        <f t="shared" si="15"/>
        <v>film &amp; video</v>
      </c>
      <c r="T169" t="str">
        <f t="shared" si="16"/>
        <v>drama</v>
      </c>
    </row>
    <row r="170" spans="1:20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12"/>
        <v>42052.83530092593</v>
      </c>
      <c r="L170" s="14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</v>
      </c>
      <c r="R170" s="12">
        <f t="shared" si="17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80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12"/>
        <v>41900.505312499998</v>
      </c>
      <c r="L171" s="14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22.400000000000002</v>
      </c>
      <c r="R171" s="12">
        <f t="shared" si="17"/>
        <v>56</v>
      </c>
      <c r="S171" t="str">
        <f t="shared" si="15"/>
        <v>film &amp; video</v>
      </c>
      <c r="T171" t="str">
        <f t="shared" si="16"/>
        <v>drama</v>
      </c>
    </row>
    <row r="172" spans="1:20" ht="8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12"/>
        <v>42216.977812500001</v>
      </c>
      <c r="L172" s="14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</v>
      </c>
      <c r="R172" s="12">
        <f t="shared" si="17"/>
        <v>32.5</v>
      </c>
      <c r="S172" t="str">
        <f t="shared" si="15"/>
        <v>film &amp; video</v>
      </c>
      <c r="T172" t="str">
        <f t="shared" si="16"/>
        <v>drama</v>
      </c>
    </row>
    <row r="173" spans="1:20" ht="80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12"/>
        <v>42534.180717592593</v>
      </c>
      <c r="L173" s="14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2E-3</v>
      </c>
      <c r="R173" s="12">
        <f t="shared" si="17"/>
        <v>1</v>
      </c>
      <c r="S173" t="str">
        <f t="shared" si="15"/>
        <v>film &amp; video</v>
      </c>
      <c r="T173" t="str">
        <f t="shared" si="16"/>
        <v>drama</v>
      </c>
    </row>
    <row r="174" spans="1:20" ht="64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12"/>
        <v>42047.394942129627</v>
      </c>
      <c r="L174" s="14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12">
        <v>0</v>
      </c>
      <c r="S174" t="str">
        <f t="shared" si="15"/>
        <v>film &amp; video</v>
      </c>
      <c r="T174" t="str">
        <f t="shared" si="16"/>
        <v>drama</v>
      </c>
    </row>
    <row r="175" spans="1:20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12"/>
        <v>42033.573009259257</v>
      </c>
      <c r="L175" s="14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12">
        <v>0</v>
      </c>
      <c r="S175" t="str">
        <f t="shared" si="15"/>
        <v>film &amp; video</v>
      </c>
      <c r="T175" t="str">
        <f t="shared" si="16"/>
        <v>drama</v>
      </c>
    </row>
    <row r="176" spans="1:20" ht="8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12"/>
        <v>42072.758981481486</v>
      </c>
      <c r="L176" s="14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12">
        <v>0</v>
      </c>
      <c r="S176" t="str">
        <f t="shared" si="15"/>
        <v>film &amp; video</v>
      </c>
      <c r="T176" t="str">
        <f t="shared" si="16"/>
        <v>drama</v>
      </c>
    </row>
    <row r="177" spans="1:20" ht="80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12"/>
        <v>41855.777905092589</v>
      </c>
      <c r="L177" s="14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6.4850000000000003</v>
      </c>
      <c r="R177" s="12">
        <f t="shared" si="17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80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12"/>
        <v>42191.824062500003</v>
      </c>
      <c r="L178" s="14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12">
        <v>0</v>
      </c>
      <c r="S178" t="str">
        <f t="shared" si="15"/>
        <v>film &amp; video</v>
      </c>
      <c r="T178" t="str">
        <f t="shared" si="16"/>
        <v>drama</v>
      </c>
    </row>
    <row r="179" spans="1:20" ht="48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12"/>
        <v>42070.047754629632</v>
      </c>
      <c r="L179" s="14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40</v>
      </c>
      <c r="R179" s="12">
        <f t="shared" si="17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64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12"/>
        <v>42304.955381944441</v>
      </c>
      <c r="L180" s="14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12">
        <v>0</v>
      </c>
      <c r="S180" t="str">
        <f t="shared" si="15"/>
        <v>film &amp; video</v>
      </c>
      <c r="T180" t="str">
        <f t="shared" si="16"/>
        <v>drama</v>
      </c>
    </row>
    <row r="181" spans="1:20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12"/>
        <v>42403.080497685187</v>
      </c>
      <c r="L181" s="14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20</v>
      </c>
      <c r="R181" s="12">
        <f t="shared" si="17"/>
        <v>100</v>
      </c>
      <c r="S181" t="str">
        <f t="shared" si="15"/>
        <v>film &amp; video</v>
      </c>
      <c r="T181" t="str">
        <f t="shared" si="16"/>
        <v>drama</v>
      </c>
    </row>
    <row r="182" spans="1:20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12"/>
        <v>42067.991238425922</v>
      </c>
      <c r="L182" s="14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33.416666666666664</v>
      </c>
      <c r="R182" s="12">
        <f t="shared" si="17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8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12"/>
        <v>42147.741840277777</v>
      </c>
      <c r="L183" s="14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21.092608822670172</v>
      </c>
      <c r="R183" s="12">
        <f t="shared" si="17"/>
        <v>180.5</v>
      </c>
      <c r="S183" t="str">
        <f t="shared" si="15"/>
        <v>film &amp; video</v>
      </c>
      <c r="T183" t="str">
        <f t="shared" si="16"/>
        <v>drama</v>
      </c>
    </row>
    <row r="184" spans="1:20" ht="80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12"/>
        <v>42712.011944444443</v>
      </c>
      <c r="L184" s="14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12">
        <v>0</v>
      </c>
      <c r="S184" t="str">
        <f t="shared" si="15"/>
        <v>film &amp; video</v>
      </c>
      <c r="T184" t="str">
        <f t="shared" si="16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12"/>
        <v>41939.810300925928</v>
      </c>
      <c r="L185" s="14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35.856000000000002</v>
      </c>
      <c r="R185" s="12">
        <f t="shared" si="17"/>
        <v>373.5</v>
      </c>
      <c r="S185" t="str">
        <f t="shared" si="15"/>
        <v>film &amp; video</v>
      </c>
      <c r="T185" t="str">
        <f t="shared" si="16"/>
        <v>drama</v>
      </c>
    </row>
    <row r="186" spans="1:20" ht="80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12"/>
        <v>41825.791226851856</v>
      </c>
      <c r="L186" s="14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3.4000000000000004</v>
      </c>
      <c r="R186" s="12">
        <f t="shared" si="17"/>
        <v>25.5</v>
      </c>
      <c r="S186" t="str">
        <f t="shared" si="15"/>
        <v>film &amp; video</v>
      </c>
      <c r="T186" t="str">
        <f t="shared" si="16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12"/>
        <v>42570.91133101852</v>
      </c>
      <c r="L187" s="14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</v>
      </c>
      <c r="R187" s="12">
        <f t="shared" si="17"/>
        <v>220</v>
      </c>
      <c r="S187" t="str">
        <f t="shared" si="15"/>
        <v>film &amp; video</v>
      </c>
      <c r="T187" t="str">
        <f t="shared" si="16"/>
        <v>drama</v>
      </c>
    </row>
    <row r="188" spans="1:20" ht="80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12"/>
        <v>42767.812893518523</v>
      </c>
      <c r="L188" s="14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12">
        <v>0</v>
      </c>
      <c r="S188" t="str">
        <f t="shared" si="15"/>
        <v>film &amp; video</v>
      </c>
      <c r="T188" t="str">
        <f t="shared" si="16"/>
        <v>drama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12"/>
        <v>42182.234456018516</v>
      </c>
      <c r="L189" s="14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16</v>
      </c>
      <c r="R189" s="12">
        <f t="shared" si="17"/>
        <v>160</v>
      </c>
      <c r="S189" t="str">
        <f t="shared" si="15"/>
        <v>film &amp; video</v>
      </c>
      <c r="T189" t="str">
        <f t="shared" si="16"/>
        <v>drama</v>
      </c>
    </row>
    <row r="190" spans="1:20" ht="8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12"/>
        <v>41857.18304398148</v>
      </c>
      <c r="L190" s="14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12">
        <v>0</v>
      </c>
      <c r="S190" t="str">
        <f t="shared" si="15"/>
        <v>film &amp; video</v>
      </c>
      <c r="T190" t="str">
        <f t="shared" si="16"/>
        <v>drama</v>
      </c>
    </row>
    <row r="191" spans="1:20" ht="8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12"/>
        <v>42556.690706018519</v>
      </c>
      <c r="L191" s="14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6.8999999999999992E-2</v>
      </c>
      <c r="R191" s="12">
        <f t="shared" si="17"/>
        <v>69</v>
      </c>
      <c r="S191" t="str">
        <f t="shared" si="15"/>
        <v>film &amp; video</v>
      </c>
      <c r="T191" t="str">
        <f t="shared" si="16"/>
        <v>drama</v>
      </c>
    </row>
    <row r="192" spans="1:20" ht="3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12"/>
        <v>42527.650995370372</v>
      </c>
      <c r="L192" s="14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0.41666666666666669</v>
      </c>
      <c r="R192" s="12">
        <f t="shared" si="17"/>
        <v>50</v>
      </c>
      <c r="S192" t="str">
        <f t="shared" si="15"/>
        <v>film &amp; video</v>
      </c>
      <c r="T192" t="str">
        <f t="shared" si="16"/>
        <v>drama</v>
      </c>
    </row>
    <row r="193" spans="1:20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12"/>
        <v>42239.441412037035</v>
      </c>
      <c r="L193" s="14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5</v>
      </c>
      <c r="R193" s="12">
        <f t="shared" si="17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8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ref="K194:K257" si="18">(J194/86400)+DATE(1970,1,1)</f>
        <v>41899.792037037041</v>
      </c>
      <c r="L194" s="14">
        <f t="shared" ref="L194:L257" si="19">(((I194/60)/60)/24)+DATE(1970,1,1)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1.6999999999999999E-3</v>
      </c>
      <c r="R194" s="12">
        <f t="shared" si="17"/>
        <v>5.666666666666667</v>
      </c>
      <c r="S194" t="str">
        <f t="shared" si="15"/>
        <v>film &amp; video</v>
      </c>
      <c r="T194" t="str">
        <f t="shared" si="16"/>
        <v>drama</v>
      </c>
    </row>
    <row r="195" spans="1:20" ht="8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si="18"/>
        <v>41911.934791666667</v>
      </c>
      <c r="L195" s="14">
        <f t="shared" si="19"/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E195/D195*100</f>
        <v>0</v>
      </c>
      <c r="R195" s="12">
        <v>0</v>
      </c>
      <c r="S195" t="str">
        <f t="shared" ref="S195:S258" si="21">LEFT(P195,SEARCH("/",P195,1)-1)</f>
        <v>film &amp; video</v>
      </c>
      <c r="T195" t="str">
        <f t="shared" ref="T195:T258" si="22">RIGHT(P195,LEN(P195)-SEARCH("/",P195))</f>
        <v>drama</v>
      </c>
    </row>
    <row r="196" spans="1:20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18"/>
        <v>42375.996886574074</v>
      </c>
      <c r="L196" s="14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0.12</v>
      </c>
      <c r="R196" s="12">
        <f t="shared" ref="R196:R258" si="23">E196/N196</f>
        <v>1</v>
      </c>
      <c r="S196" t="str">
        <f t="shared" si="21"/>
        <v>film &amp; video</v>
      </c>
      <c r="T196" t="str">
        <f t="shared" si="22"/>
        <v>drama</v>
      </c>
    </row>
    <row r="197" spans="1:20" ht="80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18"/>
        <v>42135.67050925926</v>
      </c>
      <c r="L197" s="14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12">
        <v>0</v>
      </c>
      <c r="S197" t="str">
        <f t="shared" si="21"/>
        <v>film &amp; video</v>
      </c>
      <c r="T197" t="str">
        <f t="shared" si="22"/>
        <v>drama</v>
      </c>
    </row>
    <row r="198" spans="1:20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18"/>
        <v>42259.542800925927</v>
      </c>
      <c r="L198" s="14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41.857142857142861</v>
      </c>
      <c r="R198" s="12">
        <f t="shared" si="23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8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18"/>
        <v>42741.848379629635</v>
      </c>
      <c r="L199" s="14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10.48</v>
      </c>
      <c r="R199" s="12">
        <f t="shared" si="23"/>
        <v>32.75</v>
      </c>
      <c r="S199" t="str">
        <f t="shared" si="21"/>
        <v>film &amp; video</v>
      </c>
      <c r="T199" t="str">
        <f t="shared" si="22"/>
        <v>drama</v>
      </c>
    </row>
    <row r="200" spans="1:20" ht="80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18"/>
        <v>41887.383356481485</v>
      </c>
      <c r="L200" s="14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1.1159999999999999</v>
      </c>
      <c r="R200" s="12">
        <f t="shared" si="23"/>
        <v>46.5</v>
      </c>
      <c r="S200" t="str">
        <f t="shared" si="21"/>
        <v>film &amp; video</v>
      </c>
      <c r="T200" t="str">
        <f t="shared" si="22"/>
        <v>drama</v>
      </c>
    </row>
    <row r="201" spans="1:20" ht="80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18"/>
        <v>42584.123865740738</v>
      </c>
      <c r="L201" s="14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12">
        <v>0</v>
      </c>
      <c r="S201" t="str">
        <f t="shared" si="21"/>
        <v>film &amp; video</v>
      </c>
      <c r="T201" t="str">
        <f t="shared" si="22"/>
        <v>drama</v>
      </c>
    </row>
    <row r="202" spans="1:20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18"/>
        <v>41867.083368055552</v>
      </c>
      <c r="L202" s="14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26.192500000000003</v>
      </c>
      <c r="R202" s="12">
        <f t="shared" si="23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80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18"/>
        <v>42023.818622685183</v>
      </c>
      <c r="L203" s="14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58.461538461538467</v>
      </c>
      <c r="R203" s="12">
        <f t="shared" si="23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18"/>
        <v>42255.927824074075</v>
      </c>
      <c r="L204" s="14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12">
        <v>0</v>
      </c>
      <c r="S204" t="str">
        <f t="shared" si="21"/>
        <v>film &amp; video</v>
      </c>
      <c r="T204" t="str">
        <f t="shared" si="22"/>
        <v>drama</v>
      </c>
    </row>
    <row r="205" spans="1:20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18"/>
        <v>41973.847962962958</v>
      </c>
      <c r="L205" s="14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29.84</v>
      </c>
      <c r="R205" s="12">
        <f t="shared" si="23"/>
        <v>93.25</v>
      </c>
      <c r="S205" t="str">
        <f t="shared" si="21"/>
        <v>film &amp; video</v>
      </c>
      <c r="T205" t="str">
        <f t="shared" si="22"/>
        <v>drama</v>
      </c>
    </row>
    <row r="206" spans="1:20" ht="80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18"/>
        <v>42556.583368055552</v>
      </c>
      <c r="L206" s="14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50.721666666666664</v>
      </c>
      <c r="R206" s="12">
        <f t="shared" si="23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18"/>
        <v>42248.632199074069</v>
      </c>
      <c r="L207" s="14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16.25</v>
      </c>
      <c r="R207" s="12">
        <f t="shared" si="23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18"/>
        <v>42567.004432870366</v>
      </c>
      <c r="L208" s="14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12">
        <v>0</v>
      </c>
      <c r="S208" t="str">
        <f t="shared" si="21"/>
        <v>film &amp; video</v>
      </c>
      <c r="T208" t="str">
        <f t="shared" si="22"/>
        <v>drama</v>
      </c>
    </row>
    <row r="209" spans="1:20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18"/>
        <v>41978.197199074071</v>
      </c>
      <c r="L209" s="14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15.214285714285714</v>
      </c>
      <c r="R209" s="12">
        <f t="shared" si="23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80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18"/>
        <v>41959.369988425926</v>
      </c>
      <c r="L210" s="14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12">
        <v>0</v>
      </c>
      <c r="S210" t="str">
        <f t="shared" si="21"/>
        <v>film &amp; video</v>
      </c>
      <c r="T210" t="str">
        <f t="shared" si="22"/>
        <v>drama</v>
      </c>
    </row>
    <row r="211" spans="1:20" ht="80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18"/>
        <v>42165.922858796301</v>
      </c>
      <c r="L211" s="14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12">
        <v>0</v>
      </c>
      <c r="S211" t="str">
        <f t="shared" si="21"/>
        <v>film &amp; video</v>
      </c>
      <c r="T211" t="str">
        <f t="shared" si="22"/>
        <v>drama</v>
      </c>
    </row>
    <row r="212" spans="1:20" ht="80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18"/>
        <v>42249.064722222218</v>
      </c>
      <c r="L212" s="14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25.25</v>
      </c>
      <c r="R212" s="12">
        <f t="shared" si="23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8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18"/>
        <v>42236.159918981481</v>
      </c>
      <c r="L213" s="14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44.6</v>
      </c>
      <c r="R213" s="12">
        <f t="shared" si="23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18"/>
        <v>42416.881018518514</v>
      </c>
      <c r="L214" s="14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1.5873015873015872E-2</v>
      </c>
      <c r="R214" s="12">
        <f t="shared" si="23"/>
        <v>1</v>
      </c>
      <c r="S214" t="str">
        <f t="shared" si="21"/>
        <v>film &amp; video</v>
      </c>
      <c r="T214" t="str">
        <f t="shared" si="22"/>
        <v>drama</v>
      </c>
    </row>
    <row r="215" spans="1:20" ht="64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18"/>
        <v>42202.594293981485</v>
      </c>
      <c r="L215" s="14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0.04</v>
      </c>
      <c r="R215" s="12">
        <f t="shared" si="23"/>
        <v>20</v>
      </c>
      <c r="S215" t="str">
        <f t="shared" si="21"/>
        <v>film &amp; video</v>
      </c>
      <c r="T215" t="str">
        <f t="shared" si="22"/>
        <v>drama</v>
      </c>
    </row>
    <row r="216" spans="1:20" ht="8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18"/>
        <v>42009.64061342593</v>
      </c>
      <c r="L216" s="14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8.0000000000000002E-3</v>
      </c>
      <c r="R216" s="12">
        <f t="shared" si="23"/>
        <v>1</v>
      </c>
      <c r="S216" t="str">
        <f t="shared" si="21"/>
        <v>film &amp; video</v>
      </c>
      <c r="T216" t="str">
        <f t="shared" si="22"/>
        <v>drama</v>
      </c>
    </row>
    <row r="217" spans="1:20" ht="8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18"/>
        <v>42375.230115740742</v>
      </c>
      <c r="L217" s="14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0.22727272727272727</v>
      </c>
      <c r="R217" s="12">
        <f t="shared" si="23"/>
        <v>10</v>
      </c>
      <c r="S217" t="str">
        <f t="shared" si="21"/>
        <v>film &amp; video</v>
      </c>
      <c r="T217" t="str">
        <f t="shared" si="22"/>
        <v>drama</v>
      </c>
    </row>
    <row r="218" spans="1:20" ht="80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18"/>
        <v>42066.958761574075</v>
      </c>
      <c r="L218" s="14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55.698440000000005</v>
      </c>
      <c r="R218" s="12">
        <f t="shared" si="23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18"/>
        <v>41970.64061342593</v>
      </c>
      <c r="L219" s="14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11.943</v>
      </c>
      <c r="R219" s="12">
        <f t="shared" si="23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18"/>
        <v>42079.628344907411</v>
      </c>
      <c r="L220" s="14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2</v>
      </c>
      <c r="R220" s="12">
        <f t="shared" si="23"/>
        <v>100</v>
      </c>
      <c r="S220" t="str">
        <f t="shared" si="21"/>
        <v>film &amp; video</v>
      </c>
      <c r="T220" t="str">
        <f t="shared" si="22"/>
        <v>drama</v>
      </c>
    </row>
    <row r="221" spans="1:20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18"/>
        <v>42429.326678240745</v>
      </c>
      <c r="L221" s="14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17.630000000000003</v>
      </c>
      <c r="R221" s="12">
        <f t="shared" si="23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80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18"/>
        <v>42195.643865740742</v>
      </c>
      <c r="L222" s="14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0.72</v>
      </c>
      <c r="R222" s="12">
        <f t="shared" si="23"/>
        <v>120</v>
      </c>
      <c r="S222" t="str">
        <f t="shared" si="21"/>
        <v>film &amp; video</v>
      </c>
      <c r="T222" t="str">
        <f t="shared" si="22"/>
        <v>drama</v>
      </c>
    </row>
    <row r="223" spans="1:20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18"/>
        <v>42031.837546296301</v>
      </c>
      <c r="L223" s="14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12">
        <v>0</v>
      </c>
      <c r="S223" t="str">
        <f t="shared" si="21"/>
        <v>film &amp; video</v>
      </c>
      <c r="T223" t="str">
        <f t="shared" si="22"/>
        <v>drama</v>
      </c>
    </row>
    <row r="224" spans="1:20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18"/>
        <v>42031.769884259258</v>
      </c>
      <c r="L224" s="14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13</v>
      </c>
      <c r="R224" s="12">
        <f t="shared" si="23"/>
        <v>65</v>
      </c>
      <c r="S224" t="str">
        <f t="shared" si="21"/>
        <v>film &amp; video</v>
      </c>
      <c r="T224" t="str">
        <f t="shared" si="22"/>
        <v>drama</v>
      </c>
    </row>
    <row r="225" spans="1:20" ht="8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18"/>
        <v>42482.048032407409</v>
      </c>
      <c r="L225" s="14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12">
        <v>0</v>
      </c>
      <c r="S225" t="str">
        <f t="shared" si="21"/>
        <v>film &amp; video</v>
      </c>
      <c r="T225" t="str">
        <f t="shared" si="22"/>
        <v>drama</v>
      </c>
    </row>
    <row r="226" spans="1:20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18"/>
        <v>42135.235254629632</v>
      </c>
      <c r="L226" s="14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12">
        <v>0</v>
      </c>
      <c r="S226" t="str">
        <f t="shared" si="21"/>
        <v>film &amp; video</v>
      </c>
      <c r="T226" t="str">
        <f t="shared" si="22"/>
        <v>drama</v>
      </c>
    </row>
    <row r="227" spans="1:20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18"/>
        <v>42438.961273148147</v>
      </c>
      <c r="L227" s="14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12">
        <v>0</v>
      </c>
      <c r="S227" t="str">
        <f t="shared" si="21"/>
        <v>film &amp; video</v>
      </c>
      <c r="T227" t="str">
        <f t="shared" si="22"/>
        <v>drama</v>
      </c>
    </row>
    <row r="228" spans="1:20" ht="64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18"/>
        <v>42106.666018518517</v>
      </c>
      <c r="L228" s="14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0.86206896551724133</v>
      </c>
      <c r="R228" s="12">
        <f t="shared" si="23"/>
        <v>125</v>
      </c>
      <c r="S228" t="str">
        <f t="shared" si="21"/>
        <v>film &amp; video</v>
      </c>
      <c r="T228" t="str">
        <f t="shared" si="22"/>
        <v>drama</v>
      </c>
    </row>
    <row r="229" spans="1:20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18"/>
        <v>42164.893993055557</v>
      </c>
      <c r="L229" s="14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12">
        <v>0</v>
      </c>
      <c r="S229" t="str">
        <f t="shared" si="21"/>
        <v>film &amp; video</v>
      </c>
      <c r="T229" t="str">
        <f t="shared" si="22"/>
        <v>drama</v>
      </c>
    </row>
    <row r="230" spans="1:20" ht="48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18"/>
        <v>42096.686400462961</v>
      </c>
      <c r="L230" s="14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12">
        <v>0</v>
      </c>
      <c r="S230" t="str">
        <f t="shared" si="21"/>
        <v>film &amp; video</v>
      </c>
      <c r="T230" t="str">
        <f t="shared" si="22"/>
        <v>drama</v>
      </c>
    </row>
    <row r="231" spans="1:20" ht="80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18"/>
        <v>42383.933993055558</v>
      </c>
      <c r="L231" s="14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12">
        <v>0</v>
      </c>
      <c r="S231" t="str">
        <f t="shared" si="21"/>
        <v>film &amp; video</v>
      </c>
      <c r="T231" t="str">
        <f t="shared" si="22"/>
        <v>drama</v>
      </c>
    </row>
    <row r="232" spans="1:20" ht="80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18"/>
        <v>42129.77721064815</v>
      </c>
      <c r="L232" s="14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0.4</v>
      </c>
      <c r="R232" s="12">
        <f t="shared" si="23"/>
        <v>30</v>
      </c>
      <c r="S232" t="str">
        <f t="shared" si="21"/>
        <v>film &amp; video</v>
      </c>
      <c r="T232" t="str">
        <f t="shared" si="22"/>
        <v>drama</v>
      </c>
    </row>
    <row r="233" spans="1:20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18"/>
        <v>42341.958923611106</v>
      </c>
      <c r="L233" s="14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12">
        <v>0</v>
      </c>
      <c r="S233" t="str">
        <f t="shared" si="21"/>
        <v>film &amp; video</v>
      </c>
      <c r="T233" t="str">
        <f t="shared" si="22"/>
        <v>drama</v>
      </c>
    </row>
    <row r="234" spans="1:20" ht="8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18"/>
        <v>42032.82576388889</v>
      </c>
      <c r="L234" s="14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</v>
      </c>
      <c r="R234" s="12">
        <f t="shared" si="23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18"/>
        <v>42612.911712962959</v>
      </c>
      <c r="L235" s="14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12">
        <v>0</v>
      </c>
      <c r="S235" t="str">
        <f t="shared" si="21"/>
        <v>film &amp; video</v>
      </c>
      <c r="T235" t="str">
        <f t="shared" si="22"/>
        <v>drama</v>
      </c>
    </row>
    <row r="236" spans="1:20" ht="80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18"/>
        <v>42136.035405092596</v>
      </c>
      <c r="L236" s="14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40.1</v>
      </c>
      <c r="R236" s="12">
        <f t="shared" si="23"/>
        <v>80.2</v>
      </c>
      <c r="S236" t="str">
        <f t="shared" si="21"/>
        <v>film &amp; video</v>
      </c>
      <c r="T236" t="str">
        <f t="shared" si="22"/>
        <v>drama</v>
      </c>
    </row>
    <row r="237" spans="1:20" ht="64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18"/>
        <v>42164.908530092594</v>
      </c>
      <c r="L237" s="14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12">
        <v>0</v>
      </c>
      <c r="S237" t="str">
        <f t="shared" si="21"/>
        <v>film &amp; video</v>
      </c>
      <c r="T237" t="str">
        <f t="shared" si="22"/>
        <v>drama</v>
      </c>
    </row>
    <row r="238" spans="1:20" ht="80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18"/>
        <v>42321.084479166668</v>
      </c>
      <c r="L238" s="14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12">
        <v>0</v>
      </c>
      <c r="S238" t="str">
        <f t="shared" si="21"/>
        <v>film &amp; video</v>
      </c>
      <c r="T238" t="str">
        <f t="shared" si="22"/>
        <v>drama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18"/>
        <v>42377.577187499999</v>
      </c>
      <c r="L239" s="14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0.33333333333333337</v>
      </c>
      <c r="R239" s="12">
        <f t="shared" si="23"/>
        <v>50</v>
      </c>
      <c r="S239" t="str">
        <f t="shared" si="21"/>
        <v>film &amp; video</v>
      </c>
      <c r="T239" t="str">
        <f t="shared" si="22"/>
        <v>drama</v>
      </c>
    </row>
    <row r="240" spans="1:20" ht="80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18"/>
        <v>42713.962500000001</v>
      </c>
      <c r="L240" s="14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12">
        <v>0</v>
      </c>
      <c r="S240" t="str">
        <f t="shared" si="21"/>
        <v>film &amp; video</v>
      </c>
      <c r="T240" t="str">
        <f t="shared" si="22"/>
        <v>drama</v>
      </c>
    </row>
    <row r="241" spans="1:20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18"/>
        <v>42297.110300925924</v>
      </c>
      <c r="L241" s="14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25</v>
      </c>
      <c r="R241" s="12">
        <f t="shared" si="23"/>
        <v>50</v>
      </c>
      <c r="S241" t="str">
        <f t="shared" si="21"/>
        <v>film &amp; video</v>
      </c>
      <c r="T241" t="str">
        <f t="shared" si="22"/>
        <v>drama</v>
      </c>
    </row>
    <row r="242" spans="1:20" ht="8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18"/>
        <v>41354.708460648151</v>
      </c>
      <c r="L242" s="14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107.63413333333334</v>
      </c>
      <c r="R242" s="12">
        <f t="shared" si="23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80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18"/>
        <v>41949.697962962964</v>
      </c>
      <c r="L243" s="14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112.63736263736264</v>
      </c>
      <c r="R243" s="12">
        <f t="shared" si="23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18"/>
        <v>40862.492939814816</v>
      </c>
      <c r="L244" s="14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113.46153846153845</v>
      </c>
      <c r="R244" s="12">
        <f t="shared" si="23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18"/>
        <v>41662.047500000001</v>
      </c>
      <c r="L245" s="14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102.592</v>
      </c>
      <c r="R245" s="12">
        <f t="shared" si="23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18"/>
        <v>40213.323599537034</v>
      </c>
      <c r="L246" s="14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113.75714285714287</v>
      </c>
      <c r="R246" s="12">
        <f t="shared" si="23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80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18"/>
        <v>41107.053067129629</v>
      </c>
      <c r="L247" s="14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103.71999999999998</v>
      </c>
      <c r="R247" s="12">
        <f t="shared" si="23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18"/>
        <v>40480.363483796296</v>
      </c>
      <c r="L248" s="14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305.46000000000004</v>
      </c>
      <c r="R248" s="12">
        <f t="shared" si="23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18"/>
        <v>40430.604328703703</v>
      </c>
      <c r="L249" s="14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134.1</v>
      </c>
      <c r="R249" s="12">
        <f t="shared" si="23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80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18"/>
        <v>40870.774409722224</v>
      </c>
      <c r="L250" s="14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101.33294117647058</v>
      </c>
      <c r="R250" s="12">
        <f t="shared" si="23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96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18"/>
        <v>40332.923842592594</v>
      </c>
      <c r="L251" s="14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112.92</v>
      </c>
      <c r="R251" s="12">
        <f t="shared" si="23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18"/>
        <v>41401.565868055557</v>
      </c>
      <c r="L252" s="14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105.58333333333334</v>
      </c>
      <c r="R252" s="12">
        <f t="shared" si="23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18"/>
        <v>41013.787569444445</v>
      </c>
      <c r="L253" s="14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125.57142857142858</v>
      </c>
      <c r="R253" s="12">
        <f t="shared" si="23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18"/>
        <v>40266.66270833333</v>
      </c>
      <c r="L254" s="14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184.56</v>
      </c>
      <c r="R254" s="12">
        <f t="shared" si="23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18"/>
        <v>40924.650868055556</v>
      </c>
      <c r="L255" s="14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100.73333333333335</v>
      </c>
      <c r="R255" s="12">
        <f t="shared" si="23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18"/>
        <v>42263.952662037038</v>
      </c>
      <c r="L256" s="14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116.94725</v>
      </c>
      <c r="R256" s="12">
        <f t="shared" si="23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48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18"/>
        <v>40588.526412037041</v>
      </c>
      <c r="L257" s="14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106.73325</v>
      </c>
      <c r="R257" s="12">
        <f t="shared" si="23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80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ref="K258:K321" si="24">(J258/86400)+DATE(1970,1,1)</f>
        <v>41319.769293981481</v>
      </c>
      <c r="L258" s="14">
        <f t="shared" ref="L258:L321" si="25">(((I258/60)/60)/24)+DATE(1970,1,1)</f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139.1</v>
      </c>
      <c r="R258" s="12">
        <f t="shared" si="23"/>
        <v>65.756363636363631</v>
      </c>
      <c r="S258" t="str">
        <f t="shared" si="21"/>
        <v>film &amp; video</v>
      </c>
      <c r="T258" t="str">
        <f t="shared" si="22"/>
        <v>documentary</v>
      </c>
    </row>
    <row r="259" spans="1:20" ht="8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si="24"/>
        <v>42479.626875000002</v>
      </c>
      <c r="L259" s="14">
        <f t="shared" si="25"/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E259/D259*100</f>
        <v>106.72648571428572</v>
      </c>
      <c r="R259" s="12">
        <f t="shared" ref="R259:R322" si="27">E259/N259</f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RIGHT(P259,LEN(P259)-SEARCH("/",P259))</f>
        <v>documentary</v>
      </c>
    </row>
    <row r="260" spans="1:20" ht="80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24"/>
        <v>40682.051689814813</v>
      </c>
      <c r="L260" s="14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191.14</v>
      </c>
      <c r="R260" s="12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24"/>
        <v>42072.738067129627</v>
      </c>
      <c r="L261" s="14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131.93789333333334</v>
      </c>
      <c r="R261" s="12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64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24"/>
        <v>40330.755543981482</v>
      </c>
      <c r="L262" s="14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106.4</v>
      </c>
      <c r="R262" s="12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64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24"/>
        <v>41017.885462962964</v>
      </c>
      <c r="L263" s="14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107.4</v>
      </c>
      <c r="R263" s="12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24"/>
        <v>40555.24800925926</v>
      </c>
      <c r="L264" s="14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240</v>
      </c>
      <c r="R264" s="12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96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24"/>
        <v>41149.954791666663</v>
      </c>
      <c r="L265" s="14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118.08108</v>
      </c>
      <c r="R265" s="12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96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24"/>
        <v>41010.620312500003</v>
      </c>
      <c r="L266" s="14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118.19999999999999</v>
      </c>
      <c r="R266" s="12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96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24"/>
        <v>40267.245717592596</v>
      </c>
      <c r="L267" s="14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111.1</v>
      </c>
      <c r="R267" s="12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24"/>
        <v>40205.174849537041</v>
      </c>
      <c r="L268" s="14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145.5</v>
      </c>
      <c r="R268" s="12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24"/>
        <v>41785.452534722222</v>
      </c>
      <c r="L269" s="14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131.62883248730967</v>
      </c>
      <c r="R269" s="12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80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24"/>
        <v>40809.15252314815</v>
      </c>
      <c r="L270" s="14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111.4</v>
      </c>
      <c r="R270" s="12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80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24"/>
        <v>42758.197013888886</v>
      </c>
      <c r="L271" s="14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147.23376999999999</v>
      </c>
      <c r="R271" s="12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24"/>
        <v>40637.86655092593</v>
      </c>
      <c r="L272" s="14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152.60869565217391</v>
      </c>
      <c r="R272" s="12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8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24"/>
        <v>41612.100243055553</v>
      </c>
      <c r="L273" s="14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104.67999999999999</v>
      </c>
      <c r="R273" s="12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80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24"/>
        <v>40235.900358796294</v>
      </c>
      <c r="L274" s="14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177.43366666666668</v>
      </c>
      <c r="R274" s="12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8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24"/>
        <v>40697.498449074075</v>
      </c>
      <c r="L275" s="14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107.7758</v>
      </c>
      <c r="R275" s="12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80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24"/>
        <v>40969.912372685183</v>
      </c>
      <c r="L276" s="14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156</v>
      </c>
      <c r="R276" s="12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24"/>
        <v>41193.032013888893</v>
      </c>
      <c r="L277" s="14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108.395</v>
      </c>
      <c r="R277" s="12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8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24"/>
        <v>40967.081875000003</v>
      </c>
      <c r="L278" s="14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147.6</v>
      </c>
      <c r="R278" s="12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8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24"/>
        <v>42117.891423611116</v>
      </c>
      <c r="L279" s="14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110.38153846153847</v>
      </c>
      <c r="R279" s="12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64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24"/>
        <v>41164.040960648148</v>
      </c>
      <c r="L280" s="14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150.34814814814814</v>
      </c>
      <c r="R280" s="12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8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24"/>
        <v>42759.244166666671</v>
      </c>
      <c r="L281" s="14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157.31829411764707</v>
      </c>
      <c r="R281" s="12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80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24"/>
        <v>41744.590682870374</v>
      </c>
      <c r="L282" s="14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156.14400000000001</v>
      </c>
      <c r="R282" s="12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80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24"/>
        <v>39950.163344907407</v>
      </c>
      <c r="L283" s="14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120.58763636363636</v>
      </c>
      <c r="R283" s="12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24"/>
        <v>40194.920046296298</v>
      </c>
      <c r="L284" s="14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101.18888888888888</v>
      </c>
      <c r="R284" s="12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48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24"/>
        <v>40675.71</v>
      </c>
      <c r="L285" s="14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114.27249999999999</v>
      </c>
      <c r="R285" s="12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80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24"/>
        <v>40904.738194444442</v>
      </c>
      <c r="L286" s="14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104.62615</v>
      </c>
      <c r="R286" s="12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24"/>
        <v>41506.756111111114</v>
      </c>
      <c r="L287" s="14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228.82507142857142</v>
      </c>
      <c r="R287" s="12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24"/>
        <v>41313.816250000003</v>
      </c>
      <c r="L288" s="14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109.15333333333332</v>
      </c>
      <c r="R288" s="12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48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24"/>
        <v>41184.277986111112</v>
      </c>
      <c r="L289" s="14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176.29999999999998</v>
      </c>
      <c r="R289" s="12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8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24"/>
        <v>41051.168900462959</v>
      </c>
      <c r="L290" s="14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103.21061999999999</v>
      </c>
      <c r="R290" s="12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24"/>
        <v>41550.456412037034</v>
      </c>
      <c r="L291" s="14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104.82000000000001</v>
      </c>
      <c r="R291" s="12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64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24"/>
        <v>40526.36917824074</v>
      </c>
      <c r="L292" s="14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106.68444444444445</v>
      </c>
      <c r="R292" s="12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24"/>
        <v>41376.769050925926</v>
      </c>
      <c r="L293" s="14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120.02</v>
      </c>
      <c r="R293" s="12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8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24"/>
        <v>40812.803229166668</v>
      </c>
      <c r="L294" s="14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101.50693333333334</v>
      </c>
      <c r="R294" s="12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80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24"/>
        <v>41719.667986111112</v>
      </c>
      <c r="L295" s="14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101.38461538461539</v>
      </c>
      <c r="R295" s="12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24"/>
        <v>40343.084421296298</v>
      </c>
      <c r="L296" s="14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100</v>
      </c>
      <c r="R296" s="12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8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24"/>
        <v>41519.004733796297</v>
      </c>
      <c r="L297" s="14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133.10911999999999</v>
      </c>
      <c r="R297" s="12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24"/>
        <v>41134.475497685184</v>
      </c>
      <c r="L298" s="14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118.72620000000001</v>
      </c>
      <c r="R298" s="12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24"/>
        <v>42089.728020833332</v>
      </c>
      <c r="L299" s="14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100.64</v>
      </c>
      <c r="R299" s="12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24"/>
        <v>41709.463518518518</v>
      </c>
      <c r="L300" s="14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108.93241269841269</v>
      </c>
      <c r="R300" s="12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24"/>
        <v>40469.225231481483</v>
      </c>
      <c r="L301" s="14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178.95250000000001</v>
      </c>
      <c r="R301" s="12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8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24"/>
        <v>40626.959930555553</v>
      </c>
      <c r="L302" s="14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101.72264</v>
      </c>
      <c r="R302" s="12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24"/>
        <v>41312.737673611111</v>
      </c>
      <c r="L303" s="14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118.73499999999999</v>
      </c>
      <c r="R303" s="12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96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24"/>
        <v>40933.856921296298</v>
      </c>
      <c r="L304" s="14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100.46</v>
      </c>
      <c r="R304" s="12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24"/>
        <v>41032.071134259255</v>
      </c>
      <c r="L305" s="14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137.46666666666667</v>
      </c>
      <c r="R305" s="12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24"/>
        <v>41114.094872685186</v>
      </c>
      <c r="L306" s="14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231.64705882352939</v>
      </c>
      <c r="R306" s="12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24"/>
        <v>40948.630196759259</v>
      </c>
      <c r="L307" s="14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130.33333333333331</v>
      </c>
      <c r="R307" s="12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24"/>
        <v>41333.837187500001</v>
      </c>
      <c r="L308" s="14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292.89999999999998</v>
      </c>
      <c r="R308" s="12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24"/>
        <v>41282.944456018522</v>
      </c>
      <c r="L309" s="14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111.31818181818183</v>
      </c>
      <c r="R309" s="12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80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24"/>
        <v>40567.694560185184</v>
      </c>
      <c r="L310" s="14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105.56666666666668</v>
      </c>
      <c r="R310" s="12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24"/>
        <v>41134.751550925925</v>
      </c>
      <c r="L311" s="14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118.94444444444446</v>
      </c>
      <c r="R311" s="12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8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24"/>
        <v>40821.183136574073</v>
      </c>
      <c r="L312" s="14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104.129</v>
      </c>
      <c r="R312" s="12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24"/>
        <v>40868.219814814816</v>
      </c>
      <c r="L313" s="14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104.10165000000001</v>
      </c>
      <c r="R313" s="12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24"/>
        <v>41348.877685185187</v>
      </c>
      <c r="L314" s="14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111.87499999999999</v>
      </c>
      <c r="R314" s="12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24"/>
        <v>40357.227939814817</v>
      </c>
      <c r="L315" s="14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104.73529411764706</v>
      </c>
      <c r="R315" s="12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8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24"/>
        <v>41304.833194444444</v>
      </c>
      <c r="L316" s="14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385.15000000000003</v>
      </c>
      <c r="R316" s="12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24"/>
        <v>41113.77238425926</v>
      </c>
      <c r="L317" s="14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101.248</v>
      </c>
      <c r="R317" s="12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24"/>
        <v>41950.923576388886</v>
      </c>
      <c r="L318" s="14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113.77333333333333</v>
      </c>
      <c r="R318" s="12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64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24"/>
        <v>41589.676886574074</v>
      </c>
      <c r="L319" s="14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100.80333333333333</v>
      </c>
      <c r="R319" s="12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24"/>
        <v>41330.038784722223</v>
      </c>
      <c r="L320" s="14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283.32</v>
      </c>
      <c r="R320" s="12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96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24"/>
        <v>40123.83829861111</v>
      </c>
      <c r="L321" s="14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112.68</v>
      </c>
      <c r="R321" s="12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8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ref="K322:K385" si="30">(J322/86400)+DATE(1970,1,1)</f>
        <v>42331.551307870366</v>
      </c>
      <c r="L322" s="14">
        <f t="shared" ref="L322:L385" si="31">(((I322/60)/60)/24)+DATE(1970,1,1)</f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106.58000000000001</v>
      </c>
      <c r="R322" s="12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si="30"/>
        <v>42647.446597222224</v>
      </c>
      <c r="L323" s="14">
        <f t="shared" si="31"/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E323/D323*100</f>
        <v>102.66285714285715</v>
      </c>
      <c r="R323" s="12">
        <f t="shared" ref="R323:R386" si="33">E323/N323</f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RIGHT(P323,LEN(P323)-SEARCH("/",P323))</f>
        <v>documentary</v>
      </c>
    </row>
    <row r="324" spans="1:20" ht="64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30"/>
        <v>42473.57</v>
      </c>
      <c r="L324" s="14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107.91200000000001</v>
      </c>
      <c r="R324" s="12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80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30"/>
        <v>42697.32136574074</v>
      </c>
      <c r="L325" s="14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123.07407407407408</v>
      </c>
      <c r="R325" s="12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30"/>
        <v>42184.626250000001</v>
      </c>
      <c r="L326" s="14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101.6</v>
      </c>
      <c r="R326" s="12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30"/>
        <v>42689.187881944439</v>
      </c>
      <c r="L327" s="14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104.396</v>
      </c>
      <c r="R327" s="12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30"/>
        <v>42775.314884259264</v>
      </c>
      <c r="L328" s="14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112.92973333333333</v>
      </c>
      <c r="R328" s="12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80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30"/>
        <v>42058.235289351855</v>
      </c>
      <c r="L329" s="14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136.4</v>
      </c>
      <c r="R329" s="12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30"/>
        <v>42278.946620370371</v>
      </c>
      <c r="L330" s="14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103.61439999999999</v>
      </c>
      <c r="R330" s="12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80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30"/>
        <v>42291.46674768519</v>
      </c>
      <c r="L331" s="14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105.5</v>
      </c>
      <c r="R331" s="12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80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30"/>
        <v>41379.515775462962</v>
      </c>
      <c r="L332" s="14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101.82857142857142</v>
      </c>
      <c r="R332" s="12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30"/>
        <v>42507.581412037034</v>
      </c>
      <c r="L333" s="14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106.60499999999999</v>
      </c>
      <c r="R333" s="12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8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30"/>
        <v>42263.680289351847</v>
      </c>
      <c r="L334" s="14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113.015</v>
      </c>
      <c r="R334" s="12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30"/>
        <v>42437.636469907404</v>
      </c>
      <c r="L335" s="14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125.22750000000001</v>
      </c>
      <c r="R335" s="12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30"/>
        <v>42101.682372685187</v>
      </c>
      <c r="L336" s="14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101.19</v>
      </c>
      <c r="R336" s="12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80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30"/>
        <v>42101.737442129626</v>
      </c>
      <c r="L337" s="14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102.76470588235294</v>
      </c>
      <c r="R337" s="12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30"/>
        <v>42291.596273148149</v>
      </c>
      <c r="L338" s="14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116.83911999999998</v>
      </c>
      <c r="R338" s="12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8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30"/>
        <v>42047.128564814819</v>
      </c>
      <c r="L339" s="14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101.16833333333335</v>
      </c>
      <c r="R339" s="12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8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30"/>
        <v>42559.755671296298</v>
      </c>
      <c r="L340" s="14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110.13360000000002</v>
      </c>
      <c r="R340" s="12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80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30"/>
        <v>42093.760046296295</v>
      </c>
      <c r="L341" s="14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108.08333333333333</v>
      </c>
      <c r="R341" s="12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64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30"/>
        <v>42772.669062500005</v>
      </c>
      <c r="L342" s="14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125.02285714285715</v>
      </c>
      <c r="R342" s="12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8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30"/>
        <v>41894.879606481481</v>
      </c>
      <c r="L343" s="14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106.71428571428572</v>
      </c>
      <c r="R343" s="12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48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30"/>
        <v>42459.780844907407</v>
      </c>
      <c r="L344" s="14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100.36639999999998</v>
      </c>
      <c r="R344" s="12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8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30"/>
        <v>41926.73778935185</v>
      </c>
      <c r="L345" s="14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102.02863333333335</v>
      </c>
      <c r="R345" s="12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80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30"/>
        <v>42111.970995370371</v>
      </c>
      <c r="L346" s="14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102.08358208955224</v>
      </c>
      <c r="R346" s="12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30"/>
        <v>42114.944328703699</v>
      </c>
      <c r="L347" s="14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123.27586206896552</v>
      </c>
      <c r="R347" s="12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8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30"/>
        <v>42261.500243055554</v>
      </c>
      <c r="L348" s="14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170.28880000000001</v>
      </c>
      <c r="R348" s="12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30"/>
        <v>42292.495474537034</v>
      </c>
      <c r="L349" s="14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111.59049999999999</v>
      </c>
      <c r="R349" s="12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8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30"/>
        <v>42207.58699074074</v>
      </c>
      <c r="L350" s="14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103</v>
      </c>
      <c r="R350" s="12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64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30"/>
        <v>42760.498935185184</v>
      </c>
      <c r="L351" s="14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106.63570159857905</v>
      </c>
      <c r="R351" s="12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30"/>
        <v>42586.066076388888</v>
      </c>
      <c r="L352" s="14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114.75999999999999</v>
      </c>
      <c r="R352" s="12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8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30"/>
        <v>42427.964745370366</v>
      </c>
      <c r="L353" s="14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127.34117647058822</v>
      </c>
      <c r="R353" s="12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30"/>
        <v>41890.167453703703</v>
      </c>
      <c r="L354" s="14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116.56</v>
      </c>
      <c r="R354" s="12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8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30"/>
        <v>42297.791886574079</v>
      </c>
      <c r="L355" s="14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108.61819426615318</v>
      </c>
      <c r="R355" s="12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80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30"/>
        <v>42438.827789351853</v>
      </c>
      <c r="L356" s="14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103.94285714285714</v>
      </c>
      <c r="R356" s="12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64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30"/>
        <v>41943.293912037036</v>
      </c>
      <c r="L357" s="14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116.25714285714285</v>
      </c>
      <c r="R357" s="12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64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30"/>
        <v>42415.803159722222</v>
      </c>
      <c r="L358" s="14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102.69239999999999</v>
      </c>
      <c r="R358" s="12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80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30"/>
        <v>42078.222187499996</v>
      </c>
      <c r="L359" s="14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174</v>
      </c>
      <c r="R359" s="12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30"/>
        <v>42507.860196759255</v>
      </c>
      <c r="L360" s="14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103.08800000000001</v>
      </c>
      <c r="R360" s="12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30"/>
        <v>41935.070486111115</v>
      </c>
      <c r="L361" s="14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104.85537190082646</v>
      </c>
      <c r="R361" s="12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80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30"/>
        <v>42163.897916666669</v>
      </c>
      <c r="L362" s="14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101.375</v>
      </c>
      <c r="R362" s="12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8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30"/>
        <v>41936.001226851848</v>
      </c>
      <c r="L363" s="14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111.07699999999998</v>
      </c>
      <c r="R363" s="12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8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30"/>
        <v>41837.210543981484</v>
      </c>
      <c r="L364" s="14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124.15933781686496</v>
      </c>
      <c r="R364" s="12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8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30"/>
        <v>40255.744629629626</v>
      </c>
      <c r="L365" s="14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101.33333333333334</v>
      </c>
      <c r="R365" s="12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80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30"/>
        <v>41780.859629629631</v>
      </c>
      <c r="L366" s="14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110.16142857142856</v>
      </c>
      <c r="R366" s="12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30"/>
        <v>41668.606469907405</v>
      </c>
      <c r="L367" s="14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103.97333333333334</v>
      </c>
      <c r="R367" s="12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30"/>
        <v>41019.793032407411</v>
      </c>
      <c r="L368" s="14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101.31578947368421</v>
      </c>
      <c r="R368" s="12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80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30"/>
        <v>41355.577291666668</v>
      </c>
      <c r="L369" s="14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103.3501</v>
      </c>
      <c r="R369" s="12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8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30"/>
        <v>42043.605578703704</v>
      </c>
      <c r="L370" s="14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104.11200000000001</v>
      </c>
      <c r="R370" s="12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30"/>
        <v>40893.551724537036</v>
      </c>
      <c r="L371" s="14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110.15569230769231</v>
      </c>
      <c r="R371" s="12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8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30"/>
        <v>42711.795138888891</v>
      </c>
      <c r="L372" s="14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122.02</v>
      </c>
      <c r="R372" s="12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80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30"/>
        <v>41261.767812500002</v>
      </c>
      <c r="L373" s="14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114.16866666666667</v>
      </c>
      <c r="R373" s="12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30"/>
        <v>42425.576898148152</v>
      </c>
      <c r="L374" s="14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125.33333333333334</v>
      </c>
      <c r="R374" s="12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30"/>
        <v>41078.91201388889</v>
      </c>
      <c r="L375" s="14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106.66666666666667</v>
      </c>
      <c r="R375" s="12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80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30"/>
        <v>40757.889247685183</v>
      </c>
      <c r="L376" s="14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130.65</v>
      </c>
      <c r="R376" s="12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80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30"/>
        <v>41657.985081018516</v>
      </c>
      <c r="L377" s="14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120</v>
      </c>
      <c r="R377" s="12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8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30"/>
        <v>42576.452731481477</v>
      </c>
      <c r="L378" s="14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105.9591836734694</v>
      </c>
      <c r="R378" s="12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30"/>
        <v>42292.250787037032</v>
      </c>
      <c r="L379" s="14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114.39999999999999</v>
      </c>
      <c r="R379" s="12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30"/>
        <v>42370.571851851855</v>
      </c>
      <c r="L380" s="14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111.76666666666665</v>
      </c>
      <c r="R380" s="12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80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30"/>
        <v>40987.688333333332</v>
      </c>
      <c r="L381" s="14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116.08000000000001</v>
      </c>
      <c r="R381" s="12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30"/>
        <v>42367.719814814816</v>
      </c>
      <c r="L382" s="14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141.5</v>
      </c>
      <c r="R382" s="12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64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30"/>
        <v>41085.698113425926</v>
      </c>
      <c r="L383" s="14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104.72999999999999</v>
      </c>
      <c r="R383" s="12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8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30"/>
        <v>41144.709490740745</v>
      </c>
      <c r="L384" s="14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255.83333333333331</v>
      </c>
      <c r="R384" s="12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30"/>
        <v>41755.117581018516</v>
      </c>
      <c r="L385" s="14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206.70670670670671</v>
      </c>
      <c r="R385" s="12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80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ref="K386:K449" si="36">(J386/86400)+DATE(1970,1,1)</f>
        <v>41980.781793981485</v>
      </c>
      <c r="L386" s="14">
        <f t="shared" ref="L386:L449" si="37">(((I386/60)/60)/24)+DATE(1970,1,1)</f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112.105</v>
      </c>
      <c r="R386" s="12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80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si="36"/>
        <v>41934.584502314814</v>
      </c>
      <c r="L387" s="14">
        <f t="shared" si="37"/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E387/D387*100</f>
        <v>105.982</v>
      </c>
      <c r="R387" s="12">
        <f t="shared" ref="R387:R450" si="39">E387/N387</f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RIGHT(P387,LEN(P387)-SEARCH("/",P387))</f>
        <v>documentary</v>
      </c>
    </row>
    <row r="388" spans="1:20" ht="80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36"/>
        <v>42211.951284722221</v>
      </c>
      <c r="L388" s="14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100.16666666666667</v>
      </c>
      <c r="R388" s="12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8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36"/>
        <v>42200.67659722222</v>
      </c>
      <c r="L389" s="14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213.98947368421051</v>
      </c>
      <c r="R389" s="12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36"/>
        <v>42549.076157407406</v>
      </c>
      <c r="L390" s="14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126.16000000000001</v>
      </c>
      <c r="R390" s="12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8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36"/>
        <v>41674.063078703708</v>
      </c>
      <c r="L391" s="14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181.53547058823528</v>
      </c>
      <c r="R391" s="12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36"/>
        <v>42112.036712962959</v>
      </c>
      <c r="L392" s="14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100</v>
      </c>
      <c r="R392" s="12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36"/>
        <v>40865.042256944442</v>
      </c>
      <c r="L393" s="14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100.61</v>
      </c>
      <c r="R393" s="12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36"/>
        <v>40763.717256944445</v>
      </c>
      <c r="L394" s="14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100.9027027027027</v>
      </c>
      <c r="R394" s="12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36"/>
        <v>41526.708935185183</v>
      </c>
      <c r="L395" s="14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110.446</v>
      </c>
      <c r="R395" s="12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80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36"/>
        <v>42417.818078703705</v>
      </c>
      <c r="L396" s="14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111.8936170212766</v>
      </c>
      <c r="R396" s="12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36"/>
        <v>40990.909259259257</v>
      </c>
      <c r="L397" s="14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108.04450000000001</v>
      </c>
      <c r="R397" s="12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8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36"/>
        <v>41082.564884259264</v>
      </c>
      <c r="L398" s="14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106.66666666666667</v>
      </c>
      <c r="R398" s="12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36"/>
        <v>40379.776435185187</v>
      </c>
      <c r="L399" s="14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103.90027322404372</v>
      </c>
      <c r="R399" s="12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36"/>
        <v>42078.793124999997</v>
      </c>
      <c r="L400" s="14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125.16000000000001</v>
      </c>
      <c r="R400" s="12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80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36"/>
        <v>42687.875775462962</v>
      </c>
      <c r="L401" s="14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106.80499999999999</v>
      </c>
      <c r="R401" s="12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36"/>
        <v>41745.635960648149</v>
      </c>
      <c r="L402" s="14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112.30249999999999</v>
      </c>
      <c r="R402" s="12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8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36"/>
        <v>40732.842245370368</v>
      </c>
      <c r="L403" s="14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103.812</v>
      </c>
      <c r="R403" s="12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36"/>
        <v>42292.539548611108</v>
      </c>
      <c r="L404" s="14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141.65</v>
      </c>
      <c r="R404" s="12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36"/>
        <v>40718.310659722221</v>
      </c>
      <c r="L405" s="14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105.25999999999999</v>
      </c>
      <c r="R405" s="12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36"/>
        <v>41646.628032407403</v>
      </c>
      <c r="L406" s="14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103.09142857142857</v>
      </c>
      <c r="R406" s="12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36"/>
        <v>41674.08494212963</v>
      </c>
      <c r="L407" s="14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107.65957446808511</v>
      </c>
      <c r="R407" s="12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8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36"/>
        <v>40638.162465277775</v>
      </c>
      <c r="L408" s="14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107.70464285714286</v>
      </c>
      <c r="R408" s="12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64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36"/>
        <v>40806.870949074073</v>
      </c>
      <c r="L409" s="14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101.55000000000001</v>
      </c>
      <c r="R409" s="12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36"/>
        <v>41543.735995370371</v>
      </c>
      <c r="L410" s="14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101.43766666666667</v>
      </c>
      <c r="R410" s="12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80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36"/>
        <v>42543.862777777773</v>
      </c>
      <c r="L411" s="14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136.80000000000001</v>
      </c>
      <c r="R411" s="12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36"/>
        <v>42113.981446759259</v>
      </c>
      <c r="L412" s="14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128.29999999999998</v>
      </c>
      <c r="R412" s="12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36"/>
        <v>41598.17597222222</v>
      </c>
      <c r="L413" s="14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101.05</v>
      </c>
      <c r="R413" s="12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80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36"/>
        <v>41099.742800925924</v>
      </c>
      <c r="L414" s="14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126.84</v>
      </c>
      <c r="R414" s="12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36"/>
        <v>41079.877442129626</v>
      </c>
      <c r="L415" s="14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105.0859375</v>
      </c>
      <c r="R415" s="12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80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36"/>
        <v>41529.063252314816</v>
      </c>
      <c r="L416" s="14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102.85405405405406</v>
      </c>
      <c r="R416" s="12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8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36"/>
        <v>41904.851875</v>
      </c>
      <c r="L417" s="14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102.14714285714285</v>
      </c>
      <c r="R417" s="12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64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36"/>
        <v>41648.396192129629</v>
      </c>
      <c r="L418" s="14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120.21700000000001</v>
      </c>
      <c r="R418" s="12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80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36"/>
        <v>41360.970601851848</v>
      </c>
      <c r="L419" s="14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100.24761904761905</v>
      </c>
      <c r="R419" s="12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80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36"/>
        <v>42178.282372685186</v>
      </c>
      <c r="L420" s="14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100.63392857142857</v>
      </c>
      <c r="R420" s="12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80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36"/>
        <v>41394.842442129629</v>
      </c>
      <c r="L421" s="14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100.4375</v>
      </c>
      <c r="R421" s="12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80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36"/>
        <v>41682.23646990741</v>
      </c>
      <c r="L422" s="14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0.43939393939393934</v>
      </c>
      <c r="R422" s="12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80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36"/>
        <v>42177.491388888884</v>
      </c>
      <c r="L423" s="14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2.0066666666666668</v>
      </c>
      <c r="R423" s="12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8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36"/>
        <v>41863.260381944448</v>
      </c>
      <c r="L424" s="14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1.075</v>
      </c>
      <c r="R424" s="12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36"/>
        <v>41400.92627314815</v>
      </c>
      <c r="L425" s="14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0.76500000000000001</v>
      </c>
      <c r="R425" s="12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36"/>
        <v>40934.376145833332</v>
      </c>
      <c r="L426" s="14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6.7966666666666677</v>
      </c>
      <c r="R426" s="12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36"/>
        <v>42275.861157407402</v>
      </c>
      <c r="L427" s="14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1.2E-2</v>
      </c>
      <c r="R427" s="12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80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36"/>
        <v>42400.711967592593</v>
      </c>
      <c r="L428" s="14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1.3299999999999998</v>
      </c>
      <c r="R428" s="12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36"/>
        <v>42285.90902777778</v>
      </c>
      <c r="L429" s="14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12">
        <v>0</v>
      </c>
      <c r="S429" t="str">
        <f t="shared" si="40"/>
        <v>film &amp; video</v>
      </c>
      <c r="T429" t="str">
        <f t="shared" si="41"/>
        <v>animation</v>
      </c>
    </row>
    <row r="430" spans="1:20" ht="48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36"/>
        <v>41778.766724537039</v>
      </c>
      <c r="L430" s="14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5.6333333333333329</v>
      </c>
      <c r="R430" s="12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36"/>
        <v>40070.901412037041</v>
      </c>
      <c r="L431" s="14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12">
        <v>0</v>
      </c>
      <c r="S431" t="str">
        <f t="shared" si="40"/>
        <v>film &amp; video</v>
      </c>
      <c r="T431" t="str">
        <f t="shared" si="41"/>
        <v>animation</v>
      </c>
    </row>
    <row r="432" spans="1:20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36"/>
        <v>41513.107256944444</v>
      </c>
      <c r="L432" s="14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</v>
      </c>
      <c r="R432" s="1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36"/>
        <v>42526.871331018519</v>
      </c>
      <c r="L433" s="14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13.833333333333334</v>
      </c>
      <c r="R433" s="12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8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36"/>
        <v>42238.726631944446</v>
      </c>
      <c r="L434" s="14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</v>
      </c>
      <c r="R434" s="12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128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36"/>
        <v>42228.629884259259</v>
      </c>
      <c r="L435" s="14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12">
        <v>0</v>
      </c>
      <c r="S435" t="str">
        <f t="shared" si="40"/>
        <v>film &amp; video</v>
      </c>
      <c r="T435" t="str">
        <f t="shared" si="41"/>
        <v>animation</v>
      </c>
    </row>
    <row r="436" spans="1:20" ht="80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36"/>
        <v>41576.834513888891</v>
      </c>
      <c r="L436" s="14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5</v>
      </c>
      <c r="R436" s="12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8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36"/>
        <v>41500.747453703705</v>
      </c>
      <c r="L437" s="14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2.7272727272727275E-3</v>
      </c>
      <c r="R437" s="12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36"/>
        <v>41456.36241898148</v>
      </c>
      <c r="L438" s="14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12">
        <v>0</v>
      </c>
      <c r="S438" t="str">
        <f t="shared" si="40"/>
        <v>film &amp; video</v>
      </c>
      <c r="T438" t="str">
        <f t="shared" si="41"/>
        <v>animation</v>
      </c>
    </row>
    <row r="439" spans="1:20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36"/>
        <v>42591.31858796296</v>
      </c>
      <c r="L439" s="14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12">
        <v>0</v>
      </c>
      <c r="S439" t="str">
        <f t="shared" si="40"/>
        <v>film &amp; video</v>
      </c>
      <c r="T439" t="str">
        <f t="shared" si="41"/>
        <v>animation</v>
      </c>
    </row>
    <row r="440" spans="1:20" ht="64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36"/>
        <v>42296.261087962965</v>
      </c>
      <c r="L440" s="14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</v>
      </c>
      <c r="R440" s="12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36"/>
        <v>41919.761782407411</v>
      </c>
      <c r="L441" s="14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12">
        <v>0</v>
      </c>
      <c r="S441" t="str">
        <f t="shared" si="40"/>
        <v>film &amp; video</v>
      </c>
      <c r="T441" t="str">
        <f t="shared" si="41"/>
        <v>animation</v>
      </c>
    </row>
    <row r="442" spans="1:20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36"/>
        <v>42423.985567129625</v>
      </c>
      <c r="L442" s="14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0.1</v>
      </c>
      <c r="R442" s="1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80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36"/>
        <v>41550.793935185182</v>
      </c>
      <c r="L443" s="14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12">
        <v>0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36"/>
        <v>42024.888692129629</v>
      </c>
      <c r="L444" s="14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39.358823529411765</v>
      </c>
      <c r="R444" s="12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36"/>
        <v>41650.015057870369</v>
      </c>
      <c r="L445" s="14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0.1</v>
      </c>
      <c r="R445" s="12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64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36"/>
        <v>40894.906956018516</v>
      </c>
      <c r="L446" s="14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5</v>
      </c>
      <c r="R446" s="12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36"/>
        <v>42130.335358796292</v>
      </c>
      <c r="L447" s="14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3.3333333333333335E-3</v>
      </c>
      <c r="R447" s="12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80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36"/>
        <v>42037.083564814813</v>
      </c>
      <c r="L448" s="14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7.2952380952380951</v>
      </c>
      <c r="R448" s="12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80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36"/>
        <v>41331.555127314816</v>
      </c>
      <c r="L449" s="14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1.6666666666666666E-2</v>
      </c>
      <c r="R449" s="12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80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ref="K450:K513" si="42">(J450/86400)+DATE(1970,1,1)</f>
        <v>41753.758043981477</v>
      </c>
      <c r="L450" s="14">
        <f t="shared" ref="L450:L513" si="43">(((I450/60)/60)/24)+DATE(1970,1,1)</f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3.2804000000000002</v>
      </c>
      <c r="R450" s="12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8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si="42"/>
        <v>41534.568113425928</v>
      </c>
      <c r="L451" s="14">
        <f t="shared" si="43"/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E451/D451*100</f>
        <v>2.25</v>
      </c>
      <c r="R451" s="12">
        <f t="shared" ref="R451:R514" si="45">E451/N451</f>
        <v>9</v>
      </c>
      <c r="S451" t="str">
        <f t="shared" ref="S451:S514" si="46">LEFT(P451,SEARCH("/",P451,1)-1)</f>
        <v>film &amp; video</v>
      </c>
      <c r="T451" t="str">
        <f t="shared" ref="T451:T514" si="47">RIGHT(P451,LEN(P451)-SEARCH("/",P451))</f>
        <v>animation</v>
      </c>
    </row>
    <row r="452" spans="1:20" ht="80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42"/>
        <v>41654.946759259255</v>
      </c>
      <c r="L452" s="14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0.79200000000000004</v>
      </c>
      <c r="R452" s="12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42"/>
        <v>41634.715173611112</v>
      </c>
      <c r="L453" s="14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12">
        <v>0</v>
      </c>
      <c r="S453" t="str">
        <f t="shared" si="46"/>
        <v>film &amp; video</v>
      </c>
      <c r="T453" t="str">
        <f t="shared" si="47"/>
        <v>animation</v>
      </c>
    </row>
    <row r="454" spans="1:20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42"/>
        <v>42107.703877314816</v>
      </c>
      <c r="L454" s="14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64</v>
      </c>
      <c r="R454" s="12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8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42"/>
        <v>42038.824988425928</v>
      </c>
      <c r="L455" s="14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2.7404479578392621E-2</v>
      </c>
      <c r="R455" s="12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42"/>
        <v>41938.717256944445</v>
      </c>
      <c r="L456" s="14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0.82000000000000006</v>
      </c>
      <c r="R456" s="12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8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42"/>
        <v>40971.002569444448</v>
      </c>
      <c r="L457" s="14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6.9230769230769221E-2</v>
      </c>
      <c r="R457" s="12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42"/>
        <v>41547.694456018522</v>
      </c>
      <c r="L458" s="14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0.68631863186318631</v>
      </c>
      <c r="R458" s="12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42"/>
        <v>41837.767500000002</v>
      </c>
      <c r="L459" s="14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12">
        <v>0</v>
      </c>
      <c r="S459" t="str">
        <f t="shared" si="46"/>
        <v>film &amp; video</v>
      </c>
      <c r="T459" t="str">
        <f t="shared" si="47"/>
        <v>animation</v>
      </c>
    </row>
    <row r="460" spans="1:20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42"/>
        <v>41378.69976851852</v>
      </c>
      <c r="L460" s="14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8.2100000000000009</v>
      </c>
      <c r="R460" s="12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42"/>
        <v>40800.6403587963</v>
      </c>
      <c r="L461" s="14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6.4102564102564097E-2</v>
      </c>
      <c r="R461" s="12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48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42"/>
        <v>41759.542534722219</v>
      </c>
      <c r="L462" s="14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0.29411764705882354</v>
      </c>
      <c r="R462" s="1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80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42"/>
        <v>41407.84684027778</v>
      </c>
      <c r="L463" s="14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12">
        <v>0</v>
      </c>
      <c r="S463" t="str">
        <f t="shared" si="46"/>
        <v>film &amp; video</v>
      </c>
      <c r="T463" t="str">
        <f t="shared" si="47"/>
        <v>animation</v>
      </c>
    </row>
    <row r="464" spans="1:20" ht="80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42"/>
        <v>40705.12663194444</v>
      </c>
      <c r="L464" s="14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12">
        <v>0</v>
      </c>
      <c r="S464" t="str">
        <f t="shared" si="46"/>
        <v>film &amp; video</v>
      </c>
      <c r="T464" t="str">
        <f t="shared" si="47"/>
        <v>animation</v>
      </c>
    </row>
    <row r="465" spans="1:20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42"/>
        <v>40750.710104166668</v>
      </c>
      <c r="L465" s="14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2.2727272727272729</v>
      </c>
      <c r="R465" s="12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42"/>
        <v>42488.84878472222</v>
      </c>
      <c r="L466" s="14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9.9009900990099015E-2</v>
      </c>
      <c r="R466" s="12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42"/>
        <v>41801.120069444441</v>
      </c>
      <c r="L467" s="14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26.953125</v>
      </c>
      <c r="R467" s="12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80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42"/>
        <v>41129.942870370374</v>
      </c>
      <c r="L468" s="14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0.76</v>
      </c>
      <c r="R468" s="12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80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42"/>
        <v>41135.679791666669</v>
      </c>
      <c r="L469" s="14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21.574999999999999</v>
      </c>
      <c r="R469" s="12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80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42"/>
        <v>41041.167627314819</v>
      </c>
      <c r="L470" s="14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12">
        <v>0</v>
      </c>
      <c r="S470" t="str">
        <f t="shared" si="46"/>
        <v>film &amp; video</v>
      </c>
      <c r="T470" t="str">
        <f t="shared" si="47"/>
        <v>animation</v>
      </c>
    </row>
    <row r="471" spans="1:20" ht="48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42"/>
        <v>41827.989861111113</v>
      </c>
      <c r="L471" s="14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12">
        <v>0</v>
      </c>
      <c r="S471" t="str">
        <f t="shared" si="46"/>
        <v>film &amp; video</v>
      </c>
      <c r="T471" t="str">
        <f t="shared" si="47"/>
        <v>animation</v>
      </c>
    </row>
    <row r="472" spans="1:20" ht="80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42"/>
        <v>41605.167696759258</v>
      </c>
      <c r="L472" s="14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</v>
      </c>
      <c r="R472" s="1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8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42"/>
        <v>41703.721979166665</v>
      </c>
      <c r="L473" s="14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11.892727272727273</v>
      </c>
      <c r="R473" s="12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8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42"/>
        <v>41844.922662037039</v>
      </c>
      <c r="L474" s="14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17.625</v>
      </c>
      <c r="R474" s="12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42"/>
        <v>41869.698136574072</v>
      </c>
      <c r="L475" s="14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</v>
      </c>
      <c r="R475" s="12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42"/>
        <v>42753.329039351855</v>
      </c>
      <c r="L476" s="14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3.0303030303030304E-2</v>
      </c>
      <c r="R476" s="12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80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42"/>
        <v>42100.086145833338</v>
      </c>
      <c r="L477" s="14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12">
        <v>0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42"/>
        <v>41757.975011574075</v>
      </c>
      <c r="L478" s="14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2.230268181818182</v>
      </c>
      <c r="R478" s="12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8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42"/>
        <v>40987.83488425926</v>
      </c>
      <c r="L479" s="14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12">
        <v>0</v>
      </c>
      <c r="S479" t="str">
        <f t="shared" si="46"/>
        <v>film &amp; video</v>
      </c>
      <c r="T479" t="str">
        <f t="shared" si="47"/>
        <v>animation</v>
      </c>
    </row>
    <row r="480" spans="1:20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42"/>
        <v>42065.910983796297</v>
      </c>
      <c r="L480" s="14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12">
        <v>0</v>
      </c>
      <c r="S480" t="str">
        <f t="shared" si="46"/>
        <v>film &amp; video</v>
      </c>
      <c r="T480" t="str">
        <f t="shared" si="47"/>
        <v>animation</v>
      </c>
    </row>
    <row r="481" spans="1:20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42"/>
        <v>41904.407812500001</v>
      </c>
      <c r="L481" s="14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32.56</v>
      </c>
      <c r="R481" s="12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42"/>
        <v>41465.500173611115</v>
      </c>
      <c r="L482" s="14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19.41</v>
      </c>
      <c r="R482" s="12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80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42"/>
        <v>41162.672326388885</v>
      </c>
      <c r="L483" s="14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6.1</v>
      </c>
      <c r="R483" s="12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42"/>
        <v>42447.896874999999</v>
      </c>
      <c r="L484" s="14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0.1</v>
      </c>
      <c r="R484" s="12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8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42"/>
        <v>41243.197592592594</v>
      </c>
      <c r="L485" s="14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50.2</v>
      </c>
      <c r="R485" s="12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42"/>
        <v>42272.93949074074</v>
      </c>
      <c r="L486" s="14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0.18625</v>
      </c>
      <c r="R486" s="12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42"/>
        <v>41381.505775462967</v>
      </c>
      <c r="L487" s="14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21.906971229845084</v>
      </c>
      <c r="R487" s="12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42"/>
        <v>41761.94258101852</v>
      </c>
      <c r="L488" s="14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9.0909090909090905E-3</v>
      </c>
      <c r="R488" s="12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42"/>
        <v>42669.594837962963</v>
      </c>
      <c r="L489" s="14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12">
        <v>0</v>
      </c>
      <c r="S489" t="str">
        <f t="shared" si="46"/>
        <v>film &amp; video</v>
      </c>
      <c r="T489" t="str">
        <f t="shared" si="47"/>
        <v>animation</v>
      </c>
    </row>
    <row r="490" spans="1:20" ht="64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42"/>
        <v>42714.054398148146</v>
      </c>
      <c r="L490" s="14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12">
        <v>0</v>
      </c>
      <c r="S490" t="str">
        <f t="shared" si="46"/>
        <v>film &amp; video</v>
      </c>
      <c r="T490" t="str">
        <f t="shared" si="47"/>
        <v>animation</v>
      </c>
    </row>
    <row r="491" spans="1:20" ht="8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42"/>
        <v>40882.481666666667</v>
      </c>
      <c r="L491" s="14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0.28667813379201834</v>
      </c>
      <c r="R491" s="12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42"/>
        <v>41113.968576388885</v>
      </c>
      <c r="L492" s="14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12">
        <v>0</v>
      </c>
      <c r="S492" t="str">
        <f t="shared" si="46"/>
        <v>film &amp; video</v>
      </c>
      <c r="T492" t="str">
        <f t="shared" si="47"/>
        <v>animation</v>
      </c>
    </row>
    <row r="493" spans="1:20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42"/>
        <v>42366.982627314814</v>
      </c>
      <c r="L493" s="14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12">
        <v>0</v>
      </c>
      <c r="S493" t="str">
        <f t="shared" si="46"/>
        <v>film &amp; video</v>
      </c>
      <c r="T493" t="str">
        <f t="shared" si="47"/>
        <v>animation</v>
      </c>
    </row>
    <row r="494" spans="1:20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42"/>
        <v>42596.03506944445</v>
      </c>
      <c r="L494" s="14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12">
        <v>0</v>
      </c>
      <c r="S494" t="str">
        <f t="shared" si="46"/>
        <v>film &amp; video</v>
      </c>
      <c r="T494" t="str">
        <f t="shared" si="47"/>
        <v>animation</v>
      </c>
    </row>
    <row r="495" spans="1:20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42"/>
        <v>42114.726134259261</v>
      </c>
      <c r="L495" s="14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12">
        <v>0</v>
      </c>
      <c r="S495" t="str">
        <f t="shared" si="46"/>
        <v>film &amp; video</v>
      </c>
      <c r="T495" t="str">
        <f t="shared" si="47"/>
        <v>animation</v>
      </c>
    </row>
    <row r="496" spans="1:20" ht="8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42"/>
        <v>41799.830613425926</v>
      </c>
      <c r="L496" s="14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0.155</v>
      </c>
      <c r="R496" s="12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42"/>
        <v>42171.827604166669</v>
      </c>
      <c r="L497" s="14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12">
        <v>0</v>
      </c>
      <c r="S497" t="str">
        <f t="shared" si="46"/>
        <v>film &amp; video</v>
      </c>
      <c r="T497" t="str">
        <f t="shared" si="47"/>
        <v>animation</v>
      </c>
    </row>
    <row r="498" spans="1:20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42"/>
        <v>41620.93141203704</v>
      </c>
      <c r="L498" s="14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1.6666666666666668E-3</v>
      </c>
      <c r="R498" s="12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42"/>
        <v>41945.037789351853</v>
      </c>
      <c r="L499" s="14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0.6696428571428571</v>
      </c>
      <c r="R499" s="12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42"/>
        <v>40858.762141203704</v>
      </c>
      <c r="L500" s="14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4.5985132395404564</v>
      </c>
      <c r="R500" s="12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96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42"/>
        <v>40043.895462962959</v>
      </c>
      <c r="L501" s="14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9.5500000000000007</v>
      </c>
      <c r="R501" s="12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42"/>
        <v>40247.886006944442</v>
      </c>
      <c r="L502" s="14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3.3076923076923079</v>
      </c>
      <c r="R502" s="1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8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42"/>
        <v>40703.234386574077</v>
      </c>
      <c r="L503" s="14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12">
        <v>0</v>
      </c>
      <c r="S503" t="str">
        <f t="shared" si="46"/>
        <v>film &amp; video</v>
      </c>
      <c r="T503" t="str">
        <f t="shared" si="47"/>
        <v>animation</v>
      </c>
    </row>
    <row r="504" spans="1:20" ht="8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42"/>
        <v>40956.553530092591</v>
      </c>
      <c r="L504" s="14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1.1499999999999999</v>
      </c>
      <c r="R504" s="12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42"/>
        <v>41991.526655092588</v>
      </c>
      <c r="L505" s="14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1.7538461538461538</v>
      </c>
      <c r="R505" s="12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8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42"/>
        <v>40949.98364583333</v>
      </c>
      <c r="L506" s="14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1.3673469387755102</v>
      </c>
      <c r="R506" s="12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42"/>
        <v>42318.098217592589</v>
      </c>
      <c r="L507" s="14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0.43333333333333329</v>
      </c>
      <c r="R507" s="12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64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42"/>
        <v>41466.552314814813</v>
      </c>
      <c r="L508" s="14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0.125</v>
      </c>
      <c r="R508" s="12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80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42"/>
        <v>41156.958993055552</v>
      </c>
      <c r="L509" s="14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</v>
      </c>
      <c r="R509" s="12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8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42"/>
        <v>40995.024317129632</v>
      </c>
      <c r="L510" s="14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0.8</v>
      </c>
      <c r="R510" s="12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64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42"/>
        <v>42153.631597222222</v>
      </c>
      <c r="L511" s="14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0.2</v>
      </c>
      <c r="R511" s="12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42"/>
        <v>42400.176377314812</v>
      </c>
      <c r="L512" s="14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12">
        <v>0</v>
      </c>
      <c r="S512" t="str">
        <f t="shared" si="46"/>
        <v>film &amp; video</v>
      </c>
      <c r="T512" t="str">
        <f t="shared" si="47"/>
        <v>animation</v>
      </c>
    </row>
    <row r="513" spans="1:20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42"/>
        <v>41340.303032407406</v>
      </c>
      <c r="L513" s="14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3</v>
      </c>
      <c r="R513" s="12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80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ref="K514:K577" si="48">(J514/86400)+DATE(1970,1,1)</f>
        <v>42649.742210648154</v>
      </c>
      <c r="L514" s="14">
        <f t="shared" ref="L514:L577" si="49">(((I514/60)/60)/24)+DATE(1970,1,1)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0.13749999999999998</v>
      </c>
      <c r="R514" s="12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si="48"/>
        <v>42552.653993055559</v>
      </c>
      <c r="L515" s="14">
        <f t="shared" si="49"/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E515/D515*100</f>
        <v>13.923999999999999</v>
      </c>
      <c r="R515" s="12">
        <f t="shared" ref="R515:R578" si="51">E515/N515</f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RIGHT(P515,LEN(P515)-SEARCH("/",P515))</f>
        <v>animation</v>
      </c>
    </row>
    <row r="516" spans="1:20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48"/>
        <v>41830.613969907405</v>
      </c>
      <c r="L516" s="14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3.3333333333333335</v>
      </c>
      <c r="R516" s="12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64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48"/>
        <v>42327.490752314814</v>
      </c>
      <c r="L517" s="14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25.41340206185567</v>
      </c>
      <c r="R517" s="12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48"/>
        <v>42091.778703703705</v>
      </c>
      <c r="L518" s="14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12">
        <v>0</v>
      </c>
      <c r="S518" t="str">
        <f t="shared" si="52"/>
        <v>film &amp; video</v>
      </c>
      <c r="T518" t="str">
        <f t="shared" si="53"/>
        <v>animation</v>
      </c>
    </row>
    <row r="519" spans="1:20" ht="80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48"/>
        <v>42738.615289351852</v>
      </c>
      <c r="L519" s="14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</v>
      </c>
      <c r="R519" s="12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8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48"/>
        <v>42223.616018518514</v>
      </c>
      <c r="L520" s="14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12">
        <v>0</v>
      </c>
      <c r="S520" t="str">
        <f t="shared" si="52"/>
        <v>film &amp; video</v>
      </c>
      <c r="T520" t="str">
        <f t="shared" si="53"/>
        <v>animation</v>
      </c>
    </row>
    <row r="521" spans="1:20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48"/>
        <v>41218.391446759255</v>
      </c>
      <c r="L521" s="14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22.881426547787683</v>
      </c>
      <c r="R521" s="12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48"/>
        <v>42318.702094907407</v>
      </c>
      <c r="L522" s="14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102.1</v>
      </c>
      <c r="R522" s="12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8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48"/>
        <v>42646.092812499999</v>
      </c>
      <c r="L523" s="14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104.64</v>
      </c>
      <c r="R523" s="12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48"/>
        <v>42430.040798611109</v>
      </c>
      <c r="L524" s="14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114.66666666666667</v>
      </c>
      <c r="R524" s="12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8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48"/>
        <v>42238.13282407407</v>
      </c>
      <c r="L525" s="14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120.6</v>
      </c>
      <c r="R525" s="12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8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48"/>
        <v>42492.717233796298</v>
      </c>
      <c r="L526" s="14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108.67285714285715</v>
      </c>
      <c r="R526" s="12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8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48"/>
        <v>41850.400937500002</v>
      </c>
      <c r="L527" s="14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100</v>
      </c>
      <c r="R527" s="12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48"/>
        <v>42192.591944444444</v>
      </c>
      <c r="L528" s="14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113.99999999999999</v>
      </c>
      <c r="R528" s="12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48"/>
        <v>42753.205625000002</v>
      </c>
      <c r="L529" s="14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100.85</v>
      </c>
      <c r="R529" s="12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48"/>
        <v>42155.920219907406</v>
      </c>
      <c r="L530" s="14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115.65217391304347</v>
      </c>
      <c r="R530" s="12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48"/>
        <v>42725.031180555554</v>
      </c>
      <c r="L531" s="14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130.41666666666666</v>
      </c>
      <c r="R531" s="12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80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48"/>
        <v>42157.591064814813</v>
      </c>
      <c r="L532" s="14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107.78267254038178</v>
      </c>
      <c r="R532" s="12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8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48"/>
        <v>42676.065150462964</v>
      </c>
      <c r="L533" s="14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100</v>
      </c>
      <c r="R533" s="12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48"/>
        <v>42473.007037037038</v>
      </c>
      <c r="L534" s="14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123.25</v>
      </c>
      <c r="R534" s="12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80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48"/>
        <v>42482.43478009259</v>
      </c>
      <c r="L535" s="14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100.2</v>
      </c>
      <c r="R535" s="12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48"/>
        <v>42270.810995370368</v>
      </c>
      <c r="L536" s="14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104.66666666666666</v>
      </c>
      <c r="R536" s="12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64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48"/>
        <v>42711.54519675926</v>
      </c>
      <c r="L537" s="14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102.49999999999999</v>
      </c>
      <c r="R537" s="12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8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48"/>
        <v>42179.344988425924</v>
      </c>
      <c r="L538" s="14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118.25757575757576</v>
      </c>
      <c r="R538" s="12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80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48"/>
        <v>42282.768414351856</v>
      </c>
      <c r="L539" s="14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120.5</v>
      </c>
      <c r="R539" s="12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80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48"/>
        <v>42473.794710648144</v>
      </c>
      <c r="L540" s="14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302.42</v>
      </c>
      <c r="R540" s="12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48"/>
        <v>42535.049849537041</v>
      </c>
      <c r="L541" s="14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100.64400000000001</v>
      </c>
      <c r="R541" s="12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8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48"/>
        <v>42009.817199074074</v>
      </c>
      <c r="L542" s="14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6.6666666666666671E-3</v>
      </c>
      <c r="R542" s="1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48"/>
        <v>42276.046689814815</v>
      </c>
      <c r="L543" s="14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0.55555555555555558</v>
      </c>
      <c r="R543" s="12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80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48"/>
        <v>42433.737453703703</v>
      </c>
      <c r="L544" s="14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3.9999999999999996E-4</v>
      </c>
      <c r="R544" s="12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80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48"/>
        <v>41914.092152777775</v>
      </c>
      <c r="L545" s="14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0.31818181818181818</v>
      </c>
      <c r="R545" s="12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80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48"/>
        <v>42525.656944444447</v>
      </c>
      <c r="L546" s="14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</v>
      </c>
      <c r="R546" s="12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48"/>
        <v>42283.592465277776</v>
      </c>
      <c r="L547" s="14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27.383999999999997</v>
      </c>
      <c r="R547" s="12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80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48"/>
        <v>42249.667997685188</v>
      </c>
      <c r="L548" s="14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8.666666666666667E-2</v>
      </c>
      <c r="R548" s="12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48"/>
        <v>42380.696342592593</v>
      </c>
      <c r="L549" s="14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12">
        <v>0</v>
      </c>
      <c r="S549" t="str">
        <f t="shared" si="52"/>
        <v>technology</v>
      </c>
      <c r="T549" t="str">
        <f t="shared" si="53"/>
        <v>web</v>
      </c>
    </row>
    <row r="550" spans="1:20" ht="80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48"/>
        <v>42276.903333333335</v>
      </c>
      <c r="L550" s="14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0.09</v>
      </c>
      <c r="R550" s="12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8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48"/>
        <v>42163.636828703704</v>
      </c>
      <c r="L551" s="14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</v>
      </c>
      <c r="R551" s="12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80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48"/>
        <v>42753.678761574076</v>
      </c>
      <c r="L552" s="14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0.70000000000000007</v>
      </c>
      <c r="R552" s="1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8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48"/>
        <v>42173.275740740741</v>
      </c>
      <c r="L553" s="14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5.0413333333333332</v>
      </c>
      <c r="R553" s="12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64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48"/>
        <v>42318.616851851853</v>
      </c>
      <c r="L554" s="14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12">
        <v>0</v>
      </c>
      <c r="S554" t="str">
        <f t="shared" si="52"/>
        <v>technology</v>
      </c>
      <c r="T554" t="str">
        <f t="shared" si="53"/>
        <v>web</v>
      </c>
    </row>
    <row r="555" spans="1:20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48"/>
        <v>41927.71980324074</v>
      </c>
      <c r="L555" s="14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0.49199999999999999</v>
      </c>
      <c r="R555" s="12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48"/>
        <v>41901.684861111113</v>
      </c>
      <c r="L556" s="14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36.589147286821706</v>
      </c>
      <c r="R556" s="12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80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48"/>
        <v>42503.353506944448</v>
      </c>
      <c r="L557" s="14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12">
        <v>0</v>
      </c>
      <c r="S557" t="str">
        <f t="shared" si="52"/>
        <v>technology</v>
      </c>
      <c r="T557" t="str">
        <f t="shared" si="53"/>
        <v>web</v>
      </c>
    </row>
    <row r="558" spans="1:20" ht="48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48"/>
        <v>42345.860150462962</v>
      </c>
      <c r="L558" s="14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</v>
      </c>
      <c r="R558" s="12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80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48"/>
        <v>42676.942164351851</v>
      </c>
      <c r="L559" s="14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0.91066666666666674</v>
      </c>
      <c r="R559" s="12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80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48"/>
        <v>42057.883159722223</v>
      </c>
      <c r="L560" s="14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12">
        <v>0</v>
      </c>
      <c r="S560" t="str">
        <f t="shared" si="52"/>
        <v>technology</v>
      </c>
      <c r="T560" t="str">
        <f t="shared" si="53"/>
        <v>web</v>
      </c>
    </row>
    <row r="561" spans="1:20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48"/>
        <v>42321.283101851848</v>
      </c>
      <c r="L561" s="14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2.0833333333333336E-2</v>
      </c>
      <c r="R561" s="12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48"/>
        <v>41960.771354166667</v>
      </c>
      <c r="L562" s="14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1.2E-2</v>
      </c>
      <c r="R562" s="1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8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48"/>
        <v>42268.658715277779</v>
      </c>
      <c r="L563" s="14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0.36666666666666664</v>
      </c>
      <c r="R563" s="12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8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48"/>
        <v>42692.389062499999</v>
      </c>
      <c r="L564" s="14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12">
        <v>0</v>
      </c>
      <c r="S564" t="str">
        <f t="shared" si="52"/>
        <v>technology</v>
      </c>
      <c r="T564" t="str">
        <f t="shared" si="53"/>
        <v>web</v>
      </c>
    </row>
    <row r="565" spans="1:20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48"/>
        <v>42022.069988425923</v>
      </c>
      <c r="L565" s="14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9.0666666666666659E-2</v>
      </c>
      <c r="R565" s="12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48"/>
        <v>42411.942997685182</v>
      </c>
      <c r="L566" s="14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5.5555555555555558E-3</v>
      </c>
      <c r="R566" s="12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80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48"/>
        <v>42165.78528935185</v>
      </c>
      <c r="L567" s="14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12">
        <v>0</v>
      </c>
      <c r="S567" t="str">
        <f t="shared" si="52"/>
        <v>technology</v>
      </c>
      <c r="T567" t="str">
        <f t="shared" si="53"/>
        <v>web</v>
      </c>
    </row>
    <row r="568" spans="1:20" ht="80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48"/>
        <v>42535.68440972222</v>
      </c>
      <c r="L568" s="14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0.02</v>
      </c>
      <c r="R568" s="12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80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48"/>
        <v>41975.842523148152</v>
      </c>
      <c r="L569" s="14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12">
        <v>0</v>
      </c>
      <c r="S569" t="str">
        <f t="shared" si="52"/>
        <v>technology</v>
      </c>
      <c r="T569" t="str">
        <f t="shared" si="53"/>
        <v>web</v>
      </c>
    </row>
    <row r="570" spans="1:20" ht="96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48"/>
        <v>42348.9215625</v>
      </c>
      <c r="L570" s="14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1</v>
      </c>
      <c r="R570" s="12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80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48"/>
        <v>42340.847361111111</v>
      </c>
      <c r="L571" s="14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0.8</v>
      </c>
      <c r="R571" s="12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48"/>
        <v>42388.798252314809</v>
      </c>
      <c r="L572" s="14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0.16705882352941176</v>
      </c>
      <c r="R572" s="1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8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48"/>
        <v>42192.816238425927</v>
      </c>
      <c r="L573" s="14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0.42399999999999999</v>
      </c>
      <c r="R573" s="12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8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48"/>
        <v>42282.716296296298</v>
      </c>
      <c r="L574" s="14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12">
        <v>0</v>
      </c>
      <c r="S574" t="str">
        <f t="shared" si="52"/>
        <v>technology</v>
      </c>
      <c r="T574" t="str">
        <f t="shared" si="53"/>
        <v>web</v>
      </c>
    </row>
    <row r="575" spans="1:20" ht="80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48"/>
        <v>41963.050127314811</v>
      </c>
      <c r="L575" s="14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0.38925389253892539</v>
      </c>
      <c r="R575" s="12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8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48"/>
        <v>42632.443368055552</v>
      </c>
      <c r="L576" s="14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0.7155635062611807</v>
      </c>
      <c r="R576" s="12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48"/>
        <v>42138.692627314813</v>
      </c>
      <c r="L577" s="14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0.43166666666666664</v>
      </c>
      <c r="R577" s="12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80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ref="K578:K641" si="54">(J578/86400)+DATE(1970,1,1)</f>
        <v>42031.471666666665</v>
      </c>
      <c r="L578" s="14">
        <f t="shared" ref="L578:L641" si="55">(((I578/60)/60)/24)+DATE(1970,1,1)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1.25E-3</v>
      </c>
      <c r="R578" s="12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8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si="54"/>
        <v>42450.589143518519</v>
      </c>
      <c r="L579" s="14">
        <f t="shared" si="55"/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E579/D579*100</f>
        <v>0.2</v>
      </c>
      <c r="R579" s="12">
        <f t="shared" ref="R579:R642" si="57">E579/N579</f>
        <v>10</v>
      </c>
      <c r="S579" t="str">
        <f t="shared" ref="S579:S642" si="58">LEFT(P579,SEARCH("/",P579,1)-1)</f>
        <v>technology</v>
      </c>
      <c r="T579" t="str">
        <f t="shared" ref="T579:T642" si="59">RIGHT(P579,LEN(P579)-SEARCH("/",P579))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54"/>
        <v>42230.578622685185</v>
      </c>
      <c r="L580" s="14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1.12E-2</v>
      </c>
      <c r="R580" s="12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54"/>
        <v>41968.852118055554</v>
      </c>
      <c r="L581" s="14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1.4583333333333333</v>
      </c>
      <c r="R581" s="12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80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54"/>
        <v>42605.908182870371</v>
      </c>
      <c r="L582" s="14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3.3333333333333333E-2</v>
      </c>
      <c r="R582" s="1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80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54"/>
        <v>42188.012777777782</v>
      </c>
      <c r="L583" s="14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12">
        <v>0</v>
      </c>
      <c r="S583" t="str">
        <f t="shared" si="58"/>
        <v>technology</v>
      </c>
      <c r="T583" t="str">
        <f t="shared" si="59"/>
        <v>web</v>
      </c>
    </row>
    <row r="584" spans="1:20" ht="8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54"/>
        <v>42055.739803240736</v>
      </c>
      <c r="L584" s="14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12">
        <v>0</v>
      </c>
      <c r="S584" t="str">
        <f t="shared" si="58"/>
        <v>technology</v>
      </c>
      <c r="T584" t="str">
        <f t="shared" si="59"/>
        <v>web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54"/>
        <v>42052.93850694444</v>
      </c>
      <c r="L585" s="14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1.1111111111111112E-2</v>
      </c>
      <c r="R585" s="12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64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54"/>
        <v>42049.716620370367</v>
      </c>
      <c r="L586" s="14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1</v>
      </c>
      <c r="R586" s="12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80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54"/>
        <v>42283.3909375</v>
      </c>
      <c r="L587" s="14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12">
        <v>0</v>
      </c>
      <c r="S587" t="str">
        <f t="shared" si="58"/>
        <v>technology</v>
      </c>
      <c r="T587" t="str">
        <f t="shared" si="59"/>
        <v>web</v>
      </c>
    </row>
    <row r="588" spans="1:20" ht="64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54"/>
        <v>42020.854247685187</v>
      </c>
      <c r="L588" s="14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0.55999999999999994</v>
      </c>
      <c r="R588" s="12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54"/>
        <v>42080.757326388892</v>
      </c>
      <c r="L589" s="14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9.0833333333333339</v>
      </c>
      <c r="R589" s="12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80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54"/>
        <v>42631.769513888888</v>
      </c>
      <c r="L590" s="14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3.3444444444444441</v>
      </c>
      <c r="R590" s="12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54"/>
        <v>42178.614571759259</v>
      </c>
      <c r="L591" s="14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1.3333333333333334E-2</v>
      </c>
      <c r="R591" s="12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8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54"/>
        <v>42377.554756944446</v>
      </c>
      <c r="L592" s="14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</v>
      </c>
      <c r="R592" s="12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80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54"/>
        <v>42177.543171296296</v>
      </c>
      <c r="L593" s="14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6.0999999999999999E-2</v>
      </c>
      <c r="R593" s="12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80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54"/>
        <v>41946.232175925928</v>
      </c>
      <c r="L594" s="14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3.3333333333333335</v>
      </c>
      <c r="R594" s="12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54"/>
        <v>42070.677604166667</v>
      </c>
      <c r="L595" s="14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23</v>
      </c>
      <c r="R595" s="12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54"/>
        <v>42446.780162037037</v>
      </c>
      <c r="L596" s="14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0.104</v>
      </c>
      <c r="R596" s="12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80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54"/>
        <v>42083.069884259261</v>
      </c>
      <c r="L597" s="14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0.42599999999999999</v>
      </c>
      <c r="R597" s="12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54"/>
        <v>42646.896898148145</v>
      </c>
      <c r="L598" s="14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0.03</v>
      </c>
      <c r="R598" s="12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54"/>
        <v>42545.705266203702</v>
      </c>
      <c r="L599" s="14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0.26666666666666666</v>
      </c>
      <c r="R599" s="12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54"/>
        <v>41948.00209490741</v>
      </c>
      <c r="L600" s="14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34</v>
      </c>
      <c r="R600" s="12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8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54"/>
        <v>42047.812523148154</v>
      </c>
      <c r="L601" s="14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6.2E-2</v>
      </c>
      <c r="R601" s="12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48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54"/>
        <v>42073.798171296294</v>
      </c>
      <c r="L602" s="14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2</v>
      </c>
      <c r="R602" s="1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80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54"/>
        <v>41969.858090277776</v>
      </c>
      <c r="L603" s="14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1.4000000000000001</v>
      </c>
      <c r="R603" s="12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54"/>
        <v>42143.79415509259</v>
      </c>
      <c r="L604" s="14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12">
        <v>0</v>
      </c>
      <c r="S604" t="str">
        <f t="shared" si="58"/>
        <v>technology</v>
      </c>
      <c r="T604" t="str">
        <f t="shared" si="59"/>
        <v>web</v>
      </c>
    </row>
    <row r="605" spans="1:20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54"/>
        <v>41835.639155092591</v>
      </c>
      <c r="L605" s="14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</v>
      </c>
      <c r="R605" s="12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8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54"/>
        <v>41849.035370370373</v>
      </c>
      <c r="L606" s="14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12">
        <v>0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54"/>
        <v>42194.357731481483</v>
      </c>
      <c r="L607" s="14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</v>
      </c>
      <c r="R607" s="12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8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54"/>
        <v>42102.650567129633</v>
      </c>
      <c r="L608" s="14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0.2</v>
      </c>
      <c r="R608" s="12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54"/>
        <v>42300.825648148151</v>
      </c>
      <c r="L609" s="14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12">
        <v>0</v>
      </c>
      <c r="S609" t="str">
        <f t="shared" si="58"/>
        <v>technology</v>
      </c>
      <c r="T609" t="str">
        <f t="shared" si="59"/>
        <v>web</v>
      </c>
    </row>
    <row r="610" spans="1:20" ht="8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54"/>
        <v>42140.921064814815</v>
      </c>
      <c r="L610" s="14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0.97400000000000009</v>
      </c>
      <c r="R610" s="12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8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54"/>
        <v>42307.034074074079</v>
      </c>
      <c r="L611" s="14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0.64102564102564097</v>
      </c>
      <c r="R611" s="12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64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54"/>
        <v>42086.83085648148</v>
      </c>
      <c r="L612" s="14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12">
        <v>0</v>
      </c>
      <c r="S612" t="str">
        <f t="shared" si="58"/>
        <v>technology</v>
      </c>
      <c r="T612" t="str">
        <f t="shared" si="59"/>
        <v>web</v>
      </c>
    </row>
    <row r="613" spans="1:20" ht="8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54"/>
        <v>42328.560613425929</v>
      </c>
      <c r="L613" s="14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12">
        <v>0</v>
      </c>
      <c r="S613" t="str">
        <f t="shared" si="58"/>
        <v>technology</v>
      </c>
      <c r="T613" t="str">
        <f t="shared" si="59"/>
        <v>web</v>
      </c>
    </row>
    <row r="614" spans="1:20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54"/>
        <v>42585.031782407408</v>
      </c>
      <c r="L614" s="14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12">
        <v>0</v>
      </c>
      <c r="S614" t="str">
        <f t="shared" si="58"/>
        <v>technology</v>
      </c>
      <c r="T614" t="str">
        <f t="shared" si="59"/>
        <v>web</v>
      </c>
    </row>
    <row r="615" spans="1:20" ht="8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54"/>
        <v>42247.496759259258</v>
      </c>
      <c r="L615" s="14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21.363333333333333</v>
      </c>
      <c r="R615" s="12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54"/>
        <v>42515.061805555553</v>
      </c>
      <c r="L616" s="14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12">
        <v>0</v>
      </c>
      <c r="S616" t="str">
        <f t="shared" si="58"/>
        <v>technology</v>
      </c>
      <c r="T616" t="str">
        <f t="shared" si="59"/>
        <v>web</v>
      </c>
    </row>
    <row r="617" spans="1:20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54"/>
        <v>42242.122210648144</v>
      </c>
      <c r="L617" s="14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12">
        <v>0</v>
      </c>
      <c r="S617" t="str">
        <f t="shared" si="58"/>
        <v>technology</v>
      </c>
      <c r="T617" t="str">
        <f t="shared" si="59"/>
        <v>web</v>
      </c>
    </row>
    <row r="618" spans="1:20" ht="8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54"/>
        <v>42761.376238425924</v>
      </c>
      <c r="L618" s="14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12">
        <v>0</v>
      </c>
      <c r="S618" t="str">
        <f t="shared" si="58"/>
        <v>technology</v>
      </c>
      <c r="T618" t="str">
        <f t="shared" si="59"/>
        <v>web</v>
      </c>
    </row>
    <row r="619" spans="1:20" ht="8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54"/>
        <v>42087.343090277776</v>
      </c>
      <c r="L619" s="14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3</v>
      </c>
      <c r="R619" s="12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8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54"/>
        <v>42317.810219907406</v>
      </c>
      <c r="L620" s="14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12">
        <v>0</v>
      </c>
      <c r="S620" t="str">
        <f t="shared" si="58"/>
        <v>technology</v>
      </c>
      <c r="T620" t="str">
        <f t="shared" si="59"/>
        <v>web</v>
      </c>
    </row>
    <row r="621" spans="1:20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54"/>
        <v>41908.650347222225</v>
      </c>
      <c r="L621" s="14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3.9999999999999996E-5</v>
      </c>
      <c r="R621" s="12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54"/>
        <v>41831.716874999998</v>
      </c>
      <c r="L622" s="14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1</v>
      </c>
      <c r="R622" s="1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80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54"/>
        <v>42528.987696759257</v>
      </c>
      <c r="L623" s="14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</v>
      </c>
      <c r="R623" s="12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54"/>
        <v>42532.774745370371</v>
      </c>
      <c r="L624" s="14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5.6833333333333336</v>
      </c>
      <c r="R624" s="12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8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54"/>
        <v>42122.009224537032</v>
      </c>
      <c r="L625" s="14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12">
        <v>0</v>
      </c>
      <c r="S625" t="str">
        <f t="shared" si="58"/>
        <v>technology</v>
      </c>
      <c r="T625" t="str">
        <f t="shared" si="59"/>
        <v>web</v>
      </c>
    </row>
    <row r="626" spans="1:20" ht="64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54"/>
        <v>42108.988900462966</v>
      </c>
      <c r="L626" s="14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12">
        <v>0</v>
      </c>
      <c r="S626" t="str">
        <f t="shared" si="58"/>
        <v>technology</v>
      </c>
      <c r="T626" t="str">
        <f t="shared" si="59"/>
        <v>web</v>
      </c>
    </row>
    <row r="627" spans="1:20" ht="8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54"/>
        <v>42790.895567129628</v>
      </c>
      <c r="L627" s="14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12">
        <v>0</v>
      </c>
      <c r="S627" t="str">
        <f t="shared" si="58"/>
        <v>technology</v>
      </c>
      <c r="T627" t="str">
        <f t="shared" si="59"/>
        <v>web</v>
      </c>
    </row>
    <row r="628" spans="1:20" ht="8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54"/>
        <v>42198.559479166666</v>
      </c>
      <c r="L628" s="14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17.380000000000003</v>
      </c>
      <c r="R628" s="12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80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54"/>
        <v>42384.306840277779</v>
      </c>
      <c r="L629" s="14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0.02</v>
      </c>
      <c r="R629" s="12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54"/>
        <v>41803.692789351851</v>
      </c>
      <c r="L630" s="14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12">
        <v>0</v>
      </c>
      <c r="S630" t="str">
        <f t="shared" si="58"/>
        <v>technology</v>
      </c>
      <c r="T630" t="str">
        <f t="shared" si="59"/>
        <v>web</v>
      </c>
    </row>
    <row r="631" spans="1:20" ht="8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54"/>
        <v>42474.637824074074</v>
      </c>
      <c r="L631" s="14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0.17500000000000002</v>
      </c>
      <c r="R631" s="12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54"/>
        <v>42223.619456018518</v>
      </c>
      <c r="L632" s="14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8.3340278356529712E-2</v>
      </c>
      <c r="R632" s="1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54"/>
        <v>42489.772326388891</v>
      </c>
      <c r="L633" s="14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</v>
      </c>
      <c r="R633" s="12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54"/>
        <v>42303.659317129626</v>
      </c>
      <c r="L634" s="14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12">
        <v>0</v>
      </c>
      <c r="S634" t="str">
        <f t="shared" si="58"/>
        <v>technology</v>
      </c>
      <c r="T634" t="str">
        <f t="shared" si="59"/>
        <v>web</v>
      </c>
    </row>
    <row r="635" spans="1:20" ht="80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54"/>
        <v>42507.299328703702</v>
      </c>
      <c r="L635" s="14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12.45</v>
      </c>
      <c r="R635" s="12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54"/>
        <v>42031.928576388891</v>
      </c>
      <c r="L636" s="14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0.02</v>
      </c>
      <c r="R636" s="12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54"/>
        <v>42076.092152777783</v>
      </c>
      <c r="L637" s="14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8.0000000000000002E-3</v>
      </c>
      <c r="R637" s="12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54"/>
        <v>42131.455439814818</v>
      </c>
      <c r="L638" s="14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0.2</v>
      </c>
      <c r="R638" s="12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8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54"/>
        <v>42762.962013888886</v>
      </c>
      <c r="L639" s="14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12">
        <v>0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54"/>
        <v>42759.593310185184</v>
      </c>
      <c r="L640" s="14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9.0000000000000011E-3</v>
      </c>
      <c r="R640" s="12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54"/>
        <v>41865.583275462966</v>
      </c>
      <c r="L641" s="14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9.9999999999999991E-5</v>
      </c>
      <c r="R641" s="12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80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ref="K642:K705" si="60">(J642/86400)+DATE(1970,1,1)</f>
        <v>42683.420312499999</v>
      </c>
      <c r="L642" s="14">
        <f t="shared" ref="L642:L705" si="61">(((I642/60)/60)/24)+DATE(1970,1,1)</f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144.28571428571428</v>
      </c>
      <c r="R642" s="1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8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si="60"/>
        <v>42199.57</v>
      </c>
      <c r="L643" s="14">
        <f t="shared" si="61"/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E643/D643*100</f>
        <v>119.16249999999999</v>
      </c>
      <c r="R643" s="12">
        <f t="shared" ref="R643:R706" si="63">E643/N643</f>
        <v>151.31746031746033</v>
      </c>
      <c r="S643" t="str">
        <f t="shared" ref="S643:S706" si="64">LEFT(P643,SEARCH("/",P643,1)-1)</f>
        <v>technology</v>
      </c>
      <c r="T643" t="str">
        <f t="shared" ref="T643:T706" si="65">RIGHT(P643,LEN(P643)-SEARCH("/",P643))</f>
        <v>wearables</v>
      </c>
    </row>
    <row r="644" spans="1:20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60"/>
        <v>42199.651319444441</v>
      </c>
      <c r="L644" s="14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1460.4850000000001</v>
      </c>
      <c r="R644" s="12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64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60"/>
        <v>42100.642071759255</v>
      </c>
      <c r="L645" s="14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105.80799999999999</v>
      </c>
      <c r="R645" s="12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80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60"/>
        <v>41898.665960648148</v>
      </c>
      <c r="L646" s="14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300.11791999999997</v>
      </c>
      <c r="R646" s="12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48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60"/>
        <v>42564.026319444441</v>
      </c>
      <c r="L647" s="14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278.7</v>
      </c>
      <c r="R647" s="12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8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60"/>
        <v>41832.852627314816</v>
      </c>
      <c r="L648" s="14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131.87625</v>
      </c>
      <c r="R648" s="12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8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60"/>
        <v>42416.767928240741</v>
      </c>
      <c r="L649" s="14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107.05</v>
      </c>
      <c r="R649" s="12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60"/>
        <v>41891.693379629629</v>
      </c>
      <c r="L650" s="14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126.82285714285715</v>
      </c>
      <c r="R650" s="12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8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60"/>
        <v>41877.912187499998</v>
      </c>
      <c r="L651" s="14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139.96</v>
      </c>
      <c r="R651" s="12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80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60"/>
        <v>41932.036851851852</v>
      </c>
      <c r="L652" s="14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112.4</v>
      </c>
      <c r="R652" s="12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60"/>
        <v>41956.017488425925</v>
      </c>
      <c r="L653" s="14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100.52799999999999</v>
      </c>
      <c r="R653" s="12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8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60"/>
        <v>42675.690393518518</v>
      </c>
      <c r="L654" s="14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100.46666666666665</v>
      </c>
      <c r="R654" s="12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8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60"/>
        <v>42199.618518518517</v>
      </c>
      <c r="L655" s="14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141.446</v>
      </c>
      <c r="R655" s="12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80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60"/>
        <v>42163.957326388889</v>
      </c>
      <c r="L656" s="14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267.29166666666669</v>
      </c>
      <c r="R656" s="12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64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60"/>
        <v>42045.957314814819</v>
      </c>
      <c r="L657" s="14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146.88749999999999</v>
      </c>
      <c r="R657" s="12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80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60"/>
        <v>42417.804618055554</v>
      </c>
      <c r="L658" s="14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213.56</v>
      </c>
      <c r="R658" s="12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60"/>
        <v>42331.84574074074</v>
      </c>
      <c r="L659" s="14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125.69999999999999</v>
      </c>
      <c r="R659" s="12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8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60"/>
        <v>42179.160752314812</v>
      </c>
      <c r="L660" s="14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104.46206037108834</v>
      </c>
      <c r="R660" s="12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3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60"/>
        <v>42209.593692129631</v>
      </c>
      <c r="L661" s="14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100.56666666666668</v>
      </c>
      <c r="R661" s="12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8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60"/>
        <v>41922.741655092592</v>
      </c>
      <c r="L662" s="14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3.0579999999999998</v>
      </c>
      <c r="R662" s="12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60"/>
        <v>42636.645358796297</v>
      </c>
      <c r="L663" s="14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0.95</v>
      </c>
      <c r="R663" s="12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64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60"/>
        <v>41990.438043981485</v>
      </c>
      <c r="L664" s="14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0.4</v>
      </c>
      <c r="R664" s="12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8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60"/>
        <v>42173.843240740738</v>
      </c>
      <c r="L665" s="14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0.35000000000000003</v>
      </c>
      <c r="R665" s="12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80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60"/>
        <v>42077.666377314818</v>
      </c>
      <c r="L666" s="14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7.5333333333333332</v>
      </c>
      <c r="R666" s="12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60"/>
        <v>42688.711354166662</v>
      </c>
      <c r="L667" s="14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18.64</v>
      </c>
      <c r="R667" s="12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60"/>
        <v>41838.832152777773</v>
      </c>
      <c r="L668" s="14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4.0000000000000001E-3</v>
      </c>
      <c r="R668" s="12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8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60"/>
        <v>42632.373414351852</v>
      </c>
      <c r="L669" s="14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10.02</v>
      </c>
      <c r="R669" s="12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60"/>
        <v>42090.831273148149</v>
      </c>
      <c r="L670" s="14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4.5600000000000005</v>
      </c>
      <c r="R670" s="12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60"/>
        <v>42527.625671296293</v>
      </c>
      <c r="L671" s="14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21.5075</v>
      </c>
      <c r="R671" s="12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8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60"/>
        <v>42506.709722222222</v>
      </c>
      <c r="L672" s="14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29.276666666666667</v>
      </c>
      <c r="R672" s="12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80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60"/>
        <v>41984.692731481482</v>
      </c>
      <c r="L673" s="14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39.426666666666662</v>
      </c>
      <c r="R673" s="12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60"/>
        <v>41974.219490740739</v>
      </c>
      <c r="L674" s="14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21.628</v>
      </c>
      <c r="R674" s="12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8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60"/>
        <v>41838.840474537035</v>
      </c>
      <c r="L675" s="14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0.20500000000000002</v>
      </c>
      <c r="R675" s="12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60"/>
        <v>41803.116053240738</v>
      </c>
      <c r="L676" s="14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0.03</v>
      </c>
      <c r="R676" s="12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8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60"/>
        <v>41975.930601851855</v>
      </c>
      <c r="L677" s="14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14.85</v>
      </c>
      <c r="R677" s="12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8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60"/>
        <v>42012.76829861111</v>
      </c>
      <c r="L678" s="14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</v>
      </c>
      <c r="R678" s="12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60"/>
        <v>42504.403877314813</v>
      </c>
      <c r="L679" s="14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25.584</v>
      </c>
      <c r="R679" s="12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80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60"/>
        <v>42481.376597222217</v>
      </c>
      <c r="L680" s="14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3.8206896551724134</v>
      </c>
      <c r="R680" s="12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80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60"/>
        <v>42556.695706018523</v>
      </c>
      <c r="L681" s="14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15.485964912280703</v>
      </c>
      <c r="R681" s="12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8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60"/>
        <v>41864.501516203702</v>
      </c>
      <c r="L682" s="14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25.912000000000003</v>
      </c>
      <c r="R682" s="12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8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60"/>
        <v>42639.805601851855</v>
      </c>
      <c r="L683" s="14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0.04</v>
      </c>
      <c r="R683" s="12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80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60"/>
        <v>42778.765300925923</v>
      </c>
      <c r="L684" s="14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0.106</v>
      </c>
      <c r="R684" s="12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60"/>
        <v>42634.900046296301</v>
      </c>
      <c r="L685" s="14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0.85142857142857142</v>
      </c>
      <c r="R685" s="12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60"/>
        <v>41809.473275462966</v>
      </c>
      <c r="L686" s="14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7.4837500000000006</v>
      </c>
      <c r="R686" s="12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8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60"/>
        <v>41971.866574074069</v>
      </c>
      <c r="L687" s="14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27.650000000000002</v>
      </c>
      <c r="R687" s="12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60"/>
        <v>42189.673263888893</v>
      </c>
      <c r="L688" s="14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12">
        <v>0</v>
      </c>
      <c r="S688" t="str">
        <f t="shared" si="64"/>
        <v>technology</v>
      </c>
      <c r="T688" t="str">
        <f t="shared" si="65"/>
        <v>wearables</v>
      </c>
    </row>
    <row r="689" spans="1:20" ht="80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60"/>
        <v>42711.750613425931</v>
      </c>
      <c r="L689" s="14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3.55</v>
      </c>
      <c r="R689" s="12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8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60"/>
        <v>42262.104780092588</v>
      </c>
      <c r="L690" s="14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72.989999999999995</v>
      </c>
      <c r="R690" s="12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8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60"/>
        <v>42675.66778935185</v>
      </c>
      <c r="L691" s="14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57.648750000000007</v>
      </c>
      <c r="R691" s="12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60"/>
        <v>42579.634733796294</v>
      </c>
      <c r="L692" s="14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12.34</v>
      </c>
      <c r="R692" s="12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80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60"/>
        <v>42158.028310185182</v>
      </c>
      <c r="L693" s="14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0.52</v>
      </c>
      <c r="R693" s="12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8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60"/>
        <v>42696.37572916667</v>
      </c>
      <c r="L694" s="14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6.5299999999999994</v>
      </c>
      <c r="R694" s="12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64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60"/>
        <v>42094.808182870373</v>
      </c>
      <c r="L695" s="14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35.338000000000001</v>
      </c>
      <c r="R695" s="12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80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60"/>
        <v>42737.663877314815</v>
      </c>
      <c r="L696" s="14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0.39333333333333331</v>
      </c>
      <c r="R696" s="12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60"/>
        <v>41913.521064814813</v>
      </c>
      <c r="L697" s="14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</v>
      </c>
      <c r="R697" s="12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60"/>
        <v>41815.927106481482</v>
      </c>
      <c r="L698" s="14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5.7142857142857147E-4</v>
      </c>
      <c r="R698" s="12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8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60"/>
        <v>42388.523020833338</v>
      </c>
      <c r="L699" s="14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46.379999999999995</v>
      </c>
      <c r="R699" s="12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8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60"/>
        <v>41866.931076388893</v>
      </c>
      <c r="L700" s="14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15.39</v>
      </c>
      <c r="R700" s="12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80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60"/>
        <v>41563.485509259262</v>
      </c>
      <c r="L701" s="14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82.422107692307705</v>
      </c>
      <c r="R701" s="12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60"/>
        <v>42715.688437500001</v>
      </c>
      <c r="L702" s="14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2.6866666666666665</v>
      </c>
      <c r="R702" s="1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60"/>
        <v>41813.662962962961</v>
      </c>
      <c r="L703" s="14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26.6</v>
      </c>
      <c r="R703" s="12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8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60"/>
        <v>42668.726701388892</v>
      </c>
      <c r="L704" s="14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30.813400000000001</v>
      </c>
      <c r="R704" s="12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60"/>
        <v>42711.950798611113</v>
      </c>
      <c r="L705" s="14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</v>
      </c>
      <c r="R705" s="12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ref="K706:K769" si="66">(J706/86400)+DATE(1970,1,1)</f>
        <v>42726.192916666667</v>
      </c>
      <c r="L706" s="14">
        <f t="shared" ref="L706:L769" si="67">(((I706/60)/60)/24)+DATE(1970,1,1)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0.87454545454545463</v>
      </c>
      <c r="R706" s="12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si="66"/>
        <v>42726.491643518515</v>
      </c>
      <c r="L707" s="14">
        <f t="shared" si="67"/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E707/D707*100</f>
        <v>0.97699999999999987</v>
      </c>
      <c r="R707" s="12">
        <f t="shared" ref="R707:R769" si="69">E707/N707</f>
        <v>195.4</v>
      </c>
      <c r="S707" t="str">
        <f t="shared" ref="S707:S770" si="70">LEFT(P707,SEARCH("/",P707,1)-1)</f>
        <v>technology</v>
      </c>
      <c r="T707" t="str">
        <f t="shared" ref="T707:T770" si="71">RIGHT(P707,LEN(P707)-SEARCH("/",P707))</f>
        <v>wearables</v>
      </c>
    </row>
    <row r="708" spans="1:20" ht="8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66"/>
        <v>42676.995173611111</v>
      </c>
      <c r="L708" s="14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12">
        <v>0</v>
      </c>
      <c r="S708" t="str">
        <f t="shared" si="70"/>
        <v>technology</v>
      </c>
      <c r="T708" t="str">
        <f t="shared" si="71"/>
        <v>wearables</v>
      </c>
    </row>
    <row r="709" spans="1:20" ht="80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66"/>
        <v>42696.663506944446</v>
      </c>
      <c r="L709" s="14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78.927352941176466</v>
      </c>
      <c r="R709" s="12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66"/>
        <v>41835.581018518518</v>
      </c>
      <c r="L710" s="14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22.092500000000001</v>
      </c>
      <c r="R710" s="12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66"/>
        <v>41948.041192129633</v>
      </c>
      <c r="L711" s="14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0.40666666666666662</v>
      </c>
      <c r="R711" s="12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66"/>
        <v>41837.984976851854</v>
      </c>
      <c r="L712" s="14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12">
        <v>0</v>
      </c>
      <c r="S712" t="str">
        <f t="shared" si="70"/>
        <v>technology</v>
      </c>
      <c r="T712" t="str">
        <f t="shared" si="71"/>
        <v>wearables</v>
      </c>
    </row>
    <row r="713" spans="1:20" ht="8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66"/>
        <v>42678.459120370375</v>
      </c>
      <c r="L713" s="14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33.790999999999997</v>
      </c>
      <c r="R713" s="12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8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66"/>
        <v>42384.680925925924</v>
      </c>
      <c r="L714" s="14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0.21649484536082475</v>
      </c>
      <c r="R714" s="12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80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66"/>
        <v>42496.529305555552</v>
      </c>
      <c r="L715" s="14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0.79600000000000004</v>
      </c>
      <c r="R715" s="12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66"/>
        <v>42734.787986111114</v>
      </c>
      <c r="L716" s="14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14.993333333333334</v>
      </c>
      <c r="R716" s="12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8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66"/>
        <v>42273.090740740736</v>
      </c>
      <c r="L717" s="14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5.0509090909090908</v>
      </c>
      <c r="R717" s="12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66"/>
        <v>41940.658645833333</v>
      </c>
      <c r="L718" s="14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10.214285714285715</v>
      </c>
      <c r="R718" s="12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66"/>
        <v>41857.854189814811</v>
      </c>
      <c r="L719" s="14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0.30499999999999999</v>
      </c>
      <c r="R719" s="12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80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66"/>
        <v>42752.845451388886</v>
      </c>
      <c r="L720" s="14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0.75</v>
      </c>
      <c r="R720" s="12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8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66"/>
        <v>42409.040231481486</v>
      </c>
      <c r="L721" s="14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1.2933333333333332</v>
      </c>
      <c r="R721" s="12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66"/>
        <v>40909.649201388893</v>
      </c>
      <c r="L722" s="14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143.94736842105263</v>
      </c>
      <c r="R722" s="12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8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66"/>
        <v>41807.571840277778</v>
      </c>
      <c r="L723" s="14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122.10975609756099</v>
      </c>
      <c r="R723" s="12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80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66"/>
        <v>40977.805300925924</v>
      </c>
      <c r="L724" s="14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132.024</v>
      </c>
      <c r="R724" s="12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66"/>
        <v>42184.81653935185</v>
      </c>
      <c r="L725" s="14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109.38000000000001</v>
      </c>
      <c r="R725" s="12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66"/>
        <v>40694.638460648144</v>
      </c>
      <c r="L726" s="14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105.47157142857144</v>
      </c>
      <c r="R726" s="12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80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66"/>
        <v>42321.626296296294</v>
      </c>
      <c r="L727" s="14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100.35000000000001</v>
      </c>
      <c r="R727" s="12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66"/>
        <v>41346.042673611111</v>
      </c>
      <c r="L728" s="14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101.4</v>
      </c>
      <c r="R728" s="12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8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66"/>
        <v>41247.020243055558</v>
      </c>
      <c r="L729" s="14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155.51428571428571</v>
      </c>
      <c r="R729" s="12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64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66"/>
        <v>40731.837465277778</v>
      </c>
      <c r="L730" s="14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105.566</v>
      </c>
      <c r="R730" s="12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80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66"/>
        <v>41111.185891203706</v>
      </c>
      <c r="L731" s="14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130.65</v>
      </c>
      <c r="R731" s="12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66"/>
        <v>40854.745266203703</v>
      </c>
      <c r="L732" s="14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132.19</v>
      </c>
      <c r="R732" s="12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66"/>
        <v>40879.795682870368</v>
      </c>
      <c r="L733" s="14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126</v>
      </c>
      <c r="R733" s="12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80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66"/>
        <v>41486.424317129626</v>
      </c>
      <c r="L734" s="14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160</v>
      </c>
      <c r="R734" s="12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66"/>
        <v>41598.420046296298</v>
      </c>
      <c r="L735" s="14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120.48</v>
      </c>
      <c r="R735" s="12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64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66"/>
        <v>42102.164583333331</v>
      </c>
      <c r="L736" s="14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125.52941176470588</v>
      </c>
      <c r="R736" s="12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80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66"/>
        <v>41946.029467592591</v>
      </c>
      <c r="L737" s="14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114.40638297872341</v>
      </c>
      <c r="R737" s="12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8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66"/>
        <v>41579.734259259261</v>
      </c>
      <c r="L738" s="14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315.13888888888891</v>
      </c>
      <c r="R738" s="12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66"/>
        <v>41667.275312500002</v>
      </c>
      <c r="L739" s="14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122.39999999999999</v>
      </c>
      <c r="R739" s="12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66"/>
        <v>41943.604097222225</v>
      </c>
      <c r="L740" s="14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106.73333333333332</v>
      </c>
      <c r="R740" s="12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8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66"/>
        <v>41829.502650462964</v>
      </c>
      <c r="L741" s="14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158.33333333333331</v>
      </c>
      <c r="R741" s="12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8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66"/>
        <v>42162.146782407406</v>
      </c>
      <c r="L742" s="14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107.4</v>
      </c>
      <c r="R742" s="12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66"/>
        <v>41401.648217592592</v>
      </c>
      <c r="L743" s="14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102.25999999999999</v>
      </c>
      <c r="R743" s="12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80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66"/>
        <v>41689.917962962965</v>
      </c>
      <c r="L744" s="14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110.71428571428572</v>
      </c>
      <c r="R744" s="12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80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66"/>
        <v>40990.709317129629</v>
      </c>
      <c r="L745" s="14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148</v>
      </c>
      <c r="R745" s="12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64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66"/>
        <v>41226.95721064815</v>
      </c>
      <c r="L746" s="14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102.32000000000001</v>
      </c>
      <c r="R746" s="12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80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66"/>
        <v>41367.572280092594</v>
      </c>
      <c r="L747" s="14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179.09909909909908</v>
      </c>
      <c r="R747" s="12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66"/>
        <v>41157.042928240742</v>
      </c>
      <c r="L748" s="14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111.08135252761969</v>
      </c>
      <c r="R748" s="12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80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66"/>
        <v>41988.548831018517</v>
      </c>
      <c r="L749" s="14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100.04285714285714</v>
      </c>
      <c r="R749" s="12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66"/>
        <v>41831.846828703703</v>
      </c>
      <c r="L750" s="14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100.25</v>
      </c>
      <c r="R750" s="12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66"/>
        <v>42733.94131944445</v>
      </c>
      <c r="L751" s="14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105.56</v>
      </c>
      <c r="R751" s="12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66"/>
        <v>41299.878148148149</v>
      </c>
      <c r="L752" s="14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102.58775877587757</v>
      </c>
      <c r="R752" s="12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66"/>
        <v>40713.630497685182</v>
      </c>
      <c r="L753" s="14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118.5</v>
      </c>
      <c r="R753" s="12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66"/>
        <v>42639.421493055561</v>
      </c>
      <c r="L754" s="14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111.7</v>
      </c>
      <c r="R754" s="12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8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66"/>
        <v>42019.590173611112</v>
      </c>
      <c r="L755" s="14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128</v>
      </c>
      <c r="R755" s="12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66"/>
        <v>41249.749085648145</v>
      </c>
      <c r="L756" s="14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103.75000000000001</v>
      </c>
      <c r="R756" s="12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66"/>
        <v>41383.605057870373</v>
      </c>
      <c r="L757" s="14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101.9076</v>
      </c>
      <c r="R757" s="12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66"/>
        <v>40590.766886574071</v>
      </c>
      <c r="L758" s="14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117.71428571428571</v>
      </c>
      <c r="R758" s="12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8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66"/>
        <v>41235.054560185185</v>
      </c>
      <c r="L759" s="14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238</v>
      </c>
      <c r="R759" s="12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66"/>
        <v>40429.836435185185</v>
      </c>
      <c r="L760" s="14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102</v>
      </c>
      <c r="R760" s="12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66"/>
        <v>41789.330312500002</v>
      </c>
      <c r="L761" s="14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101.92000000000002</v>
      </c>
      <c r="R761" s="12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66"/>
        <v>42670.764039351852</v>
      </c>
      <c r="L762" s="14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12">
        <v>0</v>
      </c>
      <c r="S762" t="str">
        <f t="shared" si="70"/>
        <v>publishing</v>
      </c>
      <c r="T762" t="str">
        <f t="shared" si="71"/>
        <v>fiction</v>
      </c>
    </row>
    <row r="763" spans="1:20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66"/>
        <v>41642.751458333332</v>
      </c>
      <c r="L763" s="14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</v>
      </c>
      <c r="R763" s="12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66"/>
        <v>42690.858449074076</v>
      </c>
      <c r="L764" s="14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12">
        <v>0</v>
      </c>
      <c r="S764" t="str">
        <f t="shared" si="70"/>
        <v>publishing</v>
      </c>
      <c r="T764" t="str">
        <f t="shared" si="71"/>
        <v>fiction</v>
      </c>
    </row>
    <row r="765" spans="1:20" ht="80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66"/>
        <v>41471.446851851855</v>
      </c>
      <c r="L765" s="14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0.11655011655011654</v>
      </c>
      <c r="R765" s="12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66"/>
        <v>42227.173159722224</v>
      </c>
      <c r="L766" s="14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12">
        <v>0</v>
      </c>
      <c r="S766" t="str">
        <f t="shared" si="70"/>
        <v>publishing</v>
      </c>
      <c r="T766" t="str">
        <f t="shared" si="71"/>
        <v>fiction</v>
      </c>
    </row>
    <row r="767" spans="1:20" ht="8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66"/>
        <v>41901.542638888888</v>
      </c>
      <c r="L767" s="14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36.014285714285712</v>
      </c>
      <c r="R767" s="12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80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66"/>
        <v>42021.783368055556</v>
      </c>
      <c r="L768" s="14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12">
        <v>0</v>
      </c>
      <c r="S768" t="str">
        <f t="shared" si="70"/>
        <v>publishing</v>
      </c>
      <c r="T768" t="str">
        <f t="shared" si="71"/>
        <v>fiction</v>
      </c>
    </row>
    <row r="769" spans="1:20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66"/>
        <v>42115.143634259264</v>
      </c>
      <c r="L769" s="14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</v>
      </c>
      <c r="R769" s="12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80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ref="K770:K833" si="72">(J770/86400)+DATE(1970,1,1)</f>
        <v>41594.207060185188</v>
      </c>
      <c r="L770" s="14">
        <f t="shared" ref="L770:L833" si="73">(((I770/60)/60)/24)+DATE(1970,1,1)</f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12">
        <v>0</v>
      </c>
      <c r="S770" t="str">
        <f t="shared" si="70"/>
        <v>publishing</v>
      </c>
      <c r="T770" t="str">
        <f t="shared" si="71"/>
        <v>fiction</v>
      </c>
    </row>
    <row r="771" spans="1:20" ht="8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si="72"/>
        <v>41604.996458333335</v>
      </c>
      <c r="L771" s="14">
        <f t="shared" si="73"/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E771/D771*100</f>
        <v>41.4</v>
      </c>
      <c r="R771" s="12">
        <f t="shared" ref="R771:R834" si="75">E771/N771</f>
        <v>31.846153846153847</v>
      </c>
      <c r="S771" t="str">
        <f t="shared" ref="S771:S834" si="76">LEFT(P771,SEARCH("/",P771,1)-1)</f>
        <v>publishing</v>
      </c>
      <c r="T771" t="str">
        <f t="shared" ref="T771:T834" si="77">RIGHT(P771,LEN(P771)-SEARCH("/",P771))</f>
        <v>fiction</v>
      </c>
    </row>
    <row r="772" spans="1:20" ht="8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72"/>
        <v>41289.9996412037</v>
      </c>
      <c r="L772" s="14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12">
        <v>0</v>
      </c>
      <c r="S772" t="str">
        <f t="shared" si="76"/>
        <v>publishing</v>
      </c>
      <c r="T772" t="str">
        <f t="shared" si="77"/>
        <v>fiction</v>
      </c>
    </row>
    <row r="773" spans="1:20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72"/>
        <v>42349.824097222227</v>
      </c>
      <c r="L773" s="14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2.6315789473684209E-2</v>
      </c>
      <c r="R773" s="12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72"/>
        <v>40068.056932870371</v>
      </c>
      <c r="L774" s="14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3.3333333333333335</v>
      </c>
      <c r="R774" s="12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80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72"/>
        <v>42100.735937500001</v>
      </c>
      <c r="L775" s="14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0.85129023676509719</v>
      </c>
      <c r="R775" s="12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72"/>
        <v>41663.780300925922</v>
      </c>
      <c r="L776" s="14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70.199999999999989</v>
      </c>
      <c r="R776" s="12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64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72"/>
        <v>40863.060127314813</v>
      </c>
      <c r="L777" s="14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1.7000000000000002</v>
      </c>
      <c r="R777" s="12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8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72"/>
        <v>42250.685706018514</v>
      </c>
      <c r="L778" s="14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51.4</v>
      </c>
      <c r="R778" s="12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72"/>
        <v>41456.981215277774</v>
      </c>
      <c r="L779" s="14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0.70000000000000007</v>
      </c>
      <c r="R779" s="12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64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72"/>
        <v>41729.702314814815</v>
      </c>
      <c r="L780" s="14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0.4</v>
      </c>
      <c r="R780" s="12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8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72"/>
        <v>40436.68408564815</v>
      </c>
      <c r="L781" s="14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2.666666666666667</v>
      </c>
      <c r="R781" s="12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64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72"/>
        <v>40636.673900462964</v>
      </c>
      <c r="L782" s="14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104</v>
      </c>
      <c r="R782" s="12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64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72"/>
        <v>41403.000856481478</v>
      </c>
      <c r="L783" s="14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133.15375</v>
      </c>
      <c r="R783" s="12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72"/>
        <v>41116.758125</v>
      </c>
      <c r="L784" s="14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100</v>
      </c>
      <c r="R784" s="12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80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72"/>
        <v>40987.773715277777</v>
      </c>
      <c r="L785" s="14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148.13333333333333</v>
      </c>
      <c r="R785" s="12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8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72"/>
        <v>41675.149525462963</v>
      </c>
      <c r="L786" s="14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102.49999999999999</v>
      </c>
      <c r="R786" s="12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72"/>
        <v>41303.593923611115</v>
      </c>
      <c r="L787" s="14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180.62799999999999</v>
      </c>
      <c r="R787" s="12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72"/>
        <v>40983.055949074071</v>
      </c>
      <c r="L788" s="14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142.79999999999998</v>
      </c>
      <c r="R788" s="12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72"/>
        <v>41549.627615740741</v>
      </c>
      <c r="L789" s="14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114.16666666666666</v>
      </c>
      <c r="R789" s="12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80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72"/>
        <v>41059.006805555553</v>
      </c>
      <c r="L790" s="14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203.505</v>
      </c>
      <c r="R790" s="12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72"/>
        <v>41277.186111111107</v>
      </c>
      <c r="L791" s="14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109.41176470588236</v>
      </c>
      <c r="R791" s="12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8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72"/>
        <v>41276.047905092593</v>
      </c>
      <c r="L792" s="14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144.37459999999999</v>
      </c>
      <c r="R792" s="12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80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72"/>
        <v>41557.780624999999</v>
      </c>
      <c r="L793" s="14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103.86666666666666</v>
      </c>
      <c r="R793" s="12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48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72"/>
        <v>41555.87364583333</v>
      </c>
      <c r="L794" s="14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100.44440000000002</v>
      </c>
      <c r="R794" s="12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8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72"/>
        <v>41442.741249999999</v>
      </c>
      <c r="L795" s="14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102.77927272727271</v>
      </c>
      <c r="R795" s="12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80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72"/>
        <v>40736.115011574075</v>
      </c>
      <c r="L796" s="14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105.31250000000001</v>
      </c>
      <c r="R796" s="12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80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72"/>
        <v>40963.613032407404</v>
      </c>
      <c r="L797" s="14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111.78571428571429</v>
      </c>
      <c r="R797" s="12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72"/>
        <v>41502.882928240739</v>
      </c>
      <c r="L798" s="14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101.35000000000001</v>
      </c>
      <c r="R798" s="12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72"/>
        <v>40996.994074074071</v>
      </c>
      <c r="L799" s="14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107.53333333333333</v>
      </c>
      <c r="R799" s="12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72"/>
        <v>41882.590127314819</v>
      </c>
      <c r="L800" s="14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114.88571428571429</v>
      </c>
      <c r="R800" s="12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8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72"/>
        <v>40996.667199074072</v>
      </c>
      <c r="L801" s="14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100.02</v>
      </c>
      <c r="R801" s="12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64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72"/>
        <v>41863.433495370373</v>
      </c>
      <c r="L802" s="14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152.13333333333335</v>
      </c>
      <c r="R802" s="1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72"/>
        <v>40695.795370370368</v>
      </c>
      <c r="L803" s="14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111.52149999999999</v>
      </c>
      <c r="R803" s="12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8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72"/>
        <v>41123.022268518514</v>
      </c>
      <c r="L804" s="14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101.33333333333334</v>
      </c>
      <c r="R804" s="12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80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72"/>
        <v>40665.949976851851</v>
      </c>
      <c r="L805" s="14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123.2608695652174</v>
      </c>
      <c r="R805" s="12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72"/>
        <v>40730.105624999997</v>
      </c>
      <c r="L806" s="14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100</v>
      </c>
      <c r="R806" s="12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72"/>
        <v>40690.823055555556</v>
      </c>
      <c r="L807" s="14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105</v>
      </c>
      <c r="R807" s="12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72"/>
        <v>40763.691423611112</v>
      </c>
      <c r="L808" s="14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104.4375</v>
      </c>
      <c r="R808" s="12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72"/>
        <v>42759.628599537042</v>
      </c>
      <c r="L809" s="14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105.125</v>
      </c>
      <c r="R809" s="12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80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72"/>
        <v>41962.100532407407</v>
      </c>
      <c r="L810" s="14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100</v>
      </c>
      <c r="R810" s="12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64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72"/>
        <v>41628.833680555559</v>
      </c>
      <c r="L811" s="14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103.77499999999999</v>
      </c>
      <c r="R811" s="12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72"/>
        <v>41123.056273148148</v>
      </c>
      <c r="L812" s="14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105</v>
      </c>
      <c r="R812" s="12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72"/>
        <v>41443.643541666665</v>
      </c>
      <c r="L813" s="14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104</v>
      </c>
      <c r="R813" s="12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80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72"/>
        <v>41282.017962962964</v>
      </c>
      <c r="L814" s="14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151.83333333333334</v>
      </c>
      <c r="R814" s="12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72"/>
        <v>41080.960243055553</v>
      </c>
      <c r="L815" s="14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159.99600000000001</v>
      </c>
      <c r="R815" s="12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80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72"/>
        <v>40679.743067129632</v>
      </c>
      <c r="L816" s="14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127.3</v>
      </c>
      <c r="R816" s="12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72"/>
        <v>41914.917858796296</v>
      </c>
      <c r="L817" s="14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107</v>
      </c>
      <c r="R817" s="12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72"/>
        <v>41341.870868055557</v>
      </c>
      <c r="L818" s="14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115.12214285714286</v>
      </c>
      <c r="R818" s="12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72"/>
        <v>40925.599664351852</v>
      </c>
      <c r="L819" s="14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137.11066666666665</v>
      </c>
      <c r="R819" s="12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80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72"/>
        <v>41120.882881944446</v>
      </c>
      <c r="L820" s="14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155.71428571428572</v>
      </c>
      <c r="R820" s="12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72"/>
        <v>41619.998310185183</v>
      </c>
      <c r="L821" s="14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108.74999999999999</v>
      </c>
      <c r="R821" s="12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64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72"/>
        <v>41768.841921296298</v>
      </c>
      <c r="L822" s="14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134.05000000000001</v>
      </c>
      <c r="R822" s="12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72"/>
        <v>42093.922048611115</v>
      </c>
      <c r="L823" s="14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100</v>
      </c>
      <c r="R823" s="12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72"/>
        <v>41157.947337962964</v>
      </c>
      <c r="L824" s="14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119.16666666666667</v>
      </c>
      <c r="R824" s="12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64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72"/>
        <v>42055.972824074073</v>
      </c>
      <c r="L825" s="14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179.5</v>
      </c>
      <c r="R825" s="12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8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72"/>
        <v>40250.242106481484</v>
      </c>
      <c r="L826" s="14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134.38124999999999</v>
      </c>
      <c r="R826" s="12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64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72"/>
        <v>41186.306527777779</v>
      </c>
      <c r="L827" s="14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100.43200000000002</v>
      </c>
      <c r="R827" s="12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72"/>
        <v>40973.038541666669</v>
      </c>
      <c r="L828" s="14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101.45454545454547</v>
      </c>
      <c r="R828" s="12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8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72"/>
        <v>40927.473460648151</v>
      </c>
      <c r="L829" s="14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103.33333333333334</v>
      </c>
      <c r="R829" s="12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80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72"/>
        <v>41073.050717592589</v>
      </c>
      <c r="L830" s="14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107</v>
      </c>
      <c r="R830" s="12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8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72"/>
        <v>42504.801388888889</v>
      </c>
      <c r="L831" s="14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104</v>
      </c>
      <c r="R831" s="12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72"/>
        <v>41325.525752314818</v>
      </c>
      <c r="L832" s="14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107.83333333333334</v>
      </c>
      <c r="R832" s="12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72"/>
        <v>40996.646921296298</v>
      </c>
      <c r="L833" s="14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233.33333333333334</v>
      </c>
      <c r="R833" s="12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80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ref="K834:K897" si="78">(J834/86400)+DATE(1970,1,1)</f>
        <v>40869.675173611111</v>
      </c>
      <c r="L834" s="14">
        <f t="shared" ref="L834:L897" si="79">(((I834/60)/60)/24)+DATE(1970,1,1)</f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100.60706666666665</v>
      </c>
      <c r="R834" s="12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si="78"/>
        <v>41718.878182870372</v>
      </c>
      <c r="L835" s="14">
        <f t="shared" si="79"/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E835/D835*100</f>
        <v>101.66666666666666</v>
      </c>
      <c r="R835" s="12">
        <f t="shared" ref="R835:R898" si="81">E835/N835</f>
        <v>148.78048780487805</v>
      </c>
      <c r="S835" t="str">
        <f t="shared" ref="S835:S898" si="82">LEFT(P835,SEARCH("/",P835,1)-1)</f>
        <v>music</v>
      </c>
      <c r="T835" t="str">
        <f t="shared" ref="T835:T898" si="83">RIGHT(P835,LEN(P835)-SEARCH("/",P835))</f>
        <v>rock</v>
      </c>
    </row>
    <row r="836" spans="1:20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78"/>
        <v>41422.822824074072</v>
      </c>
      <c r="L836" s="14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131.0181818181818</v>
      </c>
      <c r="R836" s="12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80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78"/>
        <v>41005.45784722222</v>
      </c>
      <c r="L837" s="14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117.25000000000001</v>
      </c>
      <c r="R837" s="12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78"/>
        <v>41524.056921296295</v>
      </c>
      <c r="L838" s="14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100.93039999999999</v>
      </c>
      <c r="R838" s="12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78"/>
        <v>41730.998402777775</v>
      </c>
      <c r="L839" s="14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121.8</v>
      </c>
      <c r="R839" s="12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78"/>
        <v>40895.897974537038</v>
      </c>
      <c r="L840" s="14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145.4</v>
      </c>
      <c r="R840" s="12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78"/>
        <v>41144.763379629629</v>
      </c>
      <c r="L841" s="14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116.61660000000001</v>
      </c>
      <c r="R841" s="12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64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78"/>
        <v>42607.226701388892</v>
      </c>
      <c r="L842" s="14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120.4166</v>
      </c>
      <c r="R842" s="12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8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78"/>
        <v>41923.838692129633</v>
      </c>
      <c r="L843" s="14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101.32000000000001</v>
      </c>
      <c r="R843" s="12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78"/>
        <v>41526.59239583333</v>
      </c>
      <c r="L844" s="14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104.32</v>
      </c>
      <c r="R844" s="12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8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78"/>
        <v>42695.257870370369</v>
      </c>
      <c r="L845" s="14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267.13333333333333</v>
      </c>
      <c r="R845" s="12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78"/>
        <v>41905.684629629628</v>
      </c>
      <c r="L846" s="14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194.13333333333333</v>
      </c>
      <c r="R846" s="12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78"/>
        <v>42578.205972222218</v>
      </c>
      <c r="L847" s="14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120.3802</v>
      </c>
      <c r="R847" s="12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64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78"/>
        <v>41694.391840277778</v>
      </c>
      <c r="L848" s="14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122.00090909090908</v>
      </c>
      <c r="R848" s="12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78"/>
        <v>42165.798333333332</v>
      </c>
      <c r="L849" s="14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100</v>
      </c>
      <c r="R849" s="12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78"/>
        <v>42078.792048611111</v>
      </c>
      <c r="L850" s="14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100</v>
      </c>
      <c r="R850" s="12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8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78"/>
        <v>42051.148888888885</v>
      </c>
      <c r="L851" s="14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119.9</v>
      </c>
      <c r="R851" s="12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78"/>
        <v>42452.827743055561</v>
      </c>
      <c r="L852" s="14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155.17499999999998</v>
      </c>
      <c r="R852" s="12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64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78"/>
        <v>42522.880243055552</v>
      </c>
      <c r="L853" s="14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130.44999999999999</v>
      </c>
      <c r="R853" s="12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78"/>
        <v>42656.805497685185</v>
      </c>
      <c r="L854" s="14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104.97142857142859</v>
      </c>
      <c r="R854" s="12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78"/>
        <v>42021.832280092596</v>
      </c>
      <c r="L855" s="14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100</v>
      </c>
      <c r="R855" s="12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64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78"/>
        <v>42702.212337962963</v>
      </c>
      <c r="L856" s="14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118.2205035971223</v>
      </c>
      <c r="R856" s="12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64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78"/>
        <v>42545.125196759254</v>
      </c>
      <c r="L857" s="14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103.44827586206897</v>
      </c>
      <c r="R857" s="12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78"/>
        <v>42609.311990740738</v>
      </c>
      <c r="L858" s="14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218.00000000000003</v>
      </c>
      <c r="R858" s="12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78"/>
        <v>42291.581377314811</v>
      </c>
      <c r="L859" s="14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100</v>
      </c>
      <c r="R859" s="12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8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78"/>
        <v>42079.745578703703</v>
      </c>
      <c r="L860" s="14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144.00583333333333</v>
      </c>
      <c r="R860" s="12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64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78"/>
        <v>42128.820231481484</v>
      </c>
      <c r="L861" s="14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104.67500000000001</v>
      </c>
      <c r="R861" s="12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78"/>
        <v>41570.482789351852</v>
      </c>
      <c r="L862" s="14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18.142857142857142</v>
      </c>
      <c r="R862" s="12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78"/>
        <v>42599.965324074074</v>
      </c>
      <c r="L863" s="14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2.2444444444444445</v>
      </c>
      <c r="R863" s="12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78"/>
        <v>41559.5549537037</v>
      </c>
      <c r="L864" s="14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0.33999999999999997</v>
      </c>
      <c r="R864" s="12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78"/>
        <v>40921.117662037039</v>
      </c>
      <c r="L865" s="14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4.5</v>
      </c>
      <c r="R865" s="12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78"/>
        <v>41541.106921296298</v>
      </c>
      <c r="L866" s="14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41.53846153846154</v>
      </c>
      <c r="R866" s="12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80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78"/>
        <v>41230.773113425923</v>
      </c>
      <c r="L867" s="14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</v>
      </c>
      <c r="R867" s="12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78"/>
        <v>42025.637939814813</v>
      </c>
      <c r="L868" s="14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18.285714285714285</v>
      </c>
      <c r="R868" s="12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78"/>
        <v>40088.105393518519</v>
      </c>
      <c r="L869" s="14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24.02</v>
      </c>
      <c r="R869" s="12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78"/>
        <v>41616.027754629627</v>
      </c>
      <c r="L870" s="14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0.1111111111111111</v>
      </c>
      <c r="R870" s="12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8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78"/>
        <v>41342.845567129625</v>
      </c>
      <c r="L871" s="14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11.818181818181818</v>
      </c>
      <c r="R871" s="12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78"/>
        <v>41488.022256944445</v>
      </c>
      <c r="L872" s="14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0.31</v>
      </c>
      <c r="R872" s="1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8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78"/>
        <v>41577.561284722222</v>
      </c>
      <c r="L873" s="14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5.416666666666667</v>
      </c>
      <c r="R873" s="12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78"/>
        <v>40567.825543981482</v>
      </c>
      <c r="L874" s="14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0.8125</v>
      </c>
      <c r="R874" s="12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78"/>
        <v>41184.167129629626</v>
      </c>
      <c r="L875" s="14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1.2857142857142856</v>
      </c>
      <c r="R875" s="12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8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78"/>
        <v>41368.583726851852</v>
      </c>
      <c r="L876" s="14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24.333333333333336</v>
      </c>
      <c r="R876" s="12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8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78"/>
        <v>42248.723738425921</v>
      </c>
      <c r="L877" s="14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12">
        <v>0</v>
      </c>
      <c r="S877" t="str">
        <f t="shared" si="82"/>
        <v>music</v>
      </c>
      <c r="T877" t="str">
        <f t="shared" si="83"/>
        <v>jazz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78"/>
        <v>41276.496840277774</v>
      </c>
      <c r="L878" s="14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40.799492385786799</v>
      </c>
      <c r="R878" s="12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80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78"/>
        <v>41597.788888888885</v>
      </c>
      <c r="L879" s="14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67.55</v>
      </c>
      <c r="R879" s="12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78"/>
        <v>40505.232916666668</v>
      </c>
      <c r="L880" s="14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1.3</v>
      </c>
      <c r="R880" s="12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80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78"/>
        <v>41037.829918981479</v>
      </c>
      <c r="L881" s="14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30.666666666666664</v>
      </c>
      <c r="R881" s="12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80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78"/>
        <v>41179.32104166667</v>
      </c>
      <c r="L882" s="14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</v>
      </c>
      <c r="R882" s="12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64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78"/>
        <v>40877.25099537037</v>
      </c>
      <c r="L883" s="14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0.8</v>
      </c>
      <c r="R883" s="12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78"/>
        <v>40759.860532407409</v>
      </c>
      <c r="L884" s="14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20.133333333333333</v>
      </c>
      <c r="R884" s="12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80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78"/>
        <v>42371.935590277775</v>
      </c>
      <c r="L885" s="14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40.020000000000003</v>
      </c>
      <c r="R885" s="12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64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78"/>
        <v>40981.802615740744</v>
      </c>
      <c r="L886" s="14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1</v>
      </c>
      <c r="R886" s="12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78"/>
        <v>42713.941099537042</v>
      </c>
      <c r="L887" s="14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75</v>
      </c>
      <c r="R887" s="12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8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78"/>
        <v>42603.870520833334</v>
      </c>
      <c r="L888" s="14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41</v>
      </c>
      <c r="R888" s="12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80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78"/>
        <v>41026.958969907406</v>
      </c>
      <c r="L889" s="14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12">
        <v>0</v>
      </c>
      <c r="S889" t="str">
        <f t="shared" si="82"/>
        <v>music</v>
      </c>
      <c r="T889" t="str">
        <f t="shared" si="83"/>
        <v>indie rock</v>
      </c>
    </row>
    <row r="890" spans="1:20" ht="8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78"/>
        <v>40751.753298611111</v>
      </c>
      <c r="L890" s="14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7.1999999999999993</v>
      </c>
      <c r="R890" s="12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78"/>
        <v>41887.784062500003</v>
      </c>
      <c r="L891" s="14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9.4412800000000008</v>
      </c>
      <c r="R891" s="12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8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78"/>
        <v>41569.698831018519</v>
      </c>
      <c r="L892" s="14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4.1666666666666661</v>
      </c>
      <c r="R892" s="1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78"/>
        <v>41842.031597222223</v>
      </c>
      <c r="L893" s="14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</v>
      </c>
      <c r="R893" s="12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80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78"/>
        <v>40304.20003472222</v>
      </c>
      <c r="L894" s="14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40.75</v>
      </c>
      <c r="R894" s="12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78"/>
        <v>42065.897719907407</v>
      </c>
      <c r="L895" s="14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10</v>
      </c>
      <c r="R895" s="12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78"/>
        <v>42496.98159722222</v>
      </c>
      <c r="L896" s="14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39.17</v>
      </c>
      <c r="R896" s="12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80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78"/>
        <v>40431.127650462964</v>
      </c>
      <c r="L897" s="14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</v>
      </c>
      <c r="R897" s="12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80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ref="K898:K961" si="84">(J898/86400)+DATE(1970,1,1)</f>
        <v>42218.872986111106</v>
      </c>
      <c r="L898" s="14">
        <f t="shared" ref="L898:L961" si="85">(((I898/60)/60)/24)+DATE(1970,1,1)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40</v>
      </c>
      <c r="R898" s="12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8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si="84"/>
        <v>41211.688750000001</v>
      </c>
      <c r="L899" s="14">
        <f t="shared" si="85"/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E899/D899*100</f>
        <v>0</v>
      </c>
      <c r="R899" s="12">
        <v>0</v>
      </c>
      <c r="S899" t="str">
        <f t="shared" ref="S899:S962" si="87">LEFT(P899,SEARCH("/",P899,1)-1)</f>
        <v>music</v>
      </c>
      <c r="T899" t="str">
        <f t="shared" ref="T899:T962" si="88">RIGHT(P899,LEN(P899)-SEARCH("/",P899))</f>
        <v>indie rock</v>
      </c>
    </row>
    <row r="900" spans="1:20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84"/>
        <v>40878.758217592593</v>
      </c>
      <c r="L900" s="14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2.8000000000000003</v>
      </c>
      <c r="R900" s="12">
        <f t="shared" ref="R900:R962" si="89">E900/N900</f>
        <v>35</v>
      </c>
      <c r="S900" t="str">
        <f t="shared" si="87"/>
        <v>music</v>
      </c>
      <c r="T900" t="str">
        <f t="shared" si="88"/>
        <v>indie rock</v>
      </c>
    </row>
    <row r="901" spans="1:20" ht="64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84"/>
        <v>40646.099097222221</v>
      </c>
      <c r="L901" s="14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37.333333333333336</v>
      </c>
      <c r="R901" s="12">
        <f t="shared" si="89"/>
        <v>35</v>
      </c>
      <c r="S901" t="str">
        <f t="shared" si="87"/>
        <v>music</v>
      </c>
      <c r="T901" t="str">
        <f t="shared" si="88"/>
        <v>indie rock</v>
      </c>
    </row>
    <row r="902" spans="1:20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84"/>
        <v>42429.84956018519</v>
      </c>
      <c r="L902" s="14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0.42</v>
      </c>
      <c r="R902" s="12">
        <f t="shared" si="89"/>
        <v>10.5</v>
      </c>
      <c r="S902" t="str">
        <f t="shared" si="87"/>
        <v>music</v>
      </c>
      <c r="T902" t="str">
        <f t="shared" si="88"/>
        <v>jazz</v>
      </c>
    </row>
    <row r="903" spans="1:20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84"/>
        <v>40291.81150462963</v>
      </c>
      <c r="L903" s="14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12">
        <v>0</v>
      </c>
      <c r="S903" t="str">
        <f t="shared" si="87"/>
        <v>music</v>
      </c>
      <c r="T903" t="str">
        <f t="shared" si="88"/>
        <v>jazz</v>
      </c>
    </row>
    <row r="904" spans="1:20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84"/>
        <v>41829.965532407405</v>
      </c>
      <c r="L904" s="14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0.3</v>
      </c>
      <c r="R904" s="12">
        <f t="shared" si="89"/>
        <v>30</v>
      </c>
      <c r="S904" t="str">
        <f t="shared" si="87"/>
        <v>music</v>
      </c>
      <c r="T904" t="str">
        <f t="shared" si="88"/>
        <v>jazz</v>
      </c>
    </row>
    <row r="905" spans="1:20" ht="64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84"/>
        <v>41149.796064814815</v>
      </c>
      <c r="L905" s="14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</v>
      </c>
      <c r="R905" s="12">
        <f t="shared" si="89"/>
        <v>40</v>
      </c>
      <c r="S905" t="str">
        <f t="shared" si="87"/>
        <v>music</v>
      </c>
      <c r="T905" t="str">
        <f t="shared" si="88"/>
        <v>jazz</v>
      </c>
    </row>
    <row r="906" spans="1:20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84"/>
        <v>42342.080289351856</v>
      </c>
      <c r="L906" s="14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0.30199999999999999</v>
      </c>
      <c r="R906" s="12">
        <f t="shared" si="89"/>
        <v>50.333333333333336</v>
      </c>
      <c r="S906" t="str">
        <f t="shared" si="87"/>
        <v>music</v>
      </c>
      <c r="T906" t="str">
        <f t="shared" si="88"/>
        <v>jazz</v>
      </c>
    </row>
    <row r="907" spans="1:20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84"/>
        <v>40507.239884259259</v>
      </c>
      <c r="L907" s="14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</v>
      </c>
      <c r="R907" s="12">
        <f t="shared" si="89"/>
        <v>32.666666666666664</v>
      </c>
      <c r="S907" t="str">
        <f t="shared" si="87"/>
        <v>music</v>
      </c>
      <c r="T907" t="str">
        <f t="shared" si="88"/>
        <v>jazz</v>
      </c>
    </row>
    <row r="908" spans="1:20" ht="48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84"/>
        <v>41681.189699074072</v>
      </c>
      <c r="L908" s="14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12">
        <v>0</v>
      </c>
      <c r="S908" t="str">
        <f t="shared" si="87"/>
        <v>music</v>
      </c>
      <c r="T908" t="str">
        <f t="shared" si="88"/>
        <v>jazz</v>
      </c>
    </row>
    <row r="909" spans="1:20" ht="64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84"/>
        <v>40767.192395833335</v>
      </c>
      <c r="L909" s="14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12">
        <v>0</v>
      </c>
      <c r="S909" t="str">
        <f t="shared" si="87"/>
        <v>music</v>
      </c>
      <c r="T909" t="str">
        <f t="shared" si="88"/>
        <v>jazz</v>
      </c>
    </row>
    <row r="910" spans="1:20" ht="64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84"/>
        <v>40340.801562499997</v>
      </c>
      <c r="L910" s="14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12">
        <v>0</v>
      </c>
      <c r="S910" t="str">
        <f t="shared" si="87"/>
        <v>music</v>
      </c>
      <c r="T910" t="str">
        <f t="shared" si="88"/>
        <v>jazz</v>
      </c>
    </row>
    <row r="911" spans="1:20" ht="8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84"/>
        <v>41081.69027777778</v>
      </c>
      <c r="L911" s="14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</v>
      </c>
      <c r="R911" s="12">
        <f t="shared" si="89"/>
        <v>65</v>
      </c>
      <c r="S911" t="str">
        <f t="shared" si="87"/>
        <v>music</v>
      </c>
      <c r="T911" t="str">
        <f t="shared" si="88"/>
        <v>jazz</v>
      </c>
    </row>
    <row r="912" spans="1:20" ht="80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84"/>
        <v>42737.545358796298</v>
      </c>
      <c r="L912" s="14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22.363636363636363</v>
      </c>
      <c r="R912" s="12">
        <f t="shared" si="89"/>
        <v>24.6</v>
      </c>
      <c r="S912" t="str">
        <f t="shared" si="87"/>
        <v>music</v>
      </c>
      <c r="T912" t="str">
        <f t="shared" si="88"/>
        <v>jazz</v>
      </c>
    </row>
    <row r="913" spans="1:20" ht="8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84"/>
        <v>41642.005150462966</v>
      </c>
      <c r="L913" s="14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12">
        <v>0</v>
      </c>
      <c r="S913" t="str">
        <f t="shared" si="87"/>
        <v>music</v>
      </c>
      <c r="T913" t="str">
        <f t="shared" si="88"/>
        <v>jazz</v>
      </c>
    </row>
    <row r="914" spans="1:20" ht="64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84"/>
        <v>41194.109340277777</v>
      </c>
      <c r="L914" s="14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0.85714285714285721</v>
      </c>
      <c r="R914" s="12">
        <f t="shared" si="89"/>
        <v>15</v>
      </c>
      <c r="S914" t="str">
        <f t="shared" si="87"/>
        <v>music</v>
      </c>
      <c r="T914" t="str">
        <f t="shared" si="88"/>
        <v>jazz</v>
      </c>
    </row>
    <row r="915" spans="1:20" ht="8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84"/>
        <v>41004.139108796298</v>
      </c>
      <c r="L915" s="14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6.6066666666666665</v>
      </c>
      <c r="R915" s="12">
        <f t="shared" si="89"/>
        <v>82.583333333333329</v>
      </c>
      <c r="S915" t="str">
        <f t="shared" si="87"/>
        <v>music</v>
      </c>
      <c r="T915" t="str">
        <f t="shared" si="88"/>
        <v>jazz</v>
      </c>
    </row>
    <row r="916" spans="1:20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84"/>
        <v>41116.763275462959</v>
      </c>
      <c r="L916" s="14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12">
        <v>0</v>
      </c>
      <c r="S916" t="str">
        <f t="shared" si="87"/>
        <v>music</v>
      </c>
      <c r="T916" t="str">
        <f t="shared" si="88"/>
        <v>jazz</v>
      </c>
    </row>
    <row r="917" spans="1:20" ht="64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84"/>
        <v>40937.679560185185</v>
      </c>
      <c r="L917" s="14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5.7692307692307692</v>
      </c>
      <c r="R917" s="12">
        <f t="shared" si="89"/>
        <v>41.666666666666664</v>
      </c>
      <c r="S917" t="str">
        <f t="shared" si="87"/>
        <v>music</v>
      </c>
      <c r="T917" t="str">
        <f t="shared" si="88"/>
        <v>jazz</v>
      </c>
    </row>
    <row r="918" spans="1:20" ht="64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84"/>
        <v>40434.853402777779</v>
      </c>
      <c r="L918" s="14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12">
        <v>0</v>
      </c>
      <c r="S918" t="str">
        <f t="shared" si="87"/>
        <v>music</v>
      </c>
      <c r="T918" t="str">
        <f t="shared" si="88"/>
        <v>jazz</v>
      </c>
    </row>
    <row r="919" spans="1:20" ht="8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84"/>
        <v>41802.94363425926</v>
      </c>
      <c r="L919" s="14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0.6</v>
      </c>
      <c r="R919" s="12">
        <f t="shared" si="89"/>
        <v>30</v>
      </c>
      <c r="S919" t="str">
        <f t="shared" si="87"/>
        <v>music</v>
      </c>
      <c r="T919" t="str">
        <f t="shared" si="88"/>
        <v>jazz</v>
      </c>
    </row>
    <row r="920" spans="1:20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84"/>
        <v>41944.916215277779</v>
      </c>
      <c r="L920" s="14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</v>
      </c>
      <c r="R920" s="12">
        <f t="shared" si="89"/>
        <v>19.600000000000001</v>
      </c>
      <c r="S920" t="str">
        <f t="shared" si="87"/>
        <v>music</v>
      </c>
      <c r="T920" t="str">
        <f t="shared" si="88"/>
        <v>jazz</v>
      </c>
    </row>
    <row r="921" spans="1:20" ht="3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84"/>
        <v>41227.641724537039</v>
      </c>
      <c r="L921" s="14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0.5</v>
      </c>
      <c r="R921" s="12">
        <f t="shared" si="89"/>
        <v>100</v>
      </c>
      <c r="S921" t="str">
        <f t="shared" si="87"/>
        <v>music</v>
      </c>
      <c r="T921" t="str">
        <f t="shared" si="88"/>
        <v>jazz</v>
      </c>
    </row>
    <row r="922" spans="1:20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84"/>
        <v>41562.671550925923</v>
      </c>
      <c r="L922" s="14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12">
        <v>0</v>
      </c>
      <c r="S922" t="str">
        <f t="shared" si="87"/>
        <v>music</v>
      </c>
      <c r="T922" t="str">
        <f t="shared" si="88"/>
        <v>jazz</v>
      </c>
    </row>
    <row r="923" spans="1:20" ht="8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84"/>
        <v>40847.171018518522</v>
      </c>
      <c r="L923" s="14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30.9</v>
      </c>
      <c r="R923" s="12">
        <f t="shared" si="89"/>
        <v>231.75</v>
      </c>
      <c r="S923" t="str">
        <f t="shared" si="87"/>
        <v>music</v>
      </c>
      <c r="T923" t="str">
        <f t="shared" si="88"/>
        <v>jazz</v>
      </c>
    </row>
    <row r="924" spans="1:20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84"/>
        <v>41878.530011574076</v>
      </c>
      <c r="L924" s="14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21.037037037037038</v>
      </c>
      <c r="R924" s="12">
        <f t="shared" si="89"/>
        <v>189.33333333333334</v>
      </c>
      <c r="S924" t="str">
        <f t="shared" si="87"/>
        <v>music</v>
      </c>
      <c r="T924" t="str">
        <f t="shared" si="88"/>
        <v>jazz</v>
      </c>
    </row>
    <row r="925" spans="1:20" ht="8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84"/>
        <v>41934.959756944445</v>
      </c>
      <c r="L925" s="14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2.1999999999999997</v>
      </c>
      <c r="R925" s="12">
        <f t="shared" si="89"/>
        <v>55</v>
      </c>
      <c r="S925" t="str">
        <f t="shared" si="87"/>
        <v>music</v>
      </c>
      <c r="T925" t="str">
        <f t="shared" si="88"/>
        <v>jazz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84"/>
        <v>41288.942928240736</v>
      </c>
      <c r="L926" s="14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10.9</v>
      </c>
      <c r="R926" s="12">
        <f t="shared" si="89"/>
        <v>21.8</v>
      </c>
      <c r="S926" t="str">
        <f t="shared" si="87"/>
        <v>music</v>
      </c>
      <c r="T926" t="str">
        <f t="shared" si="88"/>
        <v>jazz</v>
      </c>
    </row>
    <row r="927" spans="1:20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84"/>
        <v>41575.880914351852</v>
      </c>
      <c r="L927" s="14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2.666666666666667</v>
      </c>
      <c r="R927" s="12">
        <f t="shared" si="89"/>
        <v>32</v>
      </c>
      <c r="S927" t="str">
        <f t="shared" si="87"/>
        <v>music</v>
      </c>
      <c r="T927" t="str">
        <f t="shared" si="88"/>
        <v>jazz</v>
      </c>
    </row>
    <row r="928" spans="1:20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84"/>
        <v>40338.02002314815</v>
      </c>
      <c r="L928" s="14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12">
        <v>0</v>
      </c>
      <c r="S928" t="str">
        <f t="shared" si="87"/>
        <v>music</v>
      </c>
      <c r="T928" t="str">
        <f t="shared" si="88"/>
        <v>jazz</v>
      </c>
    </row>
    <row r="929" spans="1:20" ht="48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84"/>
        <v>41013.822858796295</v>
      </c>
      <c r="L929" s="14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12">
        <v>0</v>
      </c>
      <c r="S929" t="str">
        <f t="shared" si="87"/>
        <v>music</v>
      </c>
      <c r="T929" t="str">
        <f t="shared" si="88"/>
        <v>jazz</v>
      </c>
    </row>
    <row r="930" spans="1:20" ht="64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84"/>
        <v>41180.86241898148</v>
      </c>
      <c r="L930" s="14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10.86206896551724</v>
      </c>
      <c r="R930" s="12">
        <f t="shared" si="89"/>
        <v>56.25</v>
      </c>
      <c r="S930" t="str">
        <f t="shared" si="87"/>
        <v>music</v>
      </c>
      <c r="T930" t="str">
        <f t="shared" si="88"/>
        <v>jazz</v>
      </c>
    </row>
    <row r="931" spans="1:20" ht="80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84"/>
        <v>40978.238067129627</v>
      </c>
      <c r="L931" s="14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12">
        <v>0</v>
      </c>
      <c r="S931" t="str">
        <f t="shared" si="87"/>
        <v>music</v>
      </c>
      <c r="T931" t="str">
        <f t="shared" si="88"/>
        <v>jazz</v>
      </c>
    </row>
    <row r="932" spans="1:20" ht="8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84"/>
        <v>40312.915578703702</v>
      </c>
      <c r="L932" s="14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38.333333333333336</v>
      </c>
      <c r="R932" s="12">
        <f t="shared" si="89"/>
        <v>69</v>
      </c>
      <c r="S932" t="str">
        <f t="shared" si="87"/>
        <v>music</v>
      </c>
      <c r="T932" t="str">
        <f t="shared" si="88"/>
        <v>jazz</v>
      </c>
    </row>
    <row r="933" spans="1:20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84"/>
        <v>41680.359976851854</v>
      </c>
      <c r="L933" s="14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6.5500000000000007</v>
      </c>
      <c r="R933" s="12">
        <f t="shared" si="89"/>
        <v>18.714285714285715</v>
      </c>
      <c r="S933" t="str">
        <f t="shared" si="87"/>
        <v>music</v>
      </c>
      <c r="T933" t="str">
        <f t="shared" si="88"/>
        <v>jazz</v>
      </c>
    </row>
    <row r="934" spans="1:20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84"/>
        <v>41310.969270833331</v>
      </c>
      <c r="L934" s="14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14.536842105263158</v>
      </c>
      <c r="R934" s="12">
        <f t="shared" si="89"/>
        <v>46.033333333333331</v>
      </c>
      <c r="S934" t="str">
        <f t="shared" si="87"/>
        <v>music</v>
      </c>
      <c r="T934" t="str">
        <f t="shared" si="88"/>
        <v>jazz</v>
      </c>
    </row>
    <row r="935" spans="1:20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84"/>
        <v>41711.169085648144</v>
      </c>
      <c r="L935" s="14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6</v>
      </c>
      <c r="R935" s="12">
        <f t="shared" si="89"/>
        <v>60</v>
      </c>
      <c r="S935" t="str">
        <f t="shared" si="87"/>
        <v>music</v>
      </c>
      <c r="T935" t="str">
        <f t="shared" si="88"/>
        <v>jazz</v>
      </c>
    </row>
    <row r="936" spans="1:20" ht="80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84"/>
        <v>41733.737083333333</v>
      </c>
      <c r="L936" s="14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30.4</v>
      </c>
      <c r="R936" s="12">
        <f t="shared" si="89"/>
        <v>50.666666666666664</v>
      </c>
      <c r="S936" t="str">
        <f t="shared" si="87"/>
        <v>music</v>
      </c>
      <c r="T936" t="str">
        <f t="shared" si="88"/>
        <v>jazz</v>
      </c>
    </row>
    <row r="937" spans="1:20" ht="8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84"/>
        <v>42368.333668981482</v>
      </c>
      <c r="L937" s="14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1.4285714285714286</v>
      </c>
      <c r="R937" s="12">
        <f t="shared" si="89"/>
        <v>25</v>
      </c>
      <c r="S937" t="str">
        <f t="shared" si="87"/>
        <v>music</v>
      </c>
      <c r="T937" t="str">
        <f t="shared" si="88"/>
        <v>jazz</v>
      </c>
    </row>
    <row r="938" spans="1:20" ht="64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84"/>
        <v>40883.024178240739</v>
      </c>
      <c r="L938" s="14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12">
        <v>0</v>
      </c>
      <c r="S938" t="str">
        <f t="shared" si="87"/>
        <v>music</v>
      </c>
      <c r="T938" t="str">
        <f t="shared" si="88"/>
        <v>jazz</v>
      </c>
    </row>
    <row r="939" spans="1:20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84"/>
        <v>41551.798113425924</v>
      </c>
      <c r="L939" s="14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1.1428571428571428</v>
      </c>
      <c r="R939" s="12">
        <f t="shared" si="89"/>
        <v>20</v>
      </c>
      <c r="S939" t="str">
        <f t="shared" si="87"/>
        <v>music</v>
      </c>
      <c r="T939" t="str">
        <f t="shared" si="88"/>
        <v>jazz</v>
      </c>
    </row>
    <row r="940" spans="1:20" ht="64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84"/>
        <v>41124.479722222226</v>
      </c>
      <c r="L940" s="14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0.35714285714285715</v>
      </c>
      <c r="R940" s="12">
        <f t="shared" si="89"/>
        <v>25</v>
      </c>
      <c r="S940" t="str">
        <f t="shared" si="87"/>
        <v>music</v>
      </c>
      <c r="T940" t="str">
        <f t="shared" si="88"/>
        <v>jazz</v>
      </c>
    </row>
    <row r="941" spans="1:20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84"/>
        <v>41416.763171296298</v>
      </c>
      <c r="L941" s="14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1.4545454545454546</v>
      </c>
      <c r="R941" s="12">
        <f t="shared" si="89"/>
        <v>20</v>
      </c>
      <c r="S941" t="str">
        <f t="shared" si="87"/>
        <v>music</v>
      </c>
      <c r="T941" t="str">
        <f t="shared" si="88"/>
        <v>jazz</v>
      </c>
    </row>
    <row r="942" spans="1:20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84"/>
        <v>42182.008402777778</v>
      </c>
      <c r="L942" s="14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17.155555555555555</v>
      </c>
      <c r="R942" s="12">
        <f t="shared" si="89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8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84"/>
        <v>42746.096585648149</v>
      </c>
      <c r="L943" s="14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</v>
      </c>
      <c r="R943" s="12">
        <f t="shared" si="89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84"/>
        <v>42382.843287037038</v>
      </c>
      <c r="L944" s="14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8.9066666666666663</v>
      </c>
      <c r="R944" s="12">
        <f t="shared" si="89"/>
        <v>41.75</v>
      </c>
      <c r="S944" t="str">
        <f t="shared" si="87"/>
        <v>technology</v>
      </c>
      <c r="T944" t="str">
        <f t="shared" si="88"/>
        <v>wearables</v>
      </c>
    </row>
    <row r="945" spans="1:20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84"/>
        <v>42673.66788194445</v>
      </c>
      <c r="L945" s="14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9.6333333333333346</v>
      </c>
      <c r="R945" s="12">
        <f t="shared" si="89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80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84"/>
        <v>42444.583912037036</v>
      </c>
      <c r="L946" s="14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13.325999999999999</v>
      </c>
      <c r="R946" s="12">
        <f t="shared" si="89"/>
        <v>69.40625</v>
      </c>
      <c r="S946" t="str">
        <f t="shared" si="87"/>
        <v>technology</v>
      </c>
      <c r="T946" t="str">
        <f t="shared" si="88"/>
        <v>wearables</v>
      </c>
    </row>
    <row r="947" spans="1:20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84"/>
        <v>42732.872986111106</v>
      </c>
      <c r="L947" s="14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</v>
      </c>
      <c r="R947" s="12">
        <f t="shared" si="89"/>
        <v>155.25</v>
      </c>
      <c r="S947" t="str">
        <f t="shared" si="87"/>
        <v>technology</v>
      </c>
      <c r="T947" t="str">
        <f t="shared" si="88"/>
        <v>wearables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84"/>
        <v>42592.750555555554</v>
      </c>
      <c r="L948" s="14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1.9066666666666665</v>
      </c>
      <c r="R948" s="12">
        <f t="shared" si="89"/>
        <v>57.2</v>
      </c>
      <c r="S948" t="str">
        <f t="shared" si="87"/>
        <v>technology</v>
      </c>
      <c r="T948" t="str">
        <f t="shared" si="88"/>
        <v>wearables</v>
      </c>
    </row>
    <row r="949" spans="1:20" ht="80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84"/>
        <v>42491.781319444446</v>
      </c>
      <c r="L949" s="14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12">
        <v>0</v>
      </c>
      <c r="S949" t="str">
        <f t="shared" si="87"/>
        <v>technology</v>
      </c>
      <c r="T949" t="str">
        <f t="shared" si="88"/>
        <v>wearables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84"/>
        <v>42411.828287037039</v>
      </c>
      <c r="L950" s="14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12</v>
      </c>
      <c r="R950" s="12">
        <f t="shared" si="89"/>
        <v>60</v>
      </c>
      <c r="S950" t="str">
        <f t="shared" si="87"/>
        <v>technology</v>
      </c>
      <c r="T950" t="str">
        <f t="shared" si="88"/>
        <v>wearables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84"/>
        <v>42361.043703703705</v>
      </c>
      <c r="L951" s="14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</v>
      </c>
      <c r="R951" s="12">
        <f t="shared" si="89"/>
        <v>39</v>
      </c>
      <c r="S951" t="str">
        <f t="shared" si="87"/>
        <v>technology</v>
      </c>
      <c r="T951" t="str">
        <f t="shared" si="88"/>
        <v>wearables</v>
      </c>
    </row>
    <row r="952" spans="1:20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84"/>
        <v>42356.750706018516</v>
      </c>
      <c r="L952" s="14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28.04</v>
      </c>
      <c r="R952" s="12">
        <f t="shared" si="89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84"/>
        <v>42480.653611111113</v>
      </c>
      <c r="L953" s="14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38.39</v>
      </c>
      <c r="R953" s="12">
        <f t="shared" si="89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84"/>
        <v>42662.613564814819</v>
      </c>
      <c r="L954" s="14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39.942857142857143</v>
      </c>
      <c r="R954" s="12">
        <f t="shared" si="89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84"/>
        <v>41999.164340277777</v>
      </c>
      <c r="L955" s="14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0.84</v>
      </c>
      <c r="R955" s="12">
        <f t="shared" si="89"/>
        <v>25.2</v>
      </c>
      <c r="S955" t="str">
        <f t="shared" si="87"/>
        <v>technology</v>
      </c>
      <c r="T955" t="str">
        <f t="shared" si="88"/>
        <v>wearables</v>
      </c>
    </row>
    <row r="956" spans="1:20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84"/>
        <v>42194.833784722221</v>
      </c>
      <c r="L956" s="14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43.406666666666666</v>
      </c>
      <c r="R956" s="12">
        <f t="shared" si="89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84"/>
        <v>42586.295138888891</v>
      </c>
      <c r="L957" s="14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5.6613333333333333</v>
      </c>
      <c r="R957" s="12">
        <f t="shared" si="89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96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84"/>
        <v>42060.913877314815</v>
      </c>
      <c r="L958" s="14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1.722</v>
      </c>
      <c r="R958" s="12">
        <f t="shared" si="89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84"/>
        <v>42660.552465277782</v>
      </c>
      <c r="L959" s="14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1.9416666666666664</v>
      </c>
      <c r="R959" s="12">
        <f t="shared" si="89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84"/>
        <v>42082.802812499998</v>
      </c>
      <c r="L960" s="14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11.328275684711327</v>
      </c>
      <c r="R960" s="12">
        <f t="shared" si="89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80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84"/>
        <v>41993.174363425926</v>
      </c>
      <c r="L961" s="14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38.86</v>
      </c>
      <c r="R961" s="12">
        <f t="shared" si="89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ref="K962:K1025" si="90">(J962/86400)+DATE(1970,1,1)</f>
        <v>42766.626793981486</v>
      </c>
      <c r="L962" s="14">
        <f t="shared" ref="L962:L1025" si="91">(((I962/60)/60)/24)+DATE(1970,1,1)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46.100628930817614</v>
      </c>
      <c r="R962" s="12">
        <f t="shared" si="89"/>
        <v>136.46276595744681</v>
      </c>
      <c r="S962" t="str">
        <f t="shared" si="87"/>
        <v>technology</v>
      </c>
      <c r="T962" t="str">
        <f t="shared" si="88"/>
        <v>wearables</v>
      </c>
    </row>
    <row r="963" spans="1:20" ht="64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si="90"/>
        <v>42740.693692129629</v>
      </c>
      <c r="L963" s="14">
        <f t="shared" si="91"/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E963/D963*100</f>
        <v>42.188421052631583</v>
      </c>
      <c r="R963" s="12">
        <f t="shared" ref="R963:R1026" si="93">E963/N963</f>
        <v>364.35454545454547</v>
      </c>
      <c r="S963" t="str">
        <f t="shared" ref="S963:S1026" si="94">LEFT(P963,SEARCH("/",P963,1)-1)</f>
        <v>technology</v>
      </c>
      <c r="T963" t="str">
        <f t="shared" ref="T963:T1026" si="95">RIGHT(P963,LEN(P963)-SEARCH("/",P963))</f>
        <v>wearables</v>
      </c>
    </row>
    <row r="964" spans="1:20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90"/>
        <v>42373.712418981479</v>
      </c>
      <c r="L964" s="14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28.48</v>
      </c>
      <c r="R964" s="12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48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90"/>
        <v>42625.635636574079</v>
      </c>
      <c r="L965" s="14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</v>
      </c>
      <c r="R965" s="12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80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90"/>
        <v>42208.628692129627</v>
      </c>
      <c r="L966" s="14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0.79909090909090907</v>
      </c>
      <c r="R966" s="12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80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90"/>
        <v>42637.016736111109</v>
      </c>
      <c r="L967" s="14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1.1919999999999999</v>
      </c>
      <c r="R967" s="12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90"/>
        <v>42619.635787037041</v>
      </c>
      <c r="L968" s="14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14.799999999999999</v>
      </c>
      <c r="R968" s="12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64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90"/>
        <v>42422.254328703704</v>
      </c>
      <c r="L969" s="14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17.810000000000002</v>
      </c>
      <c r="R969" s="12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8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90"/>
        <v>41836.847615740742</v>
      </c>
      <c r="L970" s="14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</v>
      </c>
      <c r="R970" s="12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48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90"/>
        <v>42742.30332175926</v>
      </c>
      <c r="L971" s="14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46.666666666666664</v>
      </c>
      <c r="R971" s="12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8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90"/>
        <v>42721.220520833333</v>
      </c>
      <c r="L972" s="14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45.92</v>
      </c>
      <c r="R972" s="1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90"/>
        <v>42111.709027777775</v>
      </c>
      <c r="L973" s="14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0.22599999999999998</v>
      </c>
      <c r="R973" s="12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80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90"/>
        <v>41856.865717592591</v>
      </c>
      <c r="L974" s="14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34.625</v>
      </c>
      <c r="R974" s="12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8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90"/>
        <v>42257.014965277776</v>
      </c>
      <c r="L975" s="14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2.0549999999999997</v>
      </c>
      <c r="R975" s="12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90"/>
        <v>42424.749490740738</v>
      </c>
      <c r="L976" s="14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0.55999999999999994</v>
      </c>
      <c r="R976" s="12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8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90"/>
        <v>42489.696585648147</v>
      </c>
      <c r="L977" s="14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2.6069999999999998</v>
      </c>
      <c r="R977" s="12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80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90"/>
        <v>42185.058993055558</v>
      </c>
      <c r="L978" s="14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</v>
      </c>
      <c r="R978" s="12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8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90"/>
        <v>42391.942094907412</v>
      </c>
      <c r="L979" s="14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33.666666666666664</v>
      </c>
      <c r="R979" s="12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90"/>
        <v>42395.309039351851</v>
      </c>
      <c r="L980" s="14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56.263267182990241</v>
      </c>
      <c r="R980" s="12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8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90"/>
        <v>42506.416990740741</v>
      </c>
      <c r="L981" s="14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82.817599999999999</v>
      </c>
      <c r="R981" s="12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8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90"/>
        <v>41928.904189814813</v>
      </c>
      <c r="L982" s="14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14.860000000000001</v>
      </c>
      <c r="R982" s="12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8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90"/>
        <v>41830.947013888886</v>
      </c>
      <c r="L983" s="14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1.2375123751237513E-2</v>
      </c>
      <c r="R983" s="12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64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90"/>
        <v>42615.753310185188</v>
      </c>
      <c r="L984" s="14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1.7142857142857144E-2</v>
      </c>
      <c r="R984" s="12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90"/>
        <v>42574.667650462958</v>
      </c>
      <c r="L985" s="14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29.506136117214709</v>
      </c>
      <c r="R985" s="12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90"/>
        <v>42061.11583333333</v>
      </c>
      <c r="L986" s="14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</v>
      </c>
      <c r="R986" s="12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80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90"/>
        <v>42339.967708333337</v>
      </c>
      <c r="L987" s="14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6.293333333333333</v>
      </c>
      <c r="R987" s="12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80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90"/>
        <v>42324.767361111109</v>
      </c>
      <c r="L988" s="14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12.75</v>
      </c>
      <c r="R988" s="12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80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90"/>
        <v>41773.294560185182</v>
      </c>
      <c r="L989" s="14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13.22</v>
      </c>
      <c r="R989" s="12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8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90"/>
        <v>42614.356770833328</v>
      </c>
      <c r="L990" s="14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12">
        <v>0</v>
      </c>
      <c r="S990" t="str">
        <f t="shared" si="94"/>
        <v>technology</v>
      </c>
      <c r="T990" t="str">
        <f t="shared" si="95"/>
        <v>wearables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90"/>
        <v>42611.933969907404</v>
      </c>
      <c r="L991" s="14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16.77</v>
      </c>
      <c r="R991" s="12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80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90"/>
        <v>41855.784305555557</v>
      </c>
      <c r="L992" s="14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0.104</v>
      </c>
      <c r="R992" s="1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90"/>
        <v>42538.75680555556</v>
      </c>
      <c r="L993" s="14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</v>
      </c>
      <c r="R993" s="12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64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90"/>
        <v>42437.924988425926</v>
      </c>
      <c r="L994" s="14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0.46699999999999997</v>
      </c>
      <c r="R994" s="12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90"/>
        <v>42652.964907407411</v>
      </c>
      <c r="L995" s="14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25.087142857142858</v>
      </c>
      <c r="R995" s="12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112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90"/>
        <v>41921.263078703705</v>
      </c>
      <c r="L996" s="14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2.3345000000000002</v>
      </c>
      <c r="R996" s="12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80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90"/>
        <v>41947.940740740742</v>
      </c>
      <c r="L997" s="14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7.26</v>
      </c>
      <c r="R997" s="12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90"/>
        <v>41817.866435185184</v>
      </c>
      <c r="L998" s="14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</v>
      </c>
      <c r="R998" s="12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90"/>
        <v>41941.10297453704</v>
      </c>
      <c r="L999" s="14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1.3</v>
      </c>
      <c r="R999" s="12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64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90"/>
        <v>42282.168993055559</v>
      </c>
      <c r="L1000" s="14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58.558333333333337</v>
      </c>
      <c r="R1000" s="12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64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90"/>
        <v>41926.29965277778</v>
      </c>
      <c r="L1001" s="14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7.7886666666666677</v>
      </c>
      <c r="R1001" s="12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90"/>
        <v>42749.05972222222</v>
      </c>
      <c r="L1002" s="14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2.2157147647256061</v>
      </c>
      <c r="R1002" s="1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8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90"/>
        <v>42720.720057870371</v>
      </c>
      <c r="L1003" s="14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104</v>
      </c>
      <c r="R1003" s="12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80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90"/>
        <v>42325.684189814812</v>
      </c>
      <c r="L1004" s="14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29.6029602960296</v>
      </c>
      <c r="R1004" s="12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90"/>
        <v>42780.709039351852</v>
      </c>
      <c r="L1005" s="14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16.055</v>
      </c>
      <c r="R1005" s="12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90"/>
        <v>42388.708645833336</v>
      </c>
      <c r="L1006" s="14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82.207999999999998</v>
      </c>
      <c r="R1006" s="12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90"/>
        <v>42276.624803240746</v>
      </c>
      <c r="L1007" s="14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75.051000000000002</v>
      </c>
      <c r="R1007" s="12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90"/>
        <v>41977.040185185186</v>
      </c>
      <c r="L1008" s="14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5.8500000000000005</v>
      </c>
      <c r="R1008" s="12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90"/>
        <v>42676.583599537036</v>
      </c>
      <c r="L1009" s="14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44.32</v>
      </c>
      <c r="R1009" s="12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90"/>
        <v>42702.809201388889</v>
      </c>
      <c r="L1010" s="14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0.26737967914438499</v>
      </c>
      <c r="R1010" s="12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8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90"/>
        <v>42510.604699074072</v>
      </c>
      <c r="L1011" s="14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13.13</v>
      </c>
      <c r="R1011" s="12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8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90"/>
        <v>42561.829421296294</v>
      </c>
      <c r="L1012" s="14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0.19088937093275488</v>
      </c>
      <c r="R1012" s="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90"/>
        <v>41946.898090277777</v>
      </c>
      <c r="L1013" s="14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0.375</v>
      </c>
      <c r="R1013" s="12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8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90"/>
        <v>42714.440416666665</v>
      </c>
      <c r="L1014" s="14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21535.021000000001</v>
      </c>
      <c r="R1014" s="12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80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90"/>
        <v>42339.833981481483</v>
      </c>
      <c r="L1015" s="14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34.527999999999999</v>
      </c>
      <c r="R1015" s="12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90"/>
        <v>41955.002488425926</v>
      </c>
      <c r="L1016" s="14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30.599999999999998</v>
      </c>
      <c r="R1016" s="12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90"/>
        <v>42303.878414351857</v>
      </c>
      <c r="L1017" s="14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2.666666666666667</v>
      </c>
      <c r="R1017" s="12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90"/>
        <v>42422.107129629629</v>
      </c>
      <c r="L1018" s="14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</v>
      </c>
      <c r="R1018" s="12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90"/>
        <v>42289.675173611111</v>
      </c>
      <c r="L1019" s="14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22.878799999999998</v>
      </c>
      <c r="R1019" s="12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64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90"/>
        <v>42535.492280092592</v>
      </c>
      <c r="L1020" s="14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</v>
      </c>
      <c r="R1020" s="12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64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90"/>
        <v>42009.973946759259</v>
      </c>
      <c r="L1021" s="14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47.333333333333336</v>
      </c>
      <c r="R1021" s="12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80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90"/>
        <v>42127.069548611107</v>
      </c>
      <c r="L1022" s="14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205.54838709677421</v>
      </c>
      <c r="R1022" s="1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64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90"/>
        <v>42271.251979166671</v>
      </c>
      <c r="L1023" s="14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351.80366666666669</v>
      </c>
      <c r="R1023" s="12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90"/>
        <v>42111.646724537037</v>
      </c>
      <c r="L1024" s="14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114.9</v>
      </c>
      <c r="R1024" s="12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90"/>
        <v>42145.919687500005</v>
      </c>
      <c r="L1025" s="14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237.15</v>
      </c>
      <c r="R1025" s="12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ref="K1026:K1089" si="96">(J1026/86400)+DATE(1970,1,1)</f>
        <v>42370.580590277779</v>
      </c>
      <c r="L1026" s="14">
        <f t="shared" ref="L1026:L1089" si="97">(((I1026/60)/60)/24)+DATE(1970,1,1)</f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118.63774999999998</v>
      </c>
      <c r="R1026" s="12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si="96"/>
        <v>42049.833761574075</v>
      </c>
      <c r="L1027" s="14">
        <f t="shared" si="97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E1027/D1027*100</f>
        <v>109.92831428571431</v>
      </c>
      <c r="R1027" s="12">
        <f t="shared" ref="R1027:R1090" si="99">E1027/N1027</f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RIGHT(P1027,LEN(P1027)-SEARCH("/",P1027))</f>
        <v>electronic music</v>
      </c>
    </row>
    <row r="1028" spans="1:20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96"/>
        <v>42426.407592592594</v>
      </c>
      <c r="L1028" s="14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100.00828571428571</v>
      </c>
      <c r="R1028" s="12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8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96"/>
        <v>41905.034108796295</v>
      </c>
      <c r="L1029" s="14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103.09292094387415</v>
      </c>
      <c r="R1029" s="12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96"/>
        <v>42755.627372685187</v>
      </c>
      <c r="L1030" s="14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117.27000000000001</v>
      </c>
      <c r="R1030" s="12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96"/>
        <v>42044.711886574078</v>
      </c>
      <c r="L1031" s="14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111.75999999999999</v>
      </c>
      <c r="R1031" s="12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96"/>
        <v>42611.483206018514</v>
      </c>
      <c r="L1032" s="14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342.09999999999997</v>
      </c>
      <c r="R1032" s="12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8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96"/>
        <v>42324.764004629629</v>
      </c>
      <c r="L1033" s="14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107.4</v>
      </c>
      <c r="R1033" s="12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96"/>
        <v>42514.666956018518</v>
      </c>
      <c r="L1034" s="14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108.49703703703703</v>
      </c>
      <c r="R1034" s="12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96"/>
        <v>42688.732407407406</v>
      </c>
      <c r="L1035" s="14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102.86144578313252</v>
      </c>
      <c r="R1035" s="12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80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96"/>
        <v>42555.166712962964</v>
      </c>
      <c r="L1036" s="14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130.0018</v>
      </c>
      <c r="R1036" s="12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96"/>
        <v>42016.641435185185</v>
      </c>
      <c r="L1037" s="14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107.65217391304347</v>
      </c>
      <c r="R1037" s="12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64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96"/>
        <v>41249.448958333334</v>
      </c>
      <c r="L1038" s="14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112.36044444444444</v>
      </c>
      <c r="R1038" s="12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8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96"/>
        <v>42119.822476851856</v>
      </c>
      <c r="L1039" s="14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102.1</v>
      </c>
      <c r="R1039" s="12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96"/>
        <v>42418.231747685189</v>
      </c>
      <c r="L1040" s="14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145.33333333333334</v>
      </c>
      <c r="R1040" s="12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8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96"/>
        <v>42692.109328703707</v>
      </c>
      <c r="L1041" s="14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128.19999999999999</v>
      </c>
      <c r="R1041" s="12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80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96"/>
        <v>42579.708437499998</v>
      </c>
      <c r="L1042" s="14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0.29411764705882354</v>
      </c>
      <c r="R1042" s="1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64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96"/>
        <v>41831.06009259259</v>
      </c>
      <c r="L1043" s="14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12">
        <v>0</v>
      </c>
      <c r="S1043" t="str">
        <f t="shared" si="100"/>
        <v>journalism</v>
      </c>
      <c r="T1043" t="str">
        <f t="shared" si="101"/>
        <v>audio</v>
      </c>
    </row>
    <row r="1044" spans="1:20" ht="80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96"/>
        <v>41851.696157407408</v>
      </c>
      <c r="L1044" s="14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</v>
      </c>
      <c r="R1044" s="12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64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96"/>
        <v>42114.252951388888</v>
      </c>
      <c r="L1045" s="14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8.5370000000000008</v>
      </c>
      <c r="R1045" s="12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96"/>
        <v>42011.925937499997</v>
      </c>
      <c r="L1046" s="14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8.5714285714285715E-2</v>
      </c>
      <c r="R1046" s="12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96"/>
        <v>41844.874421296292</v>
      </c>
      <c r="L1047" s="14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2.6599999999999997</v>
      </c>
      <c r="R1047" s="12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8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96"/>
        <v>42319.851388888885</v>
      </c>
      <c r="L1048" s="14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12">
        <v>0</v>
      </c>
      <c r="S1048" t="str">
        <f t="shared" si="100"/>
        <v>journalism</v>
      </c>
      <c r="T1048" t="str">
        <f t="shared" si="101"/>
        <v>audio</v>
      </c>
    </row>
    <row r="1049" spans="1:20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96"/>
        <v>41918.818460648152</v>
      </c>
      <c r="L1049" s="14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0.05</v>
      </c>
      <c r="R1049" s="12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8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96"/>
        <v>42598.053113425922</v>
      </c>
      <c r="L1050" s="14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</v>
      </c>
      <c r="R1050" s="12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96"/>
        <v>42382.431076388893</v>
      </c>
      <c r="L1051" s="14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12">
        <v>0</v>
      </c>
      <c r="S1051" t="str">
        <f t="shared" si="100"/>
        <v>journalism</v>
      </c>
      <c r="T1051" t="str">
        <f t="shared" si="101"/>
        <v>audio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96"/>
        <v>42231.7971875</v>
      </c>
      <c r="L1052" s="14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12">
        <v>0</v>
      </c>
      <c r="S1052" t="str">
        <f t="shared" si="100"/>
        <v>journalism</v>
      </c>
      <c r="T1052" t="str">
        <f t="shared" si="101"/>
        <v>audio</v>
      </c>
    </row>
    <row r="1053" spans="1:20" ht="80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96"/>
        <v>41850.014178240745</v>
      </c>
      <c r="L1053" s="14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12">
        <v>0</v>
      </c>
      <c r="S1053" t="str">
        <f t="shared" si="100"/>
        <v>journalism</v>
      </c>
      <c r="T1053" t="str">
        <f t="shared" si="101"/>
        <v>audio</v>
      </c>
    </row>
    <row r="1054" spans="1:20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96"/>
        <v>42483.797395833331</v>
      </c>
      <c r="L1054" s="14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12">
        <v>0</v>
      </c>
      <c r="S1054" t="str">
        <f t="shared" si="100"/>
        <v>journalism</v>
      </c>
      <c r="T1054" t="str">
        <f t="shared" si="101"/>
        <v>audio</v>
      </c>
    </row>
    <row r="1055" spans="1:20" ht="80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96"/>
        <v>42775.172824074078</v>
      </c>
      <c r="L1055" s="14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1</v>
      </c>
      <c r="R1055" s="12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8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96"/>
        <v>41831.851840277777</v>
      </c>
      <c r="L1056" s="14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12">
        <v>0</v>
      </c>
      <c r="S1056" t="str">
        <f t="shared" si="100"/>
        <v>journalism</v>
      </c>
      <c r="T1056" t="str">
        <f t="shared" si="101"/>
        <v>audio</v>
      </c>
    </row>
    <row r="1057" spans="1:20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96"/>
        <v>42406.992418981477</v>
      </c>
      <c r="L1057" s="14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12">
        <v>0</v>
      </c>
      <c r="S1057" t="str">
        <f t="shared" si="100"/>
        <v>journalism</v>
      </c>
      <c r="T1057" t="str">
        <f t="shared" si="101"/>
        <v>audio</v>
      </c>
    </row>
    <row r="1058" spans="1:20" ht="8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96"/>
        <v>42058.719641203701</v>
      </c>
      <c r="L1058" s="14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12">
        <v>0</v>
      </c>
      <c r="S1058" t="str">
        <f t="shared" si="100"/>
        <v>journalism</v>
      </c>
      <c r="T1058" t="str">
        <f t="shared" si="101"/>
        <v>audio</v>
      </c>
    </row>
    <row r="1059" spans="1:20" ht="64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96"/>
        <v>42678.871331018519</v>
      </c>
      <c r="L1059" s="14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12">
        <v>0</v>
      </c>
      <c r="S1059" t="str">
        <f t="shared" si="100"/>
        <v>journalism</v>
      </c>
      <c r="T1059" t="str">
        <f t="shared" si="101"/>
        <v>audio</v>
      </c>
    </row>
    <row r="1060" spans="1:20" ht="80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96"/>
        <v>42047.900960648149</v>
      </c>
      <c r="L1060" s="14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12">
        <v>0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96"/>
        <v>42046.79</v>
      </c>
      <c r="L1061" s="14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12">
        <v>0</v>
      </c>
      <c r="S1061" t="str">
        <f t="shared" si="100"/>
        <v>journalism</v>
      </c>
      <c r="T1061" t="str">
        <f t="shared" si="101"/>
        <v>audio</v>
      </c>
    </row>
    <row r="1062" spans="1:20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96"/>
        <v>42079.913113425922</v>
      </c>
      <c r="L1062" s="14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1</v>
      </c>
      <c r="R1062" s="1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96"/>
        <v>42432.276712962965</v>
      </c>
      <c r="L1063" s="14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12">
        <v>0</v>
      </c>
      <c r="S1063" t="str">
        <f t="shared" si="100"/>
        <v>journalism</v>
      </c>
      <c r="T1063" t="str">
        <f t="shared" si="101"/>
        <v>audio</v>
      </c>
    </row>
    <row r="1064" spans="1:20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96"/>
        <v>42556.807187500002</v>
      </c>
      <c r="L1064" s="14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95.477386934673376</v>
      </c>
      <c r="R1064" s="12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96"/>
        <v>42583.030810185184</v>
      </c>
      <c r="L1065" s="14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12">
        <v>0</v>
      </c>
      <c r="S1065" t="str">
        <f t="shared" si="100"/>
        <v>journalism</v>
      </c>
      <c r="T1065" t="str">
        <f t="shared" si="101"/>
        <v>audio</v>
      </c>
    </row>
    <row r="1066" spans="1:20" ht="80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96"/>
        <v>41417.228043981479</v>
      </c>
      <c r="L1066" s="14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</v>
      </c>
      <c r="R1066" s="12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80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96"/>
        <v>41661.381041666667</v>
      </c>
      <c r="L1067" s="14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</v>
      </c>
      <c r="R1067" s="12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96"/>
        <v>41445.962754629625</v>
      </c>
      <c r="L1068" s="14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</v>
      </c>
      <c r="R1068" s="12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96"/>
        <v>41599.855682870373</v>
      </c>
      <c r="L1069" s="14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26</v>
      </c>
      <c r="R1069" s="12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8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96"/>
        <v>42440.371111111112</v>
      </c>
      <c r="L1070" s="14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0.15</v>
      </c>
      <c r="R1070" s="12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64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96"/>
        <v>41572.229849537034</v>
      </c>
      <c r="L1071" s="14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38.636363636363633</v>
      </c>
      <c r="R1071" s="12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96"/>
        <v>41163.011828703704</v>
      </c>
      <c r="L1072" s="14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0.70000000000000007</v>
      </c>
      <c r="R1072" s="1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8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96"/>
        <v>42295.753391203703</v>
      </c>
      <c r="L1073" s="14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12">
        <v>0</v>
      </c>
      <c r="S1073" t="str">
        <f t="shared" si="100"/>
        <v>games</v>
      </c>
      <c r="T1073" t="str">
        <f t="shared" si="101"/>
        <v>video games</v>
      </c>
    </row>
    <row r="1074" spans="1:20" ht="80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96"/>
        <v>41645.832141203704</v>
      </c>
      <c r="L1074" s="14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6.8000000000000005E-2</v>
      </c>
      <c r="R1074" s="12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96"/>
        <v>40802.964594907404</v>
      </c>
      <c r="L1075" s="14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1.3333333333333335</v>
      </c>
      <c r="R1075" s="12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8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96"/>
        <v>41613.172974537039</v>
      </c>
      <c r="L1076" s="14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6.3092592592592585</v>
      </c>
      <c r="R1076" s="12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96"/>
        <v>41005.904120370367</v>
      </c>
      <c r="L1077" s="14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4.5</v>
      </c>
      <c r="R1077" s="12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96"/>
        <v>41838.377893518518</v>
      </c>
      <c r="L1078" s="14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62.765333333333331</v>
      </c>
      <c r="R1078" s="12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96"/>
        <v>42353.16679398148</v>
      </c>
      <c r="L1079" s="14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29.376000000000001</v>
      </c>
      <c r="R1079" s="12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8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96"/>
        <v>40701.195844907408</v>
      </c>
      <c r="L1080" s="14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7.5</v>
      </c>
      <c r="R1080" s="12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80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96"/>
        <v>42479.566388888888</v>
      </c>
      <c r="L1081" s="14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2.6076923076923078</v>
      </c>
      <c r="R1081" s="12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64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96"/>
        <v>41740.138113425928</v>
      </c>
      <c r="L1082" s="14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9.1050000000000004</v>
      </c>
      <c r="R1082" s="12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64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96"/>
        <v>42002.926990740743</v>
      </c>
      <c r="L1083" s="14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1.7647058823529412E-2</v>
      </c>
      <c r="R1083" s="12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96"/>
        <v>41101.906111111108</v>
      </c>
      <c r="L1084" s="14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0.55999999999999994</v>
      </c>
      <c r="R1084" s="12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80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96"/>
        <v>41793.659525462965</v>
      </c>
      <c r="L1085" s="14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0.82000000000000006</v>
      </c>
      <c r="R1085" s="12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96"/>
        <v>41829.912083333329</v>
      </c>
      <c r="L1086" s="14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12">
        <v>0</v>
      </c>
      <c r="S1086" t="str">
        <f t="shared" si="100"/>
        <v>games</v>
      </c>
      <c r="T1086" t="str">
        <f t="shared" si="101"/>
        <v>video games</v>
      </c>
    </row>
    <row r="1087" spans="1:20" ht="64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96"/>
        <v>42413.671006944445</v>
      </c>
      <c r="L1087" s="14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</v>
      </c>
      <c r="R1087" s="12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96"/>
        <v>41845.866793981484</v>
      </c>
      <c r="L1088" s="14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8.3333333333333343E-2</v>
      </c>
      <c r="R1088" s="12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80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96"/>
        <v>41775.713969907403</v>
      </c>
      <c r="L1089" s="14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12">
        <v>0</v>
      </c>
      <c r="S1089" t="str">
        <f t="shared" si="100"/>
        <v>games</v>
      </c>
      <c r="T1089" t="str">
        <f t="shared" si="101"/>
        <v>video games</v>
      </c>
    </row>
    <row r="1090" spans="1:20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ref="K1090:K1153" si="102">(J1090/86400)+DATE(1970,1,1)</f>
        <v>41723.799386574072</v>
      </c>
      <c r="L1090" s="14">
        <f t="shared" ref="L1090:L1153" si="103"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14.182977777777777</v>
      </c>
      <c r="R1090" s="12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si="102"/>
        <v>42151.189525462964</v>
      </c>
      <c r="L1091" s="14">
        <f t="shared" si="103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E1091/D1091*100</f>
        <v>7.8266666666666662</v>
      </c>
      <c r="R1091" s="12">
        <f t="shared" ref="R1091:R1154" si="105">E1091/N1091</f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RIGHT(P1091,LEN(P1091)-SEARCH("/",P1091))</f>
        <v>video games</v>
      </c>
    </row>
    <row r="1092" spans="1:20" ht="80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102"/>
        <v>42123.185798611114</v>
      </c>
      <c r="L1092" s="14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3.8464497269020695E-2</v>
      </c>
      <c r="R1092" s="1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102"/>
        <v>42440.820277777777</v>
      </c>
      <c r="L1093" s="14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12.5</v>
      </c>
      <c r="R1093" s="12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8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102"/>
        <v>41250.025902777779</v>
      </c>
      <c r="L1094" s="14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</v>
      </c>
      <c r="R1094" s="12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102"/>
        <v>42396.973807870367</v>
      </c>
      <c r="L1095" s="14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14.083333333333334</v>
      </c>
      <c r="R1095" s="12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80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102"/>
        <v>40795.71334490741</v>
      </c>
      <c r="L1096" s="14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18.300055555555556</v>
      </c>
      <c r="R1096" s="12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102"/>
        <v>41486.537268518521</v>
      </c>
      <c r="L1097" s="14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</v>
      </c>
      <c r="R1097" s="12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80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102"/>
        <v>41885.51798611111</v>
      </c>
      <c r="L1098" s="14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17.933333333333334</v>
      </c>
      <c r="R1098" s="12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102"/>
        <v>41660.792557870373</v>
      </c>
      <c r="L1099" s="14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4.7E-2</v>
      </c>
      <c r="R1099" s="12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102"/>
        <v>41712.762673611112</v>
      </c>
      <c r="L1100" s="14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7.2120000000000006</v>
      </c>
      <c r="R1100" s="12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80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102"/>
        <v>42107.836435185185</v>
      </c>
      <c r="L1101" s="14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0.5</v>
      </c>
      <c r="R1101" s="12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102"/>
        <v>42384.110775462963</v>
      </c>
      <c r="L1102" s="14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</v>
      </c>
      <c r="R1102" s="1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102"/>
        <v>42538.77243055556</v>
      </c>
      <c r="L1103" s="14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4.1000000000000002E-2</v>
      </c>
      <c r="R1103" s="12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80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102"/>
        <v>41577.045428240745</v>
      </c>
      <c r="L1104" s="14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5.3125</v>
      </c>
      <c r="R1104" s="12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102"/>
        <v>42479.22210648148</v>
      </c>
      <c r="L1105" s="14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</v>
      </c>
      <c r="R1105" s="12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102"/>
        <v>41771.40996527778</v>
      </c>
      <c r="L1106" s="14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4.9516666666666671</v>
      </c>
      <c r="R1106" s="12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8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102"/>
        <v>41692.135729166665</v>
      </c>
      <c r="L1107" s="14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0.159</v>
      </c>
      <c r="R1107" s="12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102"/>
        <v>40973.740451388891</v>
      </c>
      <c r="L1108" s="14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41.25</v>
      </c>
      <c r="R1108" s="12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8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102"/>
        <v>41813.861388888887</v>
      </c>
      <c r="L1109" s="14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12">
        <v>0</v>
      </c>
      <c r="S1109" t="str">
        <f t="shared" si="106"/>
        <v>games</v>
      </c>
      <c r="T1109" t="str">
        <f t="shared" si="107"/>
        <v>video games</v>
      </c>
    </row>
    <row r="1110" spans="1:20" ht="8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102"/>
        <v>40952.636979166666</v>
      </c>
      <c r="L1110" s="14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</v>
      </c>
      <c r="R1110" s="12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8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102"/>
        <v>42662.752199074079</v>
      </c>
      <c r="L1111" s="14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0.44999999999999996</v>
      </c>
      <c r="R1111" s="12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102"/>
        <v>41220.933124999996</v>
      </c>
      <c r="L1112" s="14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0.51</v>
      </c>
      <c r="R1112" s="12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8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102"/>
        <v>42347.203587962962</v>
      </c>
      <c r="L1113" s="14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0.04</v>
      </c>
      <c r="R1113" s="12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64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102"/>
        <v>41963.759386574078</v>
      </c>
      <c r="L1114" s="14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35.537409090909087</v>
      </c>
      <c r="R1114" s="12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8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102"/>
        <v>41835.977083333331</v>
      </c>
      <c r="L1115" s="14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0.5</v>
      </c>
      <c r="R1115" s="12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102"/>
        <v>41526.345914351856</v>
      </c>
      <c r="L1116" s="14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0.16666666666666669</v>
      </c>
      <c r="R1116" s="12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8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102"/>
        <v>42429.695543981477</v>
      </c>
      <c r="L1117" s="14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0.13250000000000001</v>
      </c>
      <c r="R1117" s="12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64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102"/>
        <v>41009.847314814819</v>
      </c>
      <c r="L1118" s="14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3.5704000000000007E-2</v>
      </c>
      <c r="R1118" s="12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64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102"/>
        <v>42333.598530092597</v>
      </c>
      <c r="L1119" s="14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8.3000000000000007</v>
      </c>
      <c r="R1119" s="12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8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102"/>
        <v>41704.16642361111</v>
      </c>
      <c r="L1120" s="14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</v>
      </c>
      <c r="R1120" s="12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8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102"/>
        <v>41722.792407407411</v>
      </c>
      <c r="L1121" s="14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0.23809523809523811</v>
      </c>
      <c r="R1121" s="12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102"/>
        <v>40799.872685185182</v>
      </c>
      <c r="L1122" s="14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12">
        <v>0</v>
      </c>
      <c r="S1122" t="str">
        <f t="shared" si="106"/>
        <v>games</v>
      </c>
      <c r="T1122" t="str">
        <f t="shared" si="107"/>
        <v>video games</v>
      </c>
    </row>
    <row r="1123" spans="1:20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102"/>
        <v>42412.934212962966</v>
      </c>
      <c r="L1123" s="14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1.1599999999999999E-2</v>
      </c>
      <c r="R1123" s="12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80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102"/>
        <v>41410.703993055555</v>
      </c>
      <c r="L1124" s="14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12">
        <v>0</v>
      </c>
      <c r="S1124" t="str">
        <f t="shared" si="106"/>
        <v>games</v>
      </c>
      <c r="T1124" t="str">
        <f t="shared" si="107"/>
        <v>video games</v>
      </c>
    </row>
    <row r="1125" spans="1:20" ht="80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102"/>
        <v>41718.5237037037</v>
      </c>
      <c r="L1125" s="14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0.22</v>
      </c>
      <c r="R1125" s="12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102"/>
        <v>42094.667256944449</v>
      </c>
      <c r="L1126" s="14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0.47222222222222221</v>
      </c>
      <c r="R1126" s="12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80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102"/>
        <v>42212.624189814815</v>
      </c>
      <c r="L1127" s="14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12">
        <v>0</v>
      </c>
      <c r="S1127" t="str">
        <f t="shared" si="106"/>
        <v>games</v>
      </c>
      <c r="T1127" t="str">
        <f t="shared" si="107"/>
        <v>mobile games</v>
      </c>
    </row>
    <row r="1128" spans="1:20" ht="64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102"/>
        <v>42535.327476851853</v>
      </c>
      <c r="L1128" s="14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0.5</v>
      </c>
      <c r="R1128" s="12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8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102"/>
        <v>41926.854166666664</v>
      </c>
      <c r="L1129" s="14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</v>
      </c>
      <c r="R1129" s="12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102"/>
        <v>41828.649502314816</v>
      </c>
      <c r="L1130" s="14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0.1</v>
      </c>
      <c r="R1130" s="12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102"/>
        <v>42496.264965277776</v>
      </c>
      <c r="L1131" s="14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0.105</v>
      </c>
      <c r="R1131" s="12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80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102"/>
        <v>41908.996527777781</v>
      </c>
      <c r="L1132" s="14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0.22</v>
      </c>
      <c r="R1132" s="12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80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102"/>
        <v>42332.908194444448</v>
      </c>
      <c r="L1133" s="14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12">
        <v>0</v>
      </c>
      <c r="S1133" t="str">
        <f t="shared" si="106"/>
        <v>games</v>
      </c>
      <c r="T1133" t="str">
        <f t="shared" si="107"/>
        <v>mobile games</v>
      </c>
    </row>
    <row r="1134" spans="1:20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102"/>
        <v>42706.115405092598</v>
      </c>
      <c r="L1134" s="14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14.38</v>
      </c>
      <c r="R1134" s="12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102"/>
        <v>41821.407187500001</v>
      </c>
      <c r="L1135" s="14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0.66666666666666674</v>
      </c>
      <c r="R1135" s="12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102"/>
        <v>41958.285046296296</v>
      </c>
      <c r="L1136" s="14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4.0000000000000001E-3</v>
      </c>
      <c r="R1136" s="12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96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102"/>
        <v>42558.98951388889</v>
      </c>
      <c r="L1137" s="14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5</v>
      </c>
      <c r="R1137" s="12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102"/>
        <v>42327.671631944446</v>
      </c>
      <c r="L1138" s="14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6.4439140811455857</v>
      </c>
      <c r="R1138" s="12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80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102"/>
        <v>42453.819687499999</v>
      </c>
      <c r="L1139" s="14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39.5</v>
      </c>
      <c r="R1139" s="12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80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102"/>
        <v>42736.9066087963</v>
      </c>
      <c r="L1140" s="14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0.35714285714285715</v>
      </c>
      <c r="R1140" s="12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80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102"/>
        <v>41975.34752314815</v>
      </c>
      <c r="L1141" s="14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6.25E-2</v>
      </c>
      <c r="R1141" s="12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102"/>
        <v>42192.462048611109</v>
      </c>
      <c r="L1142" s="14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12">
        <v>0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102"/>
        <v>42164.699652777781</v>
      </c>
      <c r="L1143" s="14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12">
        <v>0</v>
      </c>
      <c r="S1143" t="str">
        <f t="shared" si="106"/>
        <v>games</v>
      </c>
      <c r="T1143" t="str">
        <f t="shared" si="107"/>
        <v>mobile games</v>
      </c>
    </row>
    <row r="1144" spans="1:20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102"/>
        <v>42022.006099537037</v>
      </c>
      <c r="L1144" s="14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12">
        <v>0</v>
      </c>
      <c r="S1144" t="str">
        <f t="shared" si="106"/>
        <v>games</v>
      </c>
      <c r="T1144" t="str">
        <f t="shared" si="107"/>
        <v>mobile games</v>
      </c>
    </row>
    <row r="1145" spans="1:20" ht="80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102"/>
        <v>42325.19358796296</v>
      </c>
      <c r="L1145" s="14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0.41333333333333333</v>
      </c>
      <c r="R1145" s="12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64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102"/>
        <v>42093.181944444441</v>
      </c>
      <c r="L1146" s="14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12">
        <v>0</v>
      </c>
      <c r="S1146" t="str">
        <f t="shared" si="106"/>
        <v>food</v>
      </c>
      <c r="T1146" t="str">
        <f t="shared" si="107"/>
        <v>food trucks</v>
      </c>
    </row>
    <row r="1147" spans="1:20" ht="64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102"/>
        <v>41854.74759259259</v>
      </c>
      <c r="L1147" s="14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0.125</v>
      </c>
      <c r="R1147" s="12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64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102"/>
        <v>41723.9533912037</v>
      </c>
      <c r="L1148" s="14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8.8333333333333339</v>
      </c>
      <c r="R1148" s="12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8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102"/>
        <v>41871.972025462965</v>
      </c>
      <c r="L1149" s="14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12">
        <v>0</v>
      </c>
      <c r="S1149" t="str">
        <f t="shared" si="106"/>
        <v>food</v>
      </c>
      <c r="T1149" t="str">
        <f t="shared" si="107"/>
        <v>food trucks</v>
      </c>
    </row>
    <row r="1150" spans="1:20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102"/>
        <v>42675.171076388884</v>
      </c>
      <c r="L1150" s="14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0.48666666666666669</v>
      </c>
      <c r="R1150" s="12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102"/>
        <v>42507.71025462963</v>
      </c>
      <c r="L1151" s="14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0.15</v>
      </c>
      <c r="R1151" s="12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102"/>
        <v>42317.954571759255</v>
      </c>
      <c r="L1152" s="14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10.08</v>
      </c>
      <c r="R1152" s="1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8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102"/>
        <v>42224.102581018524</v>
      </c>
      <c r="L1153" s="14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12">
        <v>0</v>
      </c>
      <c r="S1153" t="str">
        <f t="shared" si="106"/>
        <v>food</v>
      </c>
      <c r="T1153" t="str">
        <f t="shared" si="107"/>
        <v>food trucks</v>
      </c>
    </row>
    <row r="1154" spans="1:20" ht="3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ref="K1154:K1217" si="108">(J1154/86400)+DATE(1970,1,1)</f>
        <v>42109.709629629629</v>
      </c>
      <c r="L1154" s="14">
        <f t="shared" ref="L1154:L1217" si="109"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5.6937500000000005</v>
      </c>
      <c r="R1154" s="12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si="108"/>
        <v>42143.714178240742</v>
      </c>
      <c r="L1155" s="14">
        <f t="shared" si="109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E1155/D1155*100</f>
        <v>0.625</v>
      </c>
      <c r="R1155" s="12">
        <f t="shared" ref="R1155:R1218" si="111">E1155/N1155</f>
        <v>50</v>
      </c>
      <c r="S1155" t="str">
        <f t="shared" ref="S1155:S1218" si="112">LEFT(P1155,SEARCH("/",P1155,1)-1)</f>
        <v>food</v>
      </c>
      <c r="T1155" t="str">
        <f t="shared" ref="T1155:T1218" si="113">RIGHT(P1155,LEN(P1155)-SEARCH("/",P1155))</f>
        <v>food trucks</v>
      </c>
    </row>
    <row r="1156" spans="1:20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108"/>
        <v>42223.108865740738</v>
      </c>
      <c r="L1156" s="14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</v>
      </c>
      <c r="R1156" s="12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80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108"/>
        <v>41835.763981481483</v>
      </c>
      <c r="L1157" s="14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0.752</v>
      </c>
      <c r="R1157" s="12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80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108"/>
        <v>42029.07131944444</v>
      </c>
      <c r="L1158" s="14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12">
        <v>0</v>
      </c>
      <c r="S1158" t="str">
        <f t="shared" si="112"/>
        <v>food</v>
      </c>
      <c r="T1158" t="str">
        <f t="shared" si="113"/>
        <v>food trucks</v>
      </c>
    </row>
    <row r="1159" spans="1:20" ht="80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108"/>
        <v>41918.628240740742</v>
      </c>
      <c r="L1159" s="14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</v>
      </c>
      <c r="R1159" s="12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108"/>
        <v>41952.09175925926</v>
      </c>
      <c r="L1160" s="14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0.46666666666666673</v>
      </c>
      <c r="R1160" s="12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80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108"/>
        <v>42154.726446759261</v>
      </c>
      <c r="L1161" s="14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12">
        <v>0</v>
      </c>
      <c r="S1161" t="str">
        <f t="shared" si="112"/>
        <v>food</v>
      </c>
      <c r="T1161" t="str">
        <f t="shared" si="113"/>
        <v>food trucks</v>
      </c>
    </row>
    <row r="1162" spans="1:20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108"/>
        <v>42061.154930555553</v>
      </c>
      <c r="L1162" s="14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</v>
      </c>
      <c r="R1162" s="12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8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108"/>
        <v>42122.629502314812</v>
      </c>
      <c r="L1163" s="14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12">
        <v>0</v>
      </c>
      <c r="S1163" t="str">
        <f t="shared" si="112"/>
        <v>food</v>
      </c>
      <c r="T1163" t="str">
        <f t="shared" si="113"/>
        <v>food trucks</v>
      </c>
    </row>
    <row r="1164" spans="1:20" ht="8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108"/>
        <v>41876.683611111112</v>
      </c>
      <c r="L1164" s="14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5.8333333333333341E-2</v>
      </c>
      <c r="R1164" s="12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80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108"/>
        <v>41830.723611111112</v>
      </c>
      <c r="L1165" s="14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12">
        <v>0</v>
      </c>
      <c r="S1165" t="str">
        <f t="shared" si="112"/>
        <v>food</v>
      </c>
      <c r="T1165" t="str">
        <f t="shared" si="113"/>
        <v>food trucks</v>
      </c>
    </row>
    <row r="1166" spans="1:20" ht="112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108"/>
        <v>42509.724328703705</v>
      </c>
      <c r="L1166" s="14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12">
        <v>0</v>
      </c>
      <c r="S1166" t="str">
        <f t="shared" si="112"/>
        <v>food</v>
      </c>
      <c r="T1166" t="str">
        <f t="shared" si="113"/>
        <v>food trucks</v>
      </c>
    </row>
    <row r="1167" spans="1:20" ht="8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108"/>
        <v>41792.214467592596</v>
      </c>
      <c r="L1167" s="14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20.705000000000002</v>
      </c>
      <c r="R1167" s="12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80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108"/>
        <v>42150.485439814816</v>
      </c>
      <c r="L1168" s="14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19.139999999999997</v>
      </c>
      <c r="R1168" s="12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64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108"/>
        <v>41863.734895833331</v>
      </c>
      <c r="L1169" s="14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1.6316666666666666</v>
      </c>
      <c r="R1169" s="12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108"/>
        <v>42605.053993055553</v>
      </c>
      <c r="L1170" s="14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5.6666666666666661</v>
      </c>
      <c r="R1170" s="12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80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108"/>
        <v>42027.353738425925</v>
      </c>
      <c r="L1171" s="14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0.16999999999999998</v>
      </c>
      <c r="R1171" s="12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108"/>
        <v>42124.893182870372</v>
      </c>
      <c r="L1172" s="14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0.4</v>
      </c>
      <c r="R1172" s="1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64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108"/>
        <v>41938.804710648146</v>
      </c>
      <c r="L1173" s="14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0.1</v>
      </c>
      <c r="R1173" s="12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108"/>
        <v>41841.682314814811</v>
      </c>
      <c r="L1174" s="14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12">
        <v>0</v>
      </c>
      <c r="S1174" t="str">
        <f t="shared" si="112"/>
        <v>food</v>
      </c>
      <c r="T1174" t="str">
        <f t="shared" si="113"/>
        <v>food trucks</v>
      </c>
    </row>
    <row r="1175" spans="1:20" ht="8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108"/>
        <v>42184.185844907406</v>
      </c>
      <c r="L1175" s="14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2.4E-2</v>
      </c>
      <c r="R1175" s="12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64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108"/>
        <v>42468.84174768519</v>
      </c>
      <c r="L1176" s="14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5.9066666666666672</v>
      </c>
      <c r="R1176" s="12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108"/>
        <v>42170.728460648148</v>
      </c>
      <c r="L1177" s="14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2.9250000000000003</v>
      </c>
      <c r="R1177" s="12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108"/>
        <v>42746.019652777773</v>
      </c>
      <c r="L1178" s="14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5.7142857142857143E-3</v>
      </c>
      <c r="R1178" s="12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80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108"/>
        <v>41897.660833333335</v>
      </c>
      <c r="L1179" s="14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12">
        <v>0</v>
      </c>
      <c r="S1179" t="str">
        <f t="shared" si="112"/>
        <v>food</v>
      </c>
      <c r="T1179" t="str">
        <f t="shared" si="113"/>
        <v>food trucks</v>
      </c>
    </row>
    <row r="1180" spans="1:20" ht="80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108"/>
        <v>41837.905694444446</v>
      </c>
      <c r="L1180" s="14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6.6666666666666671E-3</v>
      </c>
      <c r="R1180" s="12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108"/>
        <v>42275.720219907409</v>
      </c>
      <c r="L1181" s="14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5.3333333333333339</v>
      </c>
      <c r="R1181" s="12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108"/>
        <v>41781.806875000002</v>
      </c>
      <c r="L1182" s="14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11.75</v>
      </c>
      <c r="R1182" s="12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108"/>
        <v>42034.339363425926</v>
      </c>
      <c r="L1183" s="14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8.0000000000000002E-3</v>
      </c>
      <c r="R1183" s="12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8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108"/>
        <v>42728.827407407407</v>
      </c>
      <c r="L1184" s="14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</v>
      </c>
      <c r="R1184" s="12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108"/>
        <v>42656.86137731481</v>
      </c>
      <c r="L1185" s="14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4</v>
      </c>
      <c r="R1185" s="12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8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108"/>
        <v>42741.599664351852</v>
      </c>
      <c r="L1186" s="14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104.93636363636362</v>
      </c>
      <c r="R1186" s="12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108"/>
        <v>42130.865150462967</v>
      </c>
      <c r="L1187" s="14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105.44</v>
      </c>
      <c r="R1187" s="12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8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108"/>
        <v>42123.86336805555</v>
      </c>
      <c r="L1188" s="14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106.73333333333332</v>
      </c>
      <c r="R1188" s="12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8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108"/>
        <v>42109.894942129627</v>
      </c>
      <c r="L1189" s="14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104.12571428571428</v>
      </c>
      <c r="R1189" s="12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64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108"/>
        <v>42711.700694444444</v>
      </c>
      <c r="L1190" s="14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160.54999999999998</v>
      </c>
      <c r="R1190" s="12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80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108"/>
        <v>42529.979108796295</v>
      </c>
      <c r="L1191" s="14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107.77777777777777</v>
      </c>
      <c r="R1191" s="12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108"/>
        <v>41852.665798611109</v>
      </c>
      <c r="L1192" s="14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135</v>
      </c>
      <c r="R1192" s="12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80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108"/>
        <v>42419.603703703702</v>
      </c>
      <c r="L1193" s="14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109.07407407407408</v>
      </c>
      <c r="R1193" s="12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108"/>
        <v>42747.506689814814</v>
      </c>
      <c r="L1194" s="14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290</v>
      </c>
      <c r="R1194" s="12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80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108"/>
        <v>42409.776076388887</v>
      </c>
      <c r="L1195" s="14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103.95714285714286</v>
      </c>
      <c r="R1195" s="12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80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108"/>
        <v>42072.488182870366</v>
      </c>
      <c r="L1196" s="14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322.24</v>
      </c>
      <c r="R1196" s="12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96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108"/>
        <v>42298.34783564815</v>
      </c>
      <c r="L1197" s="14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135</v>
      </c>
      <c r="R1197" s="12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108"/>
        <v>42326.818738425922</v>
      </c>
      <c r="L1198" s="14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269.91034482758624</v>
      </c>
      <c r="R1198" s="12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8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108"/>
        <v>42503.66474537037</v>
      </c>
      <c r="L1199" s="14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253.29333333333332</v>
      </c>
      <c r="R1199" s="12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80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108"/>
        <v>42333.619050925925</v>
      </c>
      <c r="L1200" s="14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260.59999999999997</v>
      </c>
      <c r="R1200" s="12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80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108"/>
        <v>42161.770833333328</v>
      </c>
      <c r="L1201" s="14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101.31677953348381</v>
      </c>
      <c r="R1201" s="12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108"/>
        <v>42089.477500000001</v>
      </c>
      <c r="L1202" s="14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125.60416666666667</v>
      </c>
      <c r="R1202" s="12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80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108"/>
        <v>42536.60701388889</v>
      </c>
      <c r="L1203" s="14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102.43783333333334</v>
      </c>
      <c r="R1203" s="12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108"/>
        <v>42152.288819444446</v>
      </c>
      <c r="L1204" s="14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199.244</v>
      </c>
      <c r="R1204" s="12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108"/>
        <v>42125.614895833336</v>
      </c>
      <c r="L1205" s="14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102.45398773006136</v>
      </c>
      <c r="R1205" s="12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108"/>
        <v>42297.748067129629</v>
      </c>
      <c r="L1206" s="14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102.94615384615385</v>
      </c>
      <c r="R1206" s="12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8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108"/>
        <v>42138.506377314814</v>
      </c>
      <c r="L1207" s="14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100.86153846153847</v>
      </c>
      <c r="R1207" s="12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8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108"/>
        <v>42772.776076388887</v>
      </c>
      <c r="L1208" s="14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114.99999999999999</v>
      </c>
      <c r="R1208" s="12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108"/>
        <v>42430.430243055554</v>
      </c>
      <c r="L1209" s="14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104.16766467065868</v>
      </c>
      <c r="R1209" s="12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8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108"/>
        <v>42423.709074074075</v>
      </c>
      <c r="L1210" s="14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155.29999999999998</v>
      </c>
      <c r="R1210" s="12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80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108"/>
        <v>42761.846122685187</v>
      </c>
      <c r="L1211" s="14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106</v>
      </c>
      <c r="R1211" s="12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108"/>
        <v>42132.941805555558</v>
      </c>
      <c r="L1212" s="14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254.31499999999997</v>
      </c>
      <c r="R1212" s="12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108"/>
        <v>42515.866446759261</v>
      </c>
      <c r="L1213" s="14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101.1</v>
      </c>
      <c r="R1213" s="12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8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108"/>
        <v>42318.950173611112</v>
      </c>
      <c r="L1214" s="14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129.04</v>
      </c>
      <c r="R1214" s="12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108"/>
        <v>42731.755787037036</v>
      </c>
      <c r="L1215" s="14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102.23076923076924</v>
      </c>
      <c r="R1215" s="12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8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108"/>
        <v>42104.840335648143</v>
      </c>
      <c r="L1216" s="14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131.80000000000001</v>
      </c>
      <c r="R1216" s="12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80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108"/>
        <v>41759.923101851848</v>
      </c>
      <c r="L1217" s="14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786.0802000000001</v>
      </c>
      <c r="R1217" s="12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48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ref="K1218:K1281" si="114">(J1218/86400)+DATE(1970,1,1)</f>
        <v>42247.616400462968</v>
      </c>
      <c r="L1218" s="14">
        <f t="shared" ref="L1218:L1281" si="115">(((I1218/60)/60)/24)+DATE(1970,1,1)</f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145.70000000000002</v>
      </c>
      <c r="R1218" s="12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si="114"/>
        <v>42535.809490740736</v>
      </c>
      <c r="L1219" s="14">
        <f t="shared" si="115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E1219/D1219*100</f>
        <v>102.60000000000001</v>
      </c>
      <c r="R1219" s="12">
        <f t="shared" ref="R1219:R1282" si="117">E1219/N1219</f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RIGHT(P1219,LEN(P1219)-SEARCH("/",P1219))</f>
        <v>photobooks</v>
      </c>
    </row>
    <row r="1220" spans="1:20" ht="80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114"/>
        <v>42278.662037037036</v>
      </c>
      <c r="L1220" s="14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172.27777777777777</v>
      </c>
      <c r="R1220" s="12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114"/>
        <v>42633.461956018524</v>
      </c>
      <c r="L1221" s="14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159.16819571865443</v>
      </c>
      <c r="R1221" s="12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114"/>
        <v>42211.628611111111</v>
      </c>
      <c r="L1222" s="14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103.76666666666668</v>
      </c>
      <c r="R1222" s="12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8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114"/>
        <v>42680.47555555556</v>
      </c>
      <c r="L1223" s="14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111.40954545454547</v>
      </c>
      <c r="R1223" s="12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48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114"/>
        <v>42430.720451388886</v>
      </c>
      <c r="L1224" s="14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280.375</v>
      </c>
      <c r="R1224" s="12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64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114"/>
        <v>42654.177187499998</v>
      </c>
      <c r="L1225" s="14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112.10606060606061</v>
      </c>
      <c r="R1225" s="12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114"/>
        <v>41736.549791666665</v>
      </c>
      <c r="L1226" s="14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7.0666666666666673</v>
      </c>
      <c r="R1226" s="12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80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114"/>
        <v>41509.905995370369</v>
      </c>
      <c r="L1227" s="14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4.3999999999999995</v>
      </c>
      <c r="R1227" s="12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114"/>
        <v>41715.874780092592</v>
      </c>
      <c r="L1228" s="14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</v>
      </c>
      <c r="R1228" s="12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8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114"/>
        <v>41827.919166666667</v>
      </c>
      <c r="L1229" s="14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12">
        <v>0</v>
      </c>
      <c r="S1229" t="str">
        <f t="shared" si="118"/>
        <v>music</v>
      </c>
      <c r="T1229" t="str">
        <f t="shared" si="119"/>
        <v>world music</v>
      </c>
    </row>
    <row r="1230" spans="1:20" ht="64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114"/>
        <v>40754.729259259257</v>
      </c>
      <c r="L1230" s="14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29.299999999999997</v>
      </c>
      <c r="R1230" s="12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8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114"/>
        <v>40985.459803240738</v>
      </c>
      <c r="L1231" s="14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0.90909090909090906</v>
      </c>
      <c r="R1231" s="12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80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114"/>
        <v>40568.972569444442</v>
      </c>
      <c r="L1232" s="14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12">
        <v>0</v>
      </c>
      <c r="S1232" t="str">
        <f t="shared" si="118"/>
        <v>music</v>
      </c>
      <c r="T1232" t="str">
        <f t="shared" si="119"/>
        <v>world music</v>
      </c>
    </row>
    <row r="1233" spans="1:20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114"/>
        <v>42193.941759259258</v>
      </c>
      <c r="L1233" s="14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12">
        <v>0</v>
      </c>
      <c r="S1233" t="str">
        <f t="shared" si="118"/>
        <v>music</v>
      </c>
      <c r="T1233" t="str">
        <f t="shared" si="119"/>
        <v>world music</v>
      </c>
    </row>
    <row r="1234" spans="1:20" ht="80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114"/>
        <v>41506.848032407404</v>
      </c>
      <c r="L1234" s="14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0.8</v>
      </c>
      <c r="R1234" s="12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114"/>
        <v>40939.948773148149</v>
      </c>
      <c r="L1235" s="14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11.600000000000001</v>
      </c>
      <c r="R1235" s="12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114"/>
        <v>42007.788680555561</v>
      </c>
      <c r="L1236" s="14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12">
        <v>0</v>
      </c>
      <c r="S1236" t="str">
        <f t="shared" si="118"/>
        <v>music</v>
      </c>
      <c r="T1236" t="str">
        <f t="shared" si="119"/>
        <v>world music</v>
      </c>
    </row>
    <row r="1237" spans="1:20" ht="8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114"/>
        <v>41583.135405092595</v>
      </c>
      <c r="L1237" s="14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2.7873639500929119</v>
      </c>
      <c r="R1237" s="12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114"/>
        <v>41110.680138888885</v>
      </c>
      <c r="L1238" s="14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12">
        <v>0</v>
      </c>
      <c r="S1238" t="str">
        <f t="shared" si="118"/>
        <v>music</v>
      </c>
      <c r="T1238" t="str">
        <f t="shared" si="119"/>
        <v>world music</v>
      </c>
    </row>
    <row r="1239" spans="1:20" ht="8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114"/>
        <v>41125.283159722225</v>
      </c>
      <c r="L1239" s="14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12">
        <v>0</v>
      </c>
      <c r="S1239" t="str">
        <f t="shared" si="118"/>
        <v>music</v>
      </c>
      <c r="T1239" t="str">
        <f t="shared" si="119"/>
        <v>world music</v>
      </c>
    </row>
    <row r="1240" spans="1:20" ht="8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114"/>
        <v>40731.61037037037</v>
      </c>
      <c r="L1240" s="14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17.8</v>
      </c>
      <c r="R1240" s="12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114"/>
        <v>40883.962581018517</v>
      </c>
      <c r="L1241" s="14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12">
        <v>0</v>
      </c>
      <c r="S1241" t="str">
        <f t="shared" si="118"/>
        <v>music</v>
      </c>
      <c r="T1241" t="str">
        <f t="shared" si="119"/>
        <v>world music</v>
      </c>
    </row>
    <row r="1242" spans="1:20" ht="64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114"/>
        <v>41409.040011574078</v>
      </c>
      <c r="L1242" s="14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3.0124999999999997</v>
      </c>
      <c r="R1242" s="12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8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114"/>
        <v>41923.837731481479</v>
      </c>
      <c r="L1243" s="14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50.739999999999995</v>
      </c>
      <c r="R1243" s="12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8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114"/>
        <v>40782.165532407409</v>
      </c>
      <c r="L1244" s="14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0.54884742041712409</v>
      </c>
      <c r="R1244" s="12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114"/>
        <v>40671.879293981481</v>
      </c>
      <c r="L1245" s="14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14.091666666666667</v>
      </c>
      <c r="R1245" s="12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64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114"/>
        <v>41355.825497685189</v>
      </c>
      <c r="L1246" s="14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103.8</v>
      </c>
      <c r="R1246" s="12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114"/>
        <v>41774.59993055556</v>
      </c>
      <c r="L1247" s="14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120.24999999999999</v>
      </c>
      <c r="R1247" s="12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8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114"/>
        <v>40838.043391203704</v>
      </c>
      <c r="L1248" s="14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117</v>
      </c>
      <c r="R1248" s="12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114"/>
        <v>41370.292303240742</v>
      </c>
      <c r="L1249" s="14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122.14285714285715</v>
      </c>
      <c r="R1249" s="12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64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114"/>
        <v>41767.656863425924</v>
      </c>
      <c r="L1250" s="14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151.63999999999999</v>
      </c>
      <c r="R1250" s="12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64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114"/>
        <v>41067.740868055553</v>
      </c>
      <c r="L1251" s="14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104.44</v>
      </c>
      <c r="R1251" s="12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8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114"/>
        <v>41843.64271990741</v>
      </c>
      <c r="L1252" s="14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200.15333333333331</v>
      </c>
      <c r="R1252" s="12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114"/>
        <v>40751.814432870371</v>
      </c>
      <c r="L1253" s="14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101.8</v>
      </c>
      <c r="R1253" s="12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114"/>
        <v>41543.988067129627</v>
      </c>
      <c r="L1254" s="14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137.65714285714284</v>
      </c>
      <c r="R1254" s="12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8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114"/>
        <v>41855.783645833333</v>
      </c>
      <c r="L1255" s="14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303833.2</v>
      </c>
      <c r="R1255" s="12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8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114"/>
        <v>40487.621365740742</v>
      </c>
      <c r="L1256" s="14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198.85074626865671</v>
      </c>
      <c r="R1256" s="12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114"/>
        <v>41579.845509259263</v>
      </c>
      <c r="L1257" s="14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202.36666666666667</v>
      </c>
      <c r="R1257" s="12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8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114"/>
        <v>40921.919340277775</v>
      </c>
      <c r="L1258" s="14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117.96376666666666</v>
      </c>
      <c r="R1258" s="12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80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114"/>
        <v>40587.085532407407</v>
      </c>
      <c r="L1259" s="14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294.72727272727275</v>
      </c>
      <c r="R1259" s="12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114"/>
        <v>41487.611250000002</v>
      </c>
      <c r="L1260" s="14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213.14633333333336</v>
      </c>
      <c r="R1260" s="12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114"/>
        <v>41766.970648148148</v>
      </c>
      <c r="L1261" s="14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104.24</v>
      </c>
      <c r="R1261" s="12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80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114"/>
        <v>41666.842824074076</v>
      </c>
      <c r="L1262" s="14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113.66666666666667</v>
      </c>
      <c r="R1262" s="12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64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114"/>
        <v>41638.342905092592</v>
      </c>
      <c r="L1263" s="14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101.25</v>
      </c>
      <c r="R1263" s="12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80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114"/>
        <v>41656.762638888889</v>
      </c>
      <c r="L1264" s="14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125.41538461538462</v>
      </c>
      <c r="R1264" s="12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48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114"/>
        <v>41692.084143518521</v>
      </c>
      <c r="L1265" s="14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119</v>
      </c>
      <c r="R1265" s="12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80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114"/>
        <v>41547.662997685184</v>
      </c>
      <c r="L1266" s="14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166.46153846153845</v>
      </c>
      <c r="R1266" s="12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96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114"/>
        <v>40465.655266203699</v>
      </c>
      <c r="L1267" s="14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119.14771428571429</v>
      </c>
      <c r="R1267" s="12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114"/>
        <v>41620.87667824074</v>
      </c>
      <c r="L1268" s="14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100.47368421052632</v>
      </c>
      <c r="R1268" s="12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114"/>
        <v>41449.585162037038</v>
      </c>
      <c r="L1269" s="14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101.8</v>
      </c>
      <c r="R1269" s="12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114"/>
        <v>41507.845451388886</v>
      </c>
      <c r="L1270" s="14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116.66666666666667</v>
      </c>
      <c r="R1270" s="12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114"/>
        <v>42445.823055555556</v>
      </c>
      <c r="L1271" s="14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108.64893617021276</v>
      </c>
      <c r="R1271" s="12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64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114"/>
        <v>40933.85696759259</v>
      </c>
      <c r="L1272" s="14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114.72</v>
      </c>
      <c r="R1272" s="12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80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114"/>
        <v>41561.683553240742</v>
      </c>
      <c r="L1273" s="14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101.8</v>
      </c>
      <c r="R1273" s="12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114"/>
        <v>40274.745127314818</v>
      </c>
      <c r="L1274" s="14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106</v>
      </c>
      <c r="R1274" s="12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64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114"/>
        <v>41852.730219907404</v>
      </c>
      <c r="L1275" s="14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103.49999999999999</v>
      </c>
      <c r="R1275" s="12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114"/>
        <v>41116.690104166664</v>
      </c>
      <c r="L1276" s="14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154.97535999999999</v>
      </c>
      <c r="R1276" s="12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80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114"/>
        <v>41458.867905092593</v>
      </c>
      <c r="L1277" s="14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162.14066666666668</v>
      </c>
      <c r="R1277" s="12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114"/>
        <v>40007.704247685186</v>
      </c>
      <c r="L1278" s="14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104.42100000000001</v>
      </c>
      <c r="R1278" s="12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8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114"/>
        <v>41121.561886574076</v>
      </c>
      <c r="L1279" s="14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106.12433333333333</v>
      </c>
      <c r="R1279" s="12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80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114"/>
        <v>41786.555162037039</v>
      </c>
      <c r="L1280" s="14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154.93846153846152</v>
      </c>
      <c r="R1280" s="12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114"/>
        <v>41682.099189814813</v>
      </c>
      <c r="L1281" s="14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110.77157238734421</v>
      </c>
      <c r="R1281" s="12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ref="K1282:K1345" si="120">(J1282/86400)+DATE(1970,1,1)</f>
        <v>40513.757569444446</v>
      </c>
      <c r="L1282" s="14">
        <f t="shared" ref="L1282:L1345" si="121">(((I1282/60)/60)/24)+DATE(1970,1,1)</f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110.91186666666665</v>
      </c>
      <c r="R1282" s="12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80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si="120"/>
        <v>41463.743472222224</v>
      </c>
      <c r="L1283" s="14">
        <f t="shared" si="121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E1283/D1283*100</f>
        <v>110.71428571428572</v>
      </c>
      <c r="R1283" s="12">
        <f t="shared" ref="R1283:R1346" si="123">E1283/N1283</f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RIGHT(P1283,LEN(P1283)-SEARCH("/",P1283))</f>
        <v>rock</v>
      </c>
    </row>
    <row r="1284" spans="1:20" ht="80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120"/>
        <v>41586.475173611107</v>
      </c>
      <c r="L1284" s="14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123.61333333333333</v>
      </c>
      <c r="R1284" s="12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64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120"/>
        <v>41320.717465277776</v>
      </c>
      <c r="L1285" s="14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211.05</v>
      </c>
      <c r="R1285" s="12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80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120"/>
        <v>42712.23474537037</v>
      </c>
      <c r="L1286" s="14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101</v>
      </c>
      <c r="R1286" s="12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80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120"/>
        <v>42160.583043981482</v>
      </c>
      <c r="L1287" s="14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101.64999999999999</v>
      </c>
      <c r="R1287" s="12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120"/>
        <v>42039.384571759263</v>
      </c>
      <c r="L1288" s="14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108.33333333333333</v>
      </c>
      <c r="R1288" s="12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120"/>
        <v>42107.621018518519</v>
      </c>
      <c r="L1289" s="14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242</v>
      </c>
      <c r="R1289" s="12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8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120"/>
        <v>42561.154664351852</v>
      </c>
      <c r="L1290" s="14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100.44999999999999</v>
      </c>
      <c r="R1290" s="12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64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120"/>
        <v>42709.134780092594</v>
      </c>
      <c r="L1291" s="14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125.06666666666666</v>
      </c>
      <c r="R1291" s="12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120"/>
        <v>42086.614942129629</v>
      </c>
      <c r="L1292" s="14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108.57142857142857</v>
      </c>
      <c r="R1292" s="12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120"/>
        <v>42064.652673611112</v>
      </c>
      <c r="L1293" s="14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145.70000000000002</v>
      </c>
      <c r="R1293" s="12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120"/>
        <v>42256.764212962968</v>
      </c>
      <c r="L1294" s="14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110.00000000000001</v>
      </c>
      <c r="R1294" s="12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8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120"/>
        <v>42292.701053240744</v>
      </c>
      <c r="L1295" s="14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102.23333333333333</v>
      </c>
      <c r="R1295" s="12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80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120"/>
        <v>42278.453668981485</v>
      </c>
      <c r="L1296" s="14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122</v>
      </c>
      <c r="R1296" s="12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8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120"/>
        <v>42184.572881944448</v>
      </c>
      <c r="L1297" s="14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101.96000000000001</v>
      </c>
      <c r="R1297" s="12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8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120"/>
        <v>42423.050613425927</v>
      </c>
      <c r="L1298" s="14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141.1764705882353</v>
      </c>
      <c r="R1298" s="12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120"/>
        <v>42461.747199074074</v>
      </c>
      <c r="L1299" s="14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109.52500000000001</v>
      </c>
      <c r="R1299" s="12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120"/>
        <v>42458.680925925924</v>
      </c>
      <c r="L1300" s="14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104.65</v>
      </c>
      <c r="R1300" s="12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120"/>
        <v>42169.814340277779</v>
      </c>
      <c r="L1301" s="14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124</v>
      </c>
      <c r="R1301" s="12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8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120"/>
        <v>42483.675208333334</v>
      </c>
      <c r="L1302" s="14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135</v>
      </c>
      <c r="R1302" s="1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80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120"/>
        <v>42195.749745370369</v>
      </c>
      <c r="L1303" s="14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102.75000000000001</v>
      </c>
      <c r="R1303" s="12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64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120"/>
        <v>42675.057997685188</v>
      </c>
      <c r="L1304" s="14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100</v>
      </c>
      <c r="R1304" s="12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120"/>
        <v>42566.441203703704</v>
      </c>
      <c r="L1305" s="14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130.26085714285716</v>
      </c>
      <c r="R1305" s="12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120"/>
        <v>42747.194502314815</v>
      </c>
      <c r="L1306" s="14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39.627499999999998</v>
      </c>
      <c r="R1306" s="12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120"/>
        <v>42543.665601851855</v>
      </c>
      <c r="L1307" s="14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25.976666666666663</v>
      </c>
      <c r="R1307" s="12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120"/>
        <v>41947.457569444443</v>
      </c>
      <c r="L1308" s="14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65.24636363636364</v>
      </c>
      <c r="R1308" s="12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120"/>
        <v>42387.503229166672</v>
      </c>
      <c r="L1309" s="14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11.514000000000001</v>
      </c>
      <c r="R1309" s="12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120"/>
        <v>42611.613564814819</v>
      </c>
      <c r="L1310" s="14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11.360000000000001</v>
      </c>
      <c r="R1310" s="12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64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120"/>
        <v>42257.882731481484</v>
      </c>
      <c r="L1311" s="14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111.99130434782609</v>
      </c>
      <c r="R1311" s="12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64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120"/>
        <v>42556.667245370365</v>
      </c>
      <c r="L1312" s="14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15.5</v>
      </c>
      <c r="R1312" s="12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8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120"/>
        <v>42669.802303240736</v>
      </c>
      <c r="L1313" s="14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32.027999999999999</v>
      </c>
      <c r="R1313" s="12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120"/>
        <v>42082.702800925923</v>
      </c>
      <c r="L1314" s="14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0.60869565217391308</v>
      </c>
      <c r="R1314" s="12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8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120"/>
        <v>42402.709652777776</v>
      </c>
      <c r="L1315" s="14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31.114999999999998</v>
      </c>
      <c r="R1315" s="12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8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120"/>
        <v>42604.669675925921</v>
      </c>
      <c r="L1316" s="14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1.1266666666666667</v>
      </c>
      <c r="R1316" s="12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120"/>
        <v>42278.498240740737</v>
      </c>
      <c r="L1317" s="14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40.404000000000003</v>
      </c>
      <c r="R1317" s="12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120"/>
        <v>42393.961909722224</v>
      </c>
      <c r="L1318" s="14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1.3333333333333333E-3</v>
      </c>
      <c r="R1318" s="12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120"/>
        <v>42520.235486111109</v>
      </c>
      <c r="L1319" s="14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5.7334999999999994</v>
      </c>
      <c r="R1319" s="12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120"/>
        <v>41985.043657407412</v>
      </c>
      <c r="L1320" s="14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15.324999999999999</v>
      </c>
      <c r="R1320" s="12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120"/>
        <v>41816.812094907407</v>
      </c>
      <c r="L1321" s="14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15.103448275862069</v>
      </c>
      <c r="R1321" s="12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120"/>
        <v>42705.690347222218</v>
      </c>
      <c r="L1322" s="14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0.503</v>
      </c>
      <c r="R1322" s="12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8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120"/>
        <v>42697.74927083333</v>
      </c>
      <c r="L1323" s="14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1.3028138528138529</v>
      </c>
      <c r="R1323" s="12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80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120"/>
        <v>42115.656539351854</v>
      </c>
      <c r="L1324" s="14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0.30285714285714288</v>
      </c>
      <c r="R1324" s="12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8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120"/>
        <v>42451.698449074072</v>
      </c>
      <c r="L1325" s="14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8.8800000000000008</v>
      </c>
      <c r="R1325" s="12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80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120"/>
        <v>42626.633703703701</v>
      </c>
      <c r="L1326" s="14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</v>
      </c>
      <c r="R1326" s="12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120"/>
        <v>42704.086053240739</v>
      </c>
      <c r="L1327" s="14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2.4299999999999997</v>
      </c>
      <c r="R1327" s="12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8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120"/>
        <v>41974.791990740741</v>
      </c>
      <c r="L1328" s="14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</v>
      </c>
      <c r="R1328" s="12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80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120"/>
        <v>42123.678645833337</v>
      </c>
      <c r="L1329" s="14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</v>
      </c>
      <c r="R1329" s="12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8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120"/>
        <v>42612.642754629633</v>
      </c>
      <c r="L1330" s="14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</v>
      </c>
      <c r="R1330" s="12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8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120"/>
        <v>41935.221585648149</v>
      </c>
      <c r="L1331" s="14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0.81600000000000006</v>
      </c>
      <c r="R1331" s="12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120"/>
        <v>42522.276724537034</v>
      </c>
      <c r="L1332" s="14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22.494285714285713</v>
      </c>
      <c r="R1332" s="1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120"/>
        <v>42569.50409722222</v>
      </c>
      <c r="L1333" s="14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</v>
      </c>
      <c r="R1333" s="12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8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120"/>
        <v>42732.060277777782</v>
      </c>
      <c r="L1334" s="14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12">
        <v>0</v>
      </c>
      <c r="S1334" t="str">
        <f t="shared" si="124"/>
        <v>technology</v>
      </c>
      <c r="T1334" t="str">
        <f t="shared" si="125"/>
        <v>wearables</v>
      </c>
    </row>
    <row r="1335" spans="1:20" ht="80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120"/>
        <v>41806.106770833336</v>
      </c>
      <c r="L1335" s="14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12">
        <v>0</v>
      </c>
      <c r="S1335" t="str">
        <f t="shared" si="124"/>
        <v>technology</v>
      </c>
      <c r="T1335" t="str">
        <f t="shared" si="125"/>
        <v>wearables</v>
      </c>
    </row>
    <row r="1336" spans="1:20" ht="64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120"/>
        <v>42410.774155092593</v>
      </c>
      <c r="L1336" s="14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10.754135338345865</v>
      </c>
      <c r="R1336" s="12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120"/>
        <v>42313.936365740738</v>
      </c>
      <c r="L1337" s="14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19.759999999999998</v>
      </c>
      <c r="R1337" s="12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8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120"/>
        <v>41955.863750000004</v>
      </c>
      <c r="L1338" s="14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84.946999999999989</v>
      </c>
      <c r="R1338" s="12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80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120"/>
        <v>42767.577303240745</v>
      </c>
      <c r="L1339" s="14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49.381999999999998</v>
      </c>
      <c r="R1339" s="12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80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120"/>
        <v>42188.803622685184</v>
      </c>
      <c r="L1340" s="14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3.3033333333333332</v>
      </c>
      <c r="R1340" s="12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120"/>
        <v>41936.647164351853</v>
      </c>
      <c r="L1341" s="14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6.6339999999999995</v>
      </c>
      <c r="R1341" s="12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64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120"/>
        <v>41836.595520833333</v>
      </c>
      <c r="L1342" s="14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12">
        <v>0</v>
      </c>
      <c r="S1342" t="str">
        <f t="shared" si="124"/>
        <v>technology</v>
      </c>
      <c r="T1342" t="str">
        <f t="shared" si="125"/>
        <v>wearables</v>
      </c>
    </row>
    <row r="1343" spans="1:20" ht="8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120"/>
        <v>42612.624039351853</v>
      </c>
      <c r="L1343" s="14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70.36</v>
      </c>
      <c r="R1343" s="12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80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120"/>
        <v>42172.816423611112</v>
      </c>
      <c r="L1344" s="14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0.2</v>
      </c>
      <c r="R1344" s="12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8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120"/>
        <v>42542.526423611111</v>
      </c>
      <c r="L1345" s="14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102.298</v>
      </c>
      <c r="R1345" s="12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80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ref="K1346:K1409" si="126">(J1346/86400)+DATE(1970,1,1)</f>
        <v>42522.789803240739</v>
      </c>
      <c r="L1346" s="14">
        <f t="shared" ref="L1346:L1409" si="127">(((I1346/60)/60)/24)+DATE(1970,1,1)</f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377.73333333333335</v>
      </c>
      <c r="R1346" s="12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80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si="126"/>
        <v>41799.814340277779</v>
      </c>
      <c r="L1347" s="14">
        <f t="shared" si="127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E1347/D1347*100</f>
        <v>125</v>
      </c>
      <c r="R1347" s="12">
        <f t="shared" ref="R1347:R1410" si="129">E1347/N1347</f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RIGHT(P1347,LEN(P1347)-SEARCH("/",P1347))</f>
        <v>nonfiction</v>
      </c>
    </row>
    <row r="1348" spans="1:20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126"/>
        <v>41422.075821759259</v>
      </c>
      <c r="L1348" s="14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147.32653061224491</v>
      </c>
      <c r="R1348" s="12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8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126"/>
        <v>42040.638020833328</v>
      </c>
      <c r="L1349" s="14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102.2</v>
      </c>
      <c r="R1349" s="12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8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126"/>
        <v>41963.506168981483</v>
      </c>
      <c r="L1350" s="14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101.8723404255319</v>
      </c>
      <c r="R1350" s="12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8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126"/>
        <v>42317.33258101852</v>
      </c>
      <c r="L1351" s="14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204.2</v>
      </c>
      <c r="R1351" s="12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80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126"/>
        <v>42334.013124999998</v>
      </c>
      <c r="L1352" s="14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104.05</v>
      </c>
      <c r="R1352" s="12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126"/>
        <v>42382.74009259259</v>
      </c>
      <c r="L1353" s="14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101.265</v>
      </c>
      <c r="R1353" s="12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126"/>
        <v>42200.578310185185</v>
      </c>
      <c r="L1354" s="14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136.13999999999999</v>
      </c>
      <c r="R1354" s="12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64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126"/>
        <v>41309.11791666667</v>
      </c>
      <c r="L1355" s="14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133.6</v>
      </c>
      <c r="R1355" s="12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80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126"/>
        <v>42502.807627314818</v>
      </c>
      <c r="L1356" s="14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130.25</v>
      </c>
      <c r="R1356" s="12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126"/>
        <v>41213.254687499997</v>
      </c>
      <c r="L1357" s="14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122.67999999999999</v>
      </c>
      <c r="R1357" s="12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8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126"/>
        <v>41430.038888888885</v>
      </c>
      <c r="L1358" s="14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182.81058823529412</v>
      </c>
      <c r="R1358" s="12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126"/>
        <v>41304.962233796294</v>
      </c>
      <c r="L1359" s="14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125.29999999999998</v>
      </c>
      <c r="R1359" s="12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64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126"/>
        <v>40689.570868055554</v>
      </c>
      <c r="L1360" s="14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111.66666666666667</v>
      </c>
      <c r="R1360" s="12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80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126"/>
        <v>40668.814699074072</v>
      </c>
      <c r="L1361" s="14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115.75757575757575</v>
      </c>
      <c r="R1361" s="12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126"/>
        <v>41095.900694444441</v>
      </c>
      <c r="L1362" s="14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173.2</v>
      </c>
      <c r="R1362" s="12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126"/>
        <v>41781.717268518521</v>
      </c>
      <c r="L1363" s="14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125.98333333333333</v>
      </c>
      <c r="R1363" s="12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64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126"/>
        <v>41464.934386574074</v>
      </c>
      <c r="L1364" s="14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109.1</v>
      </c>
      <c r="R1364" s="12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8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126"/>
        <v>42396.8440625</v>
      </c>
      <c r="L1365" s="14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100</v>
      </c>
      <c r="R1365" s="12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8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126"/>
        <v>41951.6956712963</v>
      </c>
      <c r="L1366" s="14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118.64285714285714</v>
      </c>
      <c r="R1366" s="12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8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126"/>
        <v>42049.733240740738</v>
      </c>
      <c r="L1367" s="14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100.26666666666667</v>
      </c>
      <c r="R1367" s="12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126"/>
        <v>41924.996099537035</v>
      </c>
      <c r="L1368" s="14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126.48920000000001</v>
      </c>
      <c r="R1368" s="12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126"/>
        <v>42292.002893518518</v>
      </c>
      <c r="L1369" s="14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114.26</v>
      </c>
      <c r="R1369" s="12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126"/>
        <v>42146.190902777773</v>
      </c>
      <c r="L1370" s="14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110.7</v>
      </c>
      <c r="R1370" s="12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8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126"/>
        <v>41710.594282407408</v>
      </c>
      <c r="L1371" s="14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105.34805315203954</v>
      </c>
      <c r="R1371" s="12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126"/>
        <v>41548.00335648148</v>
      </c>
      <c r="L1372" s="14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103.66666666666666</v>
      </c>
      <c r="R1372" s="1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80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126"/>
        <v>42101.758587962962</v>
      </c>
      <c r="L1373" s="14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107.08672667523933</v>
      </c>
      <c r="R1373" s="12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126"/>
        <v>41072.739953703705</v>
      </c>
      <c r="L1374" s="14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124</v>
      </c>
      <c r="R1374" s="12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126"/>
        <v>42704.95177083333</v>
      </c>
      <c r="L1375" s="14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105.01</v>
      </c>
      <c r="R1375" s="12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80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126"/>
        <v>42424.161898148144</v>
      </c>
      <c r="L1376" s="14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189.46666666666667</v>
      </c>
      <c r="R1376" s="12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8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126"/>
        <v>42720.066192129627</v>
      </c>
      <c r="L1377" s="14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171.32499999999999</v>
      </c>
      <c r="R1377" s="12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126"/>
        <v>42677.669050925921</v>
      </c>
      <c r="L1378" s="14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252.48648648648651</v>
      </c>
      <c r="R1378" s="12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80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126"/>
        <v>42747.219560185185</v>
      </c>
      <c r="L1379" s="14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116.15384615384616</v>
      </c>
      <c r="R1379" s="12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3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126"/>
        <v>42568.759375000001</v>
      </c>
      <c r="L1380" s="14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203.35000000000002</v>
      </c>
      <c r="R1380" s="12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48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126"/>
        <v>42130.491620370369</v>
      </c>
      <c r="L1381" s="14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111.60000000000001</v>
      </c>
      <c r="R1381" s="12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126"/>
        <v>42141.762800925921</v>
      </c>
      <c r="L1382" s="14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424</v>
      </c>
      <c r="R1382" s="1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8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126"/>
        <v>42703.214409722219</v>
      </c>
      <c r="L1383" s="14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107.1</v>
      </c>
      <c r="R1383" s="12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126"/>
        <v>41370.800185185188</v>
      </c>
      <c r="L1384" s="14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104.3625</v>
      </c>
      <c r="R1384" s="12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126"/>
        <v>42707.074976851851</v>
      </c>
      <c r="L1385" s="14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212.40909090909091</v>
      </c>
      <c r="R1385" s="12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126"/>
        <v>42160.735208333332</v>
      </c>
      <c r="L1386" s="14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124.08571428571429</v>
      </c>
      <c r="R1386" s="12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126"/>
        <v>42433.688900462963</v>
      </c>
      <c r="L1387" s="14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110.406125</v>
      </c>
      <c r="R1387" s="12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126"/>
        <v>42184.646863425922</v>
      </c>
      <c r="L1388" s="14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218.75</v>
      </c>
      <c r="R1388" s="12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80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126"/>
        <v>42126.92123842593</v>
      </c>
      <c r="L1389" s="14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136.625</v>
      </c>
      <c r="R1389" s="12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80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126"/>
        <v>42634.614780092597</v>
      </c>
      <c r="L1390" s="14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134.8074</v>
      </c>
      <c r="R1390" s="12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126"/>
        <v>42565.480983796297</v>
      </c>
      <c r="L1391" s="14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145.4</v>
      </c>
      <c r="R1391" s="12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64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126"/>
        <v>42087.803310185191</v>
      </c>
      <c r="L1392" s="14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109.10714285714285</v>
      </c>
      <c r="R1392" s="12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64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126"/>
        <v>42193.650671296295</v>
      </c>
      <c r="L1393" s="14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110.2</v>
      </c>
      <c r="R1393" s="12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64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126"/>
        <v>42401.154930555553</v>
      </c>
      <c r="L1394" s="14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113.64000000000001</v>
      </c>
      <c r="R1394" s="12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126"/>
        <v>42553.681979166664</v>
      </c>
      <c r="L1395" s="14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102.35000000000001</v>
      </c>
      <c r="R1395" s="12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126"/>
        <v>42752.144976851851</v>
      </c>
      <c r="L1396" s="14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122.13333333333334</v>
      </c>
      <c r="R1396" s="12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126"/>
        <v>42719.90834490741</v>
      </c>
      <c r="L1397" s="14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111.88571428571427</v>
      </c>
      <c r="R1397" s="12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80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126"/>
        <v>42018.99863425926</v>
      </c>
      <c r="L1398" s="14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107.3</v>
      </c>
      <c r="R1398" s="12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80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126"/>
        <v>42640.917939814812</v>
      </c>
      <c r="L1399" s="14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113.85000000000001</v>
      </c>
      <c r="R1399" s="12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126"/>
        <v>42526.874236111107</v>
      </c>
      <c r="L1400" s="14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109.68181818181819</v>
      </c>
      <c r="R1400" s="12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126"/>
        <v>41889.004317129627</v>
      </c>
      <c r="L1401" s="14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126.14444444444443</v>
      </c>
      <c r="R1401" s="12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126"/>
        <v>42498.341122685189</v>
      </c>
      <c r="L1402" s="14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167.42857142857144</v>
      </c>
      <c r="R1402" s="12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126"/>
        <v>41399.99622685185</v>
      </c>
      <c r="L1403" s="14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496.52000000000004</v>
      </c>
      <c r="R1403" s="12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80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126"/>
        <v>42065.053368055553</v>
      </c>
      <c r="L1404" s="14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109.16</v>
      </c>
      <c r="R1404" s="12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80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126"/>
        <v>41451.062905092593</v>
      </c>
      <c r="L1405" s="14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102.57499999999999</v>
      </c>
      <c r="R1405" s="12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80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126"/>
        <v>42032.510243055556</v>
      </c>
      <c r="L1406" s="14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</v>
      </c>
      <c r="R1406" s="12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48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126"/>
        <v>41941.680567129632</v>
      </c>
      <c r="L1407" s="14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0.42</v>
      </c>
      <c r="R1407" s="12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126"/>
        <v>42297.432951388888</v>
      </c>
      <c r="L1408" s="14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0.125</v>
      </c>
      <c r="R1408" s="12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126"/>
        <v>41838.536782407406</v>
      </c>
      <c r="L1409" s="14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0.5</v>
      </c>
      <c r="R1409" s="12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80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ref="K1410:K1473" si="132">(J1410/86400)+DATE(1970,1,1)</f>
        <v>42291.872175925921</v>
      </c>
      <c r="L1410" s="14">
        <f t="shared" ref="L1410:L1473" si="133">(((I1410/60)/60)/24)+DATE(1970,1,1)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7.1999999999999993</v>
      </c>
      <c r="R1410" s="12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si="132"/>
        <v>41945.133506944447</v>
      </c>
      <c r="L1411" s="14">
        <f t="shared" si="133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E1411/D1411*100</f>
        <v>0</v>
      </c>
      <c r="R1411" s="12">
        <v>0</v>
      </c>
      <c r="S1411" t="str">
        <f t="shared" ref="S1411:S1474" si="135">LEFT(P1411,SEARCH("/",P1411,1)-1)</f>
        <v>publishing</v>
      </c>
      <c r="T1411" t="str">
        <f t="shared" ref="T1411:T1474" si="136">RIGHT(P1411,LEN(P1411)-SEARCH("/",P1411))</f>
        <v>translations</v>
      </c>
    </row>
    <row r="1412" spans="1:20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132"/>
        <v>42479.318518518514</v>
      </c>
      <c r="L1412" s="14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1.6666666666666666E-2</v>
      </c>
      <c r="R1412" s="12">
        <f t="shared" ref="R1412:R1474" si="137">E1412/N1412</f>
        <v>1</v>
      </c>
      <c r="S1412" t="str">
        <f t="shared" si="135"/>
        <v>publishing</v>
      </c>
      <c r="T1412" t="str">
        <f t="shared" si="136"/>
        <v>translations</v>
      </c>
    </row>
    <row r="1413" spans="1:20" ht="8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132"/>
        <v>42013.059027777781</v>
      </c>
      <c r="L1413" s="14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0.23333333333333336</v>
      </c>
      <c r="R1413" s="12">
        <f t="shared" si="137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132"/>
        <v>41947.063645833332</v>
      </c>
      <c r="L1414" s="14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4.5714285714285712</v>
      </c>
      <c r="R1414" s="12">
        <f t="shared" si="137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8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132"/>
        <v>42360.437152777777</v>
      </c>
      <c r="L1415" s="14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5</v>
      </c>
      <c r="R1415" s="12">
        <f t="shared" si="137"/>
        <v>100</v>
      </c>
      <c r="S1415" t="str">
        <f t="shared" si="135"/>
        <v>publishing</v>
      </c>
      <c r="T1415" t="str">
        <f t="shared" si="136"/>
        <v>translations</v>
      </c>
    </row>
    <row r="1416" spans="1:20" ht="80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132"/>
        <v>42708.25309027778</v>
      </c>
      <c r="L1416" s="14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0.2</v>
      </c>
      <c r="R1416" s="12">
        <f t="shared" si="137"/>
        <v>1</v>
      </c>
      <c r="S1416" t="str">
        <f t="shared" si="135"/>
        <v>publishing</v>
      </c>
      <c r="T1416" t="str">
        <f t="shared" si="136"/>
        <v>translations</v>
      </c>
    </row>
    <row r="1417" spans="1:20" ht="80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132"/>
        <v>42192.675821759258</v>
      </c>
      <c r="L1417" s="14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18.181818181818183</v>
      </c>
      <c r="R1417" s="12">
        <f t="shared" si="137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80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132"/>
        <v>42299.926145833335</v>
      </c>
      <c r="L1418" s="14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12">
        <v>0</v>
      </c>
      <c r="S1418" t="str">
        <f t="shared" si="135"/>
        <v>publishing</v>
      </c>
      <c r="T1418" t="str">
        <f t="shared" si="136"/>
        <v>translations</v>
      </c>
    </row>
    <row r="1419" spans="1:20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132"/>
        <v>42232.15016203704</v>
      </c>
      <c r="L1419" s="14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</v>
      </c>
      <c r="R1419" s="12">
        <f t="shared" si="137"/>
        <v>27.5</v>
      </c>
      <c r="S1419" t="str">
        <f t="shared" si="135"/>
        <v>publishing</v>
      </c>
      <c r="T1419" t="str">
        <f t="shared" si="136"/>
        <v>translations</v>
      </c>
    </row>
    <row r="1420" spans="1:20" ht="8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132"/>
        <v>42395.456412037034</v>
      </c>
      <c r="L1420" s="14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0.2</v>
      </c>
      <c r="R1420" s="12">
        <f t="shared" si="137"/>
        <v>6</v>
      </c>
      <c r="S1420" t="str">
        <f t="shared" si="135"/>
        <v>publishing</v>
      </c>
      <c r="T1420" t="str">
        <f t="shared" si="136"/>
        <v>translations</v>
      </c>
    </row>
    <row r="1421" spans="1:20" ht="8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132"/>
        <v>42622.456238425926</v>
      </c>
      <c r="L1421" s="14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7.0634920634920633</v>
      </c>
      <c r="R1421" s="12">
        <f t="shared" si="137"/>
        <v>44.5</v>
      </c>
      <c r="S1421" t="str">
        <f t="shared" si="135"/>
        <v>publishing</v>
      </c>
      <c r="T1421" t="str">
        <f t="shared" si="136"/>
        <v>translations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132"/>
        <v>42524.667662037042</v>
      </c>
      <c r="L1422" s="14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</v>
      </c>
      <c r="R1422" s="12">
        <f t="shared" si="137"/>
        <v>1</v>
      </c>
      <c r="S1422" t="str">
        <f t="shared" si="135"/>
        <v>publishing</v>
      </c>
      <c r="T1422" t="str">
        <f t="shared" si="136"/>
        <v>translations</v>
      </c>
    </row>
    <row r="1423" spans="1:20" ht="8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132"/>
        <v>42013.915613425925</v>
      </c>
      <c r="L1423" s="14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0.1</v>
      </c>
      <c r="R1423" s="12">
        <f t="shared" si="137"/>
        <v>100</v>
      </c>
      <c r="S1423" t="str">
        <f t="shared" si="135"/>
        <v>publishing</v>
      </c>
      <c r="T1423" t="str">
        <f t="shared" si="136"/>
        <v>translations</v>
      </c>
    </row>
    <row r="1424" spans="1:20" ht="8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132"/>
        <v>42604.239629629628</v>
      </c>
      <c r="L1424" s="14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0.104</v>
      </c>
      <c r="R1424" s="12">
        <f t="shared" si="137"/>
        <v>13</v>
      </c>
      <c r="S1424" t="str">
        <f t="shared" si="135"/>
        <v>publishing</v>
      </c>
      <c r="T1424" t="str">
        <f t="shared" si="136"/>
        <v>translations</v>
      </c>
    </row>
    <row r="1425" spans="1:20" ht="8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132"/>
        <v>42340.360312500001</v>
      </c>
      <c r="L1425" s="14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0.33333333333333337</v>
      </c>
      <c r="R1425" s="12">
        <f t="shared" si="137"/>
        <v>100</v>
      </c>
      <c r="S1425" t="str">
        <f t="shared" si="135"/>
        <v>publishing</v>
      </c>
      <c r="T1425" t="str">
        <f t="shared" si="136"/>
        <v>translations</v>
      </c>
    </row>
    <row r="1426" spans="1:20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132"/>
        <v>42676.717615740738</v>
      </c>
      <c r="L1426" s="14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20.36</v>
      </c>
      <c r="R1426" s="12">
        <f t="shared" si="137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8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132"/>
        <v>42093.131469907406</v>
      </c>
      <c r="L1427" s="14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12">
        <v>0</v>
      </c>
      <c r="S1427" t="str">
        <f t="shared" si="135"/>
        <v>publishing</v>
      </c>
      <c r="T1427" t="str">
        <f t="shared" si="136"/>
        <v>translations</v>
      </c>
    </row>
    <row r="1428" spans="1:20" ht="8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132"/>
        <v>42180.390277777777</v>
      </c>
      <c r="L1428" s="14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12">
        <v>0</v>
      </c>
      <c r="S1428" t="str">
        <f t="shared" si="135"/>
        <v>publishing</v>
      </c>
      <c r="T1428" t="str">
        <f t="shared" si="136"/>
        <v>translations</v>
      </c>
    </row>
    <row r="1429" spans="1:20" ht="80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132"/>
        <v>42601.851678240739</v>
      </c>
      <c r="L1429" s="14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8.3800000000000008</v>
      </c>
      <c r="R1429" s="12">
        <f t="shared" si="137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80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132"/>
        <v>42432.379826388889</v>
      </c>
      <c r="L1430" s="14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4.5</v>
      </c>
      <c r="R1430" s="12">
        <f t="shared" si="137"/>
        <v>15</v>
      </c>
      <c r="S1430" t="str">
        <f t="shared" si="135"/>
        <v>publishing</v>
      </c>
      <c r="T1430" t="str">
        <f t="shared" si="136"/>
        <v>translations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132"/>
        <v>42074.060671296298</v>
      </c>
      <c r="L1431" s="14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12">
        <v>0</v>
      </c>
      <c r="S1431" t="str">
        <f t="shared" si="135"/>
        <v>publishing</v>
      </c>
      <c r="T1431" t="str">
        <f t="shared" si="136"/>
        <v>translations</v>
      </c>
    </row>
    <row r="1432" spans="1:20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132"/>
        <v>41961.813518518524</v>
      </c>
      <c r="L1432" s="14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</v>
      </c>
      <c r="R1432" s="12">
        <f t="shared" si="137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8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132"/>
        <v>42304.210833333331</v>
      </c>
      <c r="L1433" s="14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31.94705882352941</v>
      </c>
      <c r="R1433" s="12">
        <f t="shared" si="137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80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132"/>
        <v>42175.780416666668</v>
      </c>
      <c r="L1434" s="14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12">
        <v>0</v>
      </c>
      <c r="S1434" t="str">
        <f t="shared" si="135"/>
        <v>publishing</v>
      </c>
      <c r="T1434" t="str">
        <f t="shared" si="136"/>
        <v>translations</v>
      </c>
    </row>
    <row r="1435" spans="1:20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132"/>
        <v>42673.625868055555</v>
      </c>
      <c r="L1435" s="14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6.708333333333333</v>
      </c>
      <c r="R1435" s="12">
        <f t="shared" si="137"/>
        <v>80.5</v>
      </c>
      <c r="S1435" t="str">
        <f t="shared" si="135"/>
        <v>publishing</v>
      </c>
      <c r="T1435" t="str">
        <f t="shared" si="136"/>
        <v>translations</v>
      </c>
    </row>
    <row r="1436" spans="1:20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132"/>
        <v>42142.767106481479</v>
      </c>
      <c r="L1436" s="14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9.9878048780487809</v>
      </c>
      <c r="R1436" s="12">
        <f t="shared" si="137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132"/>
        <v>42258.780324074076</v>
      </c>
      <c r="L1437" s="14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0.1</v>
      </c>
      <c r="R1437" s="12">
        <f t="shared" si="137"/>
        <v>7.5</v>
      </c>
      <c r="S1437" t="str">
        <f t="shared" si="135"/>
        <v>publishing</v>
      </c>
      <c r="T1437" t="str">
        <f t="shared" si="136"/>
        <v>translations</v>
      </c>
    </row>
    <row r="1438" spans="1:20" ht="80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132"/>
        <v>42391.35019675926</v>
      </c>
      <c r="L1438" s="14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0.77</v>
      </c>
      <c r="R1438" s="12">
        <f t="shared" si="137"/>
        <v>38.5</v>
      </c>
      <c r="S1438" t="str">
        <f t="shared" si="135"/>
        <v>publishing</v>
      </c>
      <c r="T1438" t="str">
        <f t="shared" si="136"/>
        <v>translations</v>
      </c>
    </row>
    <row r="1439" spans="1:20" ht="96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132"/>
        <v>41796.531701388885</v>
      </c>
      <c r="L1439" s="14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26.900000000000002</v>
      </c>
      <c r="R1439" s="12">
        <f t="shared" si="137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80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132"/>
        <v>42457.871516203704</v>
      </c>
      <c r="L1440" s="14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3</v>
      </c>
      <c r="R1440" s="12">
        <f t="shared" si="137"/>
        <v>75</v>
      </c>
      <c r="S1440" t="str">
        <f t="shared" si="135"/>
        <v>publishing</v>
      </c>
      <c r="T1440" t="str">
        <f t="shared" si="136"/>
        <v>translations</v>
      </c>
    </row>
    <row r="1441" spans="1:20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132"/>
        <v>42040.829872685186</v>
      </c>
      <c r="L1441" s="14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</v>
      </c>
      <c r="R1441" s="12">
        <f t="shared" si="137"/>
        <v>30</v>
      </c>
      <c r="S1441" t="str">
        <f t="shared" si="135"/>
        <v>publishing</v>
      </c>
      <c r="T1441" t="str">
        <f t="shared" si="136"/>
        <v>translations</v>
      </c>
    </row>
    <row r="1442" spans="1:20" ht="80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132"/>
        <v>42486.748414351852</v>
      </c>
      <c r="L1442" s="14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7.6923076923076927E-3</v>
      </c>
      <c r="R1442" s="12">
        <f t="shared" si="137"/>
        <v>1</v>
      </c>
      <c r="S1442" t="str">
        <f t="shared" si="135"/>
        <v>publishing</v>
      </c>
      <c r="T1442" t="str">
        <f t="shared" si="136"/>
        <v>translations</v>
      </c>
    </row>
    <row r="1443" spans="1:20" ht="80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132"/>
        <v>42198.765844907408</v>
      </c>
      <c r="L1443" s="14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</v>
      </c>
      <c r="R1443" s="12">
        <f t="shared" si="137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80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132"/>
        <v>42485.64534722222</v>
      </c>
      <c r="L1444" s="14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12">
        <v>0</v>
      </c>
      <c r="S1444" t="str">
        <f t="shared" si="135"/>
        <v>publishing</v>
      </c>
      <c r="T1444" t="str">
        <f t="shared" si="136"/>
        <v>translations</v>
      </c>
    </row>
    <row r="1445" spans="1:20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132"/>
        <v>42707.926030092596</v>
      </c>
      <c r="L1445" s="14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12">
        <v>0</v>
      </c>
      <c r="S1445" t="str">
        <f t="shared" si="135"/>
        <v>publishing</v>
      </c>
      <c r="T1445" t="str">
        <f t="shared" si="136"/>
        <v>translations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132"/>
        <v>42199.873402777783</v>
      </c>
      <c r="L1446" s="14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12">
        <v>0</v>
      </c>
      <c r="S1446" t="str">
        <f t="shared" si="135"/>
        <v>publishing</v>
      </c>
      <c r="T1446" t="str">
        <f t="shared" si="136"/>
        <v>translations</v>
      </c>
    </row>
    <row r="1447" spans="1:20" ht="8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132"/>
        <v>42139.542303240742</v>
      </c>
      <c r="L1447" s="14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12">
        <v>0</v>
      </c>
      <c r="S1447" t="str">
        <f t="shared" si="135"/>
        <v>publishing</v>
      </c>
      <c r="T1447" t="str">
        <f t="shared" si="136"/>
        <v>translations</v>
      </c>
    </row>
    <row r="1448" spans="1:20" ht="80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132"/>
        <v>42461.447662037041</v>
      </c>
      <c r="L1448" s="14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12">
        <v>0</v>
      </c>
      <c r="S1448" t="str">
        <f t="shared" si="135"/>
        <v>publishing</v>
      </c>
      <c r="T1448" t="str">
        <f t="shared" si="136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132"/>
        <v>42529.730717592596</v>
      </c>
      <c r="L1449" s="14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1.4999999999999999E-2</v>
      </c>
      <c r="R1449" s="12">
        <f t="shared" si="137"/>
        <v>25</v>
      </c>
      <c r="S1449" t="str">
        <f t="shared" si="135"/>
        <v>publishing</v>
      </c>
      <c r="T1449" t="str">
        <f t="shared" si="136"/>
        <v>translations</v>
      </c>
    </row>
    <row r="1450" spans="1:20" ht="96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132"/>
        <v>42115.936550925922</v>
      </c>
      <c r="L1450" s="14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12">
        <v>0</v>
      </c>
      <c r="S1450" t="str">
        <f t="shared" si="135"/>
        <v>publishing</v>
      </c>
      <c r="T1450" t="str">
        <f t="shared" si="136"/>
        <v>translations</v>
      </c>
    </row>
    <row r="1451" spans="1:20" ht="8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132"/>
        <v>42086.811400462961</v>
      </c>
      <c r="L1451" s="14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12">
        <v>0</v>
      </c>
      <c r="S1451" t="str">
        <f t="shared" si="135"/>
        <v>publishing</v>
      </c>
      <c r="T1451" t="str">
        <f t="shared" si="136"/>
        <v>translations</v>
      </c>
    </row>
    <row r="1452" spans="1:20" ht="8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132"/>
        <v>42390.171261574069</v>
      </c>
      <c r="L1452" s="14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1E-3</v>
      </c>
      <c r="R1452" s="12">
        <f t="shared" si="137"/>
        <v>1</v>
      </c>
      <c r="S1452" t="str">
        <f t="shared" si="135"/>
        <v>publishing</v>
      </c>
      <c r="T1452" t="str">
        <f t="shared" si="136"/>
        <v>translations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132"/>
        <v>41931.959016203706</v>
      </c>
      <c r="L1453" s="14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1.0554089709762533E-2</v>
      </c>
      <c r="R1453" s="12">
        <f t="shared" si="137"/>
        <v>1</v>
      </c>
      <c r="S1453" t="str">
        <f t="shared" si="135"/>
        <v>publishing</v>
      </c>
      <c r="T1453" t="str">
        <f t="shared" si="136"/>
        <v>translations</v>
      </c>
    </row>
    <row r="1454" spans="1:20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132"/>
        <v>41818.703275462962</v>
      </c>
      <c r="L1454" s="14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12">
        <v>0</v>
      </c>
      <c r="S1454" t="str">
        <f t="shared" si="135"/>
        <v>publishing</v>
      </c>
      <c r="T1454" t="str">
        <f t="shared" si="136"/>
        <v>translations</v>
      </c>
    </row>
    <row r="1455" spans="1:20" ht="80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132"/>
        <v>42795.696145833332</v>
      </c>
      <c r="L1455" s="14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12">
        <v>0</v>
      </c>
      <c r="S1455" t="str">
        <f t="shared" si="135"/>
        <v>publishing</v>
      </c>
      <c r="T1455" t="str">
        <f t="shared" si="136"/>
        <v>translations</v>
      </c>
    </row>
    <row r="1456" spans="1:20" ht="8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132"/>
        <v>42463.866666666669</v>
      </c>
      <c r="L1456" s="14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0.85714285714285721</v>
      </c>
      <c r="R1456" s="12">
        <f t="shared" si="137"/>
        <v>15</v>
      </c>
      <c r="S1456" t="str">
        <f t="shared" si="135"/>
        <v>publishing</v>
      </c>
      <c r="T1456" t="str">
        <f t="shared" si="136"/>
        <v>translations</v>
      </c>
    </row>
    <row r="1457" spans="1:20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132"/>
        <v>41832.672685185185</v>
      </c>
      <c r="L1457" s="14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10.5</v>
      </c>
      <c r="R1457" s="12">
        <f t="shared" si="137"/>
        <v>225</v>
      </c>
      <c r="S1457" t="str">
        <f t="shared" si="135"/>
        <v>publishing</v>
      </c>
      <c r="T1457" t="str">
        <f t="shared" si="136"/>
        <v>translations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132"/>
        <v>42708.668576388889</v>
      </c>
      <c r="L1458" s="14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2.9000000000000004</v>
      </c>
      <c r="R1458" s="12">
        <f t="shared" si="137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132"/>
        <v>42289.89634259259</v>
      </c>
      <c r="L1459" s="14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12">
        <v>0</v>
      </c>
      <c r="S1459" t="str">
        <f t="shared" si="135"/>
        <v>publishing</v>
      </c>
      <c r="T1459" t="str">
        <f t="shared" si="136"/>
        <v>translations</v>
      </c>
    </row>
    <row r="1460" spans="1:20" ht="80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132"/>
        <v>41831.705555555556</v>
      </c>
      <c r="L1460" s="14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12">
        <v>0</v>
      </c>
      <c r="S1460" t="str">
        <f t="shared" si="135"/>
        <v>publishing</v>
      </c>
      <c r="T1460" t="str">
        <f t="shared" si="136"/>
        <v>translations</v>
      </c>
    </row>
    <row r="1461" spans="1:20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132"/>
        <v>42312.204814814817</v>
      </c>
      <c r="L1461" s="14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12">
        <v>0</v>
      </c>
      <c r="S1461" t="str">
        <f t="shared" si="135"/>
        <v>publishing</v>
      </c>
      <c r="T1461" t="str">
        <f t="shared" si="136"/>
        <v>translations</v>
      </c>
    </row>
    <row r="1462" spans="1:20" ht="64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132"/>
        <v>41915.896967592591</v>
      </c>
      <c r="L1462" s="14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12">
        <v>0</v>
      </c>
      <c r="S1462" t="str">
        <f t="shared" si="135"/>
        <v>publishing</v>
      </c>
      <c r="T1462" t="str">
        <f t="shared" si="136"/>
        <v>translations</v>
      </c>
    </row>
    <row r="1463" spans="1:20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132"/>
        <v>41899.645300925928</v>
      </c>
      <c r="L1463" s="14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101.24459999999999</v>
      </c>
      <c r="R1463" s="12">
        <f t="shared" si="137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132"/>
        <v>41344.662858796299</v>
      </c>
      <c r="L1464" s="14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108.5175</v>
      </c>
      <c r="R1464" s="12">
        <f t="shared" si="137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80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132"/>
        <v>41326.911319444444</v>
      </c>
      <c r="L1465" s="14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147.66666666666666</v>
      </c>
      <c r="R1465" s="12">
        <f t="shared" si="137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ht="3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132"/>
        <v>41291.661550925928</v>
      </c>
      <c r="L1466" s="14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163.19999999999999</v>
      </c>
      <c r="R1466" s="12">
        <f t="shared" si="137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80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132"/>
        <v>40959.734398148146</v>
      </c>
      <c r="L1467" s="14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456.41449999999998</v>
      </c>
      <c r="R1467" s="12">
        <f t="shared" si="137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8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132"/>
        <v>42340.172060185185</v>
      </c>
      <c r="L1468" s="14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107.87731249999999</v>
      </c>
      <c r="R1468" s="12">
        <f t="shared" si="137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132"/>
        <v>40933.80190972222</v>
      </c>
      <c r="L1469" s="14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115.08</v>
      </c>
      <c r="R1469" s="12">
        <f t="shared" si="137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8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132"/>
        <v>40646.014456018514</v>
      </c>
      <c r="L1470" s="14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102.36842105263158</v>
      </c>
      <c r="R1470" s="12">
        <f t="shared" si="137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132"/>
        <v>41290.598483796297</v>
      </c>
      <c r="L1471" s="14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108.42485875706214</v>
      </c>
      <c r="R1471" s="12">
        <f t="shared" si="137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8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132"/>
        <v>41250.827118055553</v>
      </c>
      <c r="L1472" s="14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125.13333333333334</v>
      </c>
      <c r="R1472" s="12">
        <f t="shared" si="137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8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132"/>
        <v>42073.957569444443</v>
      </c>
      <c r="L1473" s="14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103.840625</v>
      </c>
      <c r="R1473" s="12">
        <f t="shared" si="137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8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ref="K1474:K1537" si="138">(J1474/86400)+DATE(1970,1,1)</f>
        <v>41533.542858796296</v>
      </c>
      <c r="L1474" s="14">
        <f t="shared" ref="L1474:L1537" si="139">(((I1474/60)/60)/24)+DATE(1970,1,1)</f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138.70400000000001</v>
      </c>
      <c r="R1474" s="12">
        <f t="shared" si="137"/>
        <v>103.20238095238095</v>
      </c>
      <c r="S1474" t="str">
        <f t="shared" si="135"/>
        <v>publishing</v>
      </c>
      <c r="T1474" t="str">
        <f t="shared" si="136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si="138"/>
        <v>40939.979618055557</v>
      </c>
      <c r="L1475" s="14">
        <f t="shared" si="139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E1475/D1475*100</f>
        <v>120.51600000000001</v>
      </c>
      <c r="R1475" s="12">
        <f t="shared" ref="R1475:R1538" si="141">E1475/N1475</f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RIGHT(P1475,LEN(P1475)-SEARCH("/",P1475))</f>
        <v>radio &amp; podcasts</v>
      </c>
    </row>
    <row r="1476" spans="1:20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138"/>
        <v>41500.72791666667</v>
      </c>
      <c r="L1476" s="14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112.26666666666667</v>
      </c>
      <c r="R1476" s="12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138"/>
        <v>41960.722951388889</v>
      </c>
      <c r="L1477" s="14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188.66966666666667</v>
      </c>
      <c r="R1477" s="12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138"/>
        <v>40766.041921296295</v>
      </c>
      <c r="L1478" s="14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661.55466666666666</v>
      </c>
      <c r="R1478" s="12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8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138"/>
        <v>40840.615787037037</v>
      </c>
      <c r="L1479" s="14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111.31</v>
      </c>
      <c r="R1479" s="12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8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138"/>
        <v>41394.871678240743</v>
      </c>
      <c r="L1480" s="14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1181.6142199999999</v>
      </c>
      <c r="R1480" s="12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8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138"/>
        <v>41754.745243055557</v>
      </c>
      <c r="L1481" s="14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137.375</v>
      </c>
      <c r="R1481" s="12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8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138"/>
        <v>41464.934016203704</v>
      </c>
      <c r="L1482" s="14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117.04040000000001</v>
      </c>
      <c r="R1482" s="12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138"/>
        <v>41550.922974537039</v>
      </c>
      <c r="L1483" s="14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</v>
      </c>
      <c r="R1483" s="12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96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138"/>
        <v>41136.858055555553</v>
      </c>
      <c r="L1484" s="14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0.1</v>
      </c>
      <c r="R1484" s="12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80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138"/>
        <v>42548.192997685182</v>
      </c>
      <c r="L1485" s="14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0.7142857142857143</v>
      </c>
      <c r="R1485" s="12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3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138"/>
        <v>41053.200960648144</v>
      </c>
      <c r="L1486" s="14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12">
        <v>0</v>
      </c>
      <c r="S1486" t="str">
        <f t="shared" si="142"/>
        <v>publishing</v>
      </c>
      <c r="T1486" t="str">
        <f t="shared" si="143"/>
        <v>fiction</v>
      </c>
    </row>
    <row r="1487" spans="1:20" ht="80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138"/>
        <v>42130.795983796299</v>
      </c>
      <c r="L1487" s="14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2.2388059701492535</v>
      </c>
      <c r="R1487" s="12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138"/>
        <v>42032.168530092589</v>
      </c>
      <c r="L1488" s="14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0.24</v>
      </c>
      <c r="R1488" s="12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138"/>
        <v>42554.917488425926</v>
      </c>
      <c r="L1489" s="14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12">
        <v>0</v>
      </c>
      <c r="S1489" t="str">
        <f t="shared" si="142"/>
        <v>publishing</v>
      </c>
      <c r="T1489" t="str">
        <f t="shared" si="143"/>
        <v>fiction</v>
      </c>
    </row>
    <row r="1490" spans="1:20" ht="64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138"/>
        <v>41614.563194444447</v>
      </c>
      <c r="L1490" s="14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</v>
      </c>
      <c r="R1490" s="12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138"/>
        <v>41198.611712962964</v>
      </c>
      <c r="L1491" s="14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12">
        <v>0</v>
      </c>
      <c r="S1491" t="str">
        <f t="shared" si="142"/>
        <v>publishing</v>
      </c>
      <c r="T1491" t="str">
        <f t="shared" si="143"/>
        <v>fiction</v>
      </c>
    </row>
    <row r="1492" spans="1:20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138"/>
        <v>41520.561041666668</v>
      </c>
      <c r="L1492" s="14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30.862068965517242</v>
      </c>
      <c r="R1492" s="12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64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138"/>
        <v>41991.713460648149</v>
      </c>
      <c r="L1493" s="14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8.3333333333333321</v>
      </c>
      <c r="R1493" s="12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8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138"/>
        <v>40682.884791666671</v>
      </c>
      <c r="L1494" s="14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0.75</v>
      </c>
      <c r="R1494" s="12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138"/>
        <v>41411.866608796292</v>
      </c>
      <c r="L1495" s="14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12">
        <v>0</v>
      </c>
      <c r="S1495" t="str">
        <f t="shared" si="142"/>
        <v>publishing</v>
      </c>
      <c r="T1495" t="str">
        <f t="shared" si="143"/>
        <v>fiction</v>
      </c>
    </row>
    <row r="1496" spans="1:20" ht="80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138"/>
        <v>42067.722372685181</v>
      </c>
      <c r="L1496" s="14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8.9</v>
      </c>
      <c r="R1496" s="12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138"/>
        <v>40752.789710648147</v>
      </c>
      <c r="L1497" s="14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12">
        <v>0</v>
      </c>
      <c r="S1497" t="str">
        <f t="shared" si="142"/>
        <v>publishing</v>
      </c>
      <c r="T1497" t="str">
        <f t="shared" si="143"/>
        <v>fiction</v>
      </c>
    </row>
    <row r="1498" spans="1:20" ht="80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138"/>
        <v>41838.475219907406</v>
      </c>
      <c r="L1498" s="14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12">
        <v>0</v>
      </c>
      <c r="S1498" t="str">
        <f t="shared" si="142"/>
        <v>publishing</v>
      </c>
      <c r="T1498" t="str">
        <f t="shared" si="143"/>
        <v>fiction</v>
      </c>
    </row>
    <row r="1499" spans="1:20" ht="80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138"/>
        <v>41444.64261574074</v>
      </c>
      <c r="L1499" s="14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6.6666666666666671E-3</v>
      </c>
      <c r="R1499" s="12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80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138"/>
        <v>41840.983541666668</v>
      </c>
      <c r="L1500" s="14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</v>
      </c>
      <c r="R1500" s="12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80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138"/>
        <v>42527.007326388892</v>
      </c>
      <c r="L1501" s="14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0.25</v>
      </c>
      <c r="R1501" s="12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8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138"/>
        <v>41365.904594907406</v>
      </c>
      <c r="L1502" s="14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25.035714285714285</v>
      </c>
      <c r="R1502" s="12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138"/>
        <v>42163.583599537036</v>
      </c>
      <c r="L1503" s="14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166.33076923076925</v>
      </c>
      <c r="R1503" s="12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80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138"/>
        <v>42426.542592592596</v>
      </c>
      <c r="L1504" s="14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101.44545454545455</v>
      </c>
      <c r="R1504" s="12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8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138"/>
        <v>42606.347233796296</v>
      </c>
      <c r="L1505" s="14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107.89146666666667</v>
      </c>
      <c r="R1505" s="12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138"/>
        <v>41772.657685185186</v>
      </c>
      <c r="L1506" s="14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277.93846153846158</v>
      </c>
      <c r="R1506" s="12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138"/>
        <v>42414.44332175926</v>
      </c>
      <c r="L1507" s="14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103.58125</v>
      </c>
      <c r="R1507" s="12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138"/>
        <v>41814.785925925928</v>
      </c>
      <c r="L1508" s="14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111.4</v>
      </c>
      <c r="R1508" s="12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80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138"/>
        <v>40254.450335648144</v>
      </c>
      <c r="L1509" s="14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215</v>
      </c>
      <c r="R1509" s="12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138"/>
        <v>41786.614363425928</v>
      </c>
      <c r="L1510" s="14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110.76216216216217</v>
      </c>
      <c r="R1510" s="12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8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138"/>
        <v>42751.533391203702</v>
      </c>
      <c r="L1511" s="14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123.64125714285714</v>
      </c>
      <c r="R1511" s="12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80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138"/>
        <v>41809.385162037041</v>
      </c>
      <c r="L1512" s="14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101.03500000000001</v>
      </c>
      <c r="R1512" s="12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8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138"/>
        <v>42296.583379629628</v>
      </c>
      <c r="L1513" s="14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111.79285714285714</v>
      </c>
      <c r="R1513" s="12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8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138"/>
        <v>42741.684479166666</v>
      </c>
      <c r="L1514" s="14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558.7714285714286</v>
      </c>
      <c r="R1514" s="12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138"/>
        <v>41806.637337962966</v>
      </c>
      <c r="L1515" s="14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150.01875000000001</v>
      </c>
      <c r="R1515" s="12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138"/>
        <v>42234.597685185188</v>
      </c>
      <c r="L1516" s="14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106.476</v>
      </c>
      <c r="R1516" s="12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80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138"/>
        <v>42415.253437499996</v>
      </c>
      <c r="L1517" s="14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157.18899999999999</v>
      </c>
      <c r="R1517" s="12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8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138"/>
        <v>42619.466342592597</v>
      </c>
      <c r="L1518" s="14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108.65882352941176</v>
      </c>
      <c r="R1518" s="12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80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138"/>
        <v>41948.56658564815</v>
      </c>
      <c r="L1519" s="14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161.97999999999999</v>
      </c>
      <c r="R1519" s="12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138"/>
        <v>41760.8200462963</v>
      </c>
      <c r="L1520" s="14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205.36666666666665</v>
      </c>
      <c r="R1520" s="12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80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138"/>
        <v>41782.741701388892</v>
      </c>
      <c r="L1521" s="14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103.36388888888889</v>
      </c>
      <c r="R1521" s="12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138"/>
        <v>41955.857789351852</v>
      </c>
      <c r="L1522" s="14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103.47222222222223</v>
      </c>
      <c r="R1522" s="12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138"/>
        <v>42493.167719907404</v>
      </c>
      <c r="L1523" s="14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106.81333333333333</v>
      </c>
      <c r="R1523" s="12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138"/>
        <v>41899.830312500002</v>
      </c>
      <c r="L1524" s="14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138.96574712643678</v>
      </c>
      <c r="R1524" s="12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138"/>
        <v>41964.751342592594</v>
      </c>
      <c r="L1525" s="14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124.84324324324325</v>
      </c>
      <c r="R1525" s="12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138"/>
        <v>42756.501041666663</v>
      </c>
      <c r="L1526" s="14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206.99999999999997</v>
      </c>
      <c r="R1526" s="12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8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138"/>
        <v>42570.702986111108</v>
      </c>
      <c r="L1527" s="14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174.00576923076923</v>
      </c>
      <c r="R1527" s="12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8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138"/>
        <v>42339.276006944448</v>
      </c>
      <c r="L1528" s="14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120.32608695652173</v>
      </c>
      <c r="R1528" s="12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64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138"/>
        <v>42780.600532407407</v>
      </c>
      <c r="L1529" s="14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110.44428571428573</v>
      </c>
      <c r="R1529" s="12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138"/>
        <v>42736.732893518521</v>
      </c>
      <c r="L1530" s="14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281.56666666666666</v>
      </c>
      <c r="R1530" s="12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138"/>
        <v>42052.628703703704</v>
      </c>
      <c r="L1531" s="14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100.67894736842105</v>
      </c>
      <c r="R1531" s="12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138"/>
        <v>42275.76730324074</v>
      </c>
      <c r="L1532" s="14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134.82571428571427</v>
      </c>
      <c r="R1532" s="12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138"/>
        <v>41941.802384259259</v>
      </c>
      <c r="L1533" s="14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175.95744680851064</v>
      </c>
      <c r="R1533" s="12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80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138"/>
        <v>42391.475289351853</v>
      </c>
      <c r="L1534" s="14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484.02000000000004</v>
      </c>
      <c r="R1534" s="12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138"/>
        <v>42443.00204861111</v>
      </c>
      <c r="L1535" s="14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145.14000000000001</v>
      </c>
      <c r="R1535" s="12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138"/>
        <v>42221.674328703702</v>
      </c>
      <c r="L1536" s="14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417.73333333333335</v>
      </c>
      <c r="R1536" s="12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80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138"/>
        <v>42484.829062500001</v>
      </c>
      <c r="L1537" s="14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132.42499999999998</v>
      </c>
      <c r="R1537" s="12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ref="K1538:K1601" si="144">(J1538/86400)+DATE(1970,1,1)</f>
        <v>42213.802199074074</v>
      </c>
      <c r="L1538" s="14">
        <f t="shared" ref="L1538:L1601" si="145">(((I1538/60)/60)/24)+DATE(1970,1,1)</f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250.30841666666666</v>
      </c>
      <c r="R1538" s="12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64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si="144"/>
        <v>42552.315127314811</v>
      </c>
      <c r="L1539" s="14">
        <f t="shared" si="145"/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E1539/D1539*100</f>
        <v>179.9</v>
      </c>
      <c r="R1539" s="12">
        <f t="shared" ref="R1539:R1602" si="147">E1539/N1539</f>
        <v>96.375</v>
      </c>
      <c r="S1539" t="str">
        <f t="shared" ref="S1539:S1602" si="148">LEFT(P1539,SEARCH("/",P1539,1)-1)</f>
        <v>photography</v>
      </c>
      <c r="T1539" t="str">
        <f t="shared" ref="T1539:T1602" si="149">RIGHT(P1539,LEN(P1539)-SEARCH("/",P1539))</f>
        <v>photobooks</v>
      </c>
    </row>
    <row r="1540" spans="1:20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144"/>
        <v>41981.782060185185</v>
      </c>
      <c r="L1540" s="14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102.62857142857142</v>
      </c>
      <c r="R1540" s="12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80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144"/>
        <v>42705.91920138889</v>
      </c>
      <c r="L1541" s="14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135.98609999999999</v>
      </c>
      <c r="R1541" s="12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8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144"/>
        <v>41939.00712962963</v>
      </c>
      <c r="L1542" s="14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117.86666666666667</v>
      </c>
      <c r="R1542" s="12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64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144"/>
        <v>41974.712245370371</v>
      </c>
      <c r="L1543" s="14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3.3333333333333333E-2</v>
      </c>
      <c r="R1543" s="12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144"/>
        <v>42170.996527777781</v>
      </c>
      <c r="L1544" s="14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4</v>
      </c>
      <c r="R1544" s="12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144"/>
        <v>41935.509652777779</v>
      </c>
      <c r="L1545" s="14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0.44444444444444442</v>
      </c>
      <c r="R1545" s="12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144"/>
        <v>42053.051203703704</v>
      </c>
      <c r="L1546" s="14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12">
        <v>0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144"/>
        <v>42031.884652777779</v>
      </c>
      <c r="L1547" s="14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3.3333333333333333E-2</v>
      </c>
      <c r="R1547" s="12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80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144"/>
        <v>41839.212951388887</v>
      </c>
      <c r="L1548" s="14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28.9</v>
      </c>
      <c r="R1548" s="12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144"/>
        <v>42782.426875000005</v>
      </c>
      <c r="L1549" s="14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12">
        <v>0</v>
      </c>
      <c r="S1549" t="str">
        <f t="shared" si="148"/>
        <v>photography</v>
      </c>
      <c r="T1549" t="str">
        <f t="shared" si="149"/>
        <v>nature</v>
      </c>
    </row>
    <row r="1550" spans="1:20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144"/>
        <v>42286.88217592593</v>
      </c>
      <c r="L1550" s="14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8.5714285714285712</v>
      </c>
      <c r="R1550" s="12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80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144"/>
        <v>42281.136099537034</v>
      </c>
      <c r="L1551" s="14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34</v>
      </c>
      <c r="R1551" s="12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80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144"/>
        <v>42472.449467592596</v>
      </c>
      <c r="L1552" s="14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13.466666666666665</v>
      </c>
      <c r="R1552" s="12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8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144"/>
        <v>42121.824525462958</v>
      </c>
      <c r="L1553" s="14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12">
        <v>0</v>
      </c>
      <c r="S1553" t="str">
        <f t="shared" si="148"/>
        <v>photography</v>
      </c>
      <c r="T1553" t="str">
        <f t="shared" si="149"/>
        <v>nature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144"/>
        <v>41892.688750000001</v>
      </c>
      <c r="L1554" s="14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49.186046511627907</v>
      </c>
      <c r="R1554" s="12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144"/>
        <v>42219.282951388886</v>
      </c>
      <c r="L1555" s="14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12">
        <v>0</v>
      </c>
      <c r="S1555" t="str">
        <f t="shared" si="148"/>
        <v>photography</v>
      </c>
      <c r="T1555" t="str">
        <f t="shared" si="149"/>
        <v>nature</v>
      </c>
    </row>
    <row r="1556" spans="1:20" ht="96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144"/>
        <v>42188.252199074079</v>
      </c>
      <c r="L1556" s="14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12">
        <v>0</v>
      </c>
      <c r="S1556" t="str">
        <f t="shared" si="148"/>
        <v>photography</v>
      </c>
      <c r="T1556" t="str">
        <f t="shared" si="149"/>
        <v>nature</v>
      </c>
    </row>
    <row r="1557" spans="1:20" ht="64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144"/>
        <v>42241.613796296297</v>
      </c>
      <c r="L1557" s="14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12">
        <v>0</v>
      </c>
      <c r="S1557" t="str">
        <f t="shared" si="148"/>
        <v>photography</v>
      </c>
      <c r="T1557" t="str">
        <f t="shared" si="149"/>
        <v>nature</v>
      </c>
    </row>
    <row r="1558" spans="1:20" ht="64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144"/>
        <v>42525.153055555551</v>
      </c>
      <c r="L1558" s="14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45.133333333333333</v>
      </c>
      <c r="R1558" s="12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144"/>
        <v>41871.65315972222</v>
      </c>
      <c r="L1559" s="14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4</v>
      </c>
      <c r="R1559" s="12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64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144"/>
        <v>42185.397673611107</v>
      </c>
      <c r="L1560" s="14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4.666666666666667</v>
      </c>
      <c r="R1560" s="12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144"/>
        <v>42108.053229166668</v>
      </c>
      <c r="L1561" s="14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0.33333333333333337</v>
      </c>
      <c r="R1561" s="12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80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144"/>
        <v>41936.020752314813</v>
      </c>
      <c r="L1562" s="14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3.7600000000000002</v>
      </c>
      <c r="R1562" s="1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80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144"/>
        <v>41555.041701388887</v>
      </c>
      <c r="L1563" s="14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0.67</v>
      </c>
      <c r="R1563" s="12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8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144"/>
        <v>40079.566157407404</v>
      </c>
      <c r="L1564" s="14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12">
        <v>0</v>
      </c>
      <c r="S1564" t="str">
        <f t="shared" si="148"/>
        <v>publishing</v>
      </c>
      <c r="T1564" t="str">
        <f t="shared" si="149"/>
        <v>art books</v>
      </c>
    </row>
    <row r="1565" spans="1:20" ht="80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144"/>
        <v>41652.742488425924</v>
      </c>
      <c r="L1565" s="14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1.4166666666666665</v>
      </c>
      <c r="R1565" s="12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80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144"/>
        <v>42121.367002314815</v>
      </c>
      <c r="L1566" s="14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0.1</v>
      </c>
      <c r="R1566" s="12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8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144"/>
        <v>40672.729872685188</v>
      </c>
      <c r="L1567" s="14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</v>
      </c>
      <c r="R1567" s="12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64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144"/>
        <v>42549.916712962964</v>
      </c>
      <c r="L1568" s="14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21.25</v>
      </c>
      <c r="R1568" s="12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80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144"/>
        <v>41671.93686342593</v>
      </c>
      <c r="L1569" s="14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</v>
      </c>
      <c r="R1569" s="12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80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144"/>
        <v>41962.062326388885</v>
      </c>
      <c r="L1570" s="14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13.639999999999999</v>
      </c>
      <c r="R1570" s="12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144"/>
        <v>41389.679560185185</v>
      </c>
      <c r="L1571" s="14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12">
        <v>0</v>
      </c>
      <c r="S1571" t="str">
        <f t="shared" si="148"/>
        <v>publishing</v>
      </c>
      <c r="T1571" t="str">
        <f t="shared" si="149"/>
        <v>art books</v>
      </c>
    </row>
    <row r="1572" spans="1:20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144"/>
        <v>42438.813449074078</v>
      </c>
      <c r="L1572" s="14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41.4</v>
      </c>
      <c r="R1572" s="12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144"/>
        <v>42144.769479166665</v>
      </c>
      <c r="L1573" s="14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0.66115702479338845</v>
      </c>
      <c r="R1573" s="12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144"/>
        <v>42404.033090277779</v>
      </c>
      <c r="L1574" s="14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5</v>
      </c>
      <c r="R1574" s="12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8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144"/>
        <v>42786.000023148154</v>
      </c>
      <c r="L1575" s="14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2.4777777777777779</v>
      </c>
      <c r="R1575" s="12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8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144"/>
        <v>42017.927418981482</v>
      </c>
      <c r="L1576" s="14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5.0599999999999996</v>
      </c>
      <c r="R1576" s="12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8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144"/>
        <v>41799.524259259255</v>
      </c>
      <c r="L1577" s="14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22.91</v>
      </c>
      <c r="R1577" s="12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144"/>
        <v>42140.879259259258</v>
      </c>
      <c r="L1578" s="14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13</v>
      </c>
      <c r="R1578" s="12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80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144"/>
        <v>41054.847777777773</v>
      </c>
      <c r="L1579" s="14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0.54999999999999993</v>
      </c>
      <c r="R1579" s="12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144"/>
        <v>40399.065868055557</v>
      </c>
      <c r="L1580" s="14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10.806536636794938</v>
      </c>
      <c r="R1580" s="12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64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144"/>
        <v>41481.996423611112</v>
      </c>
      <c r="L1581" s="14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0.84008400840084008</v>
      </c>
      <c r="R1581" s="12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144"/>
        <v>40990.050069444442</v>
      </c>
      <c r="L1582" s="14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12">
        <v>0</v>
      </c>
      <c r="S1582" t="str">
        <f t="shared" si="148"/>
        <v>publishing</v>
      </c>
      <c r="T1582" t="str">
        <f t="shared" si="149"/>
        <v>art books</v>
      </c>
    </row>
    <row r="1583" spans="1:20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144"/>
        <v>42325.448958333334</v>
      </c>
      <c r="L1583" s="14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0.5</v>
      </c>
      <c r="R1583" s="12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144"/>
        <v>42246.789965277778</v>
      </c>
      <c r="L1584" s="14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9.3000000000000007</v>
      </c>
      <c r="R1584" s="12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80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144"/>
        <v>41877.904988425929</v>
      </c>
      <c r="L1585" s="14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7.4999999999999997E-2</v>
      </c>
      <c r="R1585" s="12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80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144"/>
        <v>41779.649317129632</v>
      </c>
      <c r="L1586" s="14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12">
        <v>0</v>
      </c>
      <c r="S1586" t="str">
        <f t="shared" si="148"/>
        <v>photography</v>
      </c>
      <c r="T1586" t="str">
        <f t="shared" si="149"/>
        <v>places</v>
      </c>
    </row>
    <row r="1587" spans="1:20" ht="80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144"/>
        <v>42707.895462962959</v>
      </c>
      <c r="L1587" s="14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79</v>
      </c>
      <c r="R1587" s="12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144"/>
        <v>42069.104421296295</v>
      </c>
      <c r="L1588" s="14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12">
        <v>0</v>
      </c>
      <c r="S1588" t="str">
        <f t="shared" si="148"/>
        <v>photography</v>
      </c>
      <c r="T1588" t="str">
        <f t="shared" si="149"/>
        <v>places</v>
      </c>
    </row>
    <row r="1589" spans="1:20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144"/>
        <v>41956.950983796298</v>
      </c>
      <c r="L1589" s="14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1.3333333333333334E-2</v>
      </c>
      <c r="R1589" s="12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144"/>
        <v>42005.24998842593</v>
      </c>
      <c r="L1590" s="14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12">
        <v>0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144"/>
        <v>42256.984791666662</v>
      </c>
      <c r="L1591" s="14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12">
        <v>0</v>
      </c>
      <c r="S1591" t="str">
        <f t="shared" si="148"/>
        <v>photography</v>
      </c>
      <c r="T1591" t="str">
        <f t="shared" si="149"/>
        <v>places</v>
      </c>
    </row>
    <row r="1592" spans="1:20" ht="3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144"/>
        <v>42240.857222222221</v>
      </c>
      <c r="L1592" s="14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1.7000000000000002</v>
      </c>
      <c r="R1592" s="1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80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144"/>
        <v>42433.726168981477</v>
      </c>
      <c r="L1593" s="14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29.228571428571428</v>
      </c>
      <c r="R1593" s="12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144"/>
        <v>42046.072743055556</v>
      </c>
      <c r="L1594" s="14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12">
        <v>0</v>
      </c>
      <c r="S1594" t="str">
        <f t="shared" si="148"/>
        <v>photography</v>
      </c>
      <c r="T1594" t="str">
        <f t="shared" si="149"/>
        <v>places</v>
      </c>
    </row>
    <row r="1595" spans="1:20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144"/>
        <v>42033.845543981486</v>
      </c>
      <c r="L1595" s="14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1.3636363636363637E-2</v>
      </c>
      <c r="R1595" s="12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144"/>
        <v>42445.712754629625</v>
      </c>
      <c r="L1596" s="14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20.5</v>
      </c>
      <c r="R1596" s="12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144"/>
        <v>41780.050092592595</v>
      </c>
      <c r="L1597" s="14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0.27999999999999997</v>
      </c>
      <c r="R1597" s="12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144"/>
        <v>41941.430196759262</v>
      </c>
      <c r="L1598" s="14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2.3076923076923079</v>
      </c>
      <c r="R1598" s="12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144"/>
        <v>42603.354131944448</v>
      </c>
      <c r="L1599" s="14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12">
        <v>0</v>
      </c>
      <c r="S1599" t="str">
        <f t="shared" si="148"/>
        <v>photography</v>
      </c>
      <c r="T1599" t="str">
        <f t="shared" si="149"/>
        <v>places</v>
      </c>
    </row>
    <row r="1600" spans="1:20" ht="80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144"/>
        <v>42151.667337962965</v>
      </c>
      <c r="L1600" s="14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0.125</v>
      </c>
      <c r="R1600" s="12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144"/>
        <v>42438.53907407407</v>
      </c>
      <c r="L1601" s="14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12">
        <v>0</v>
      </c>
      <c r="S1601" t="str">
        <f t="shared" si="148"/>
        <v>photography</v>
      </c>
      <c r="T1601" t="str">
        <f t="shared" si="149"/>
        <v>places</v>
      </c>
    </row>
    <row r="1602" spans="1:20" ht="80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ref="K1602:K1665" si="150">(J1602/86400)+DATE(1970,1,1)</f>
        <v>41791.057314814811</v>
      </c>
      <c r="L1602" s="14">
        <f t="shared" ref="L1602:L1665" si="151"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</v>
      </c>
      <c r="R1602" s="12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64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si="150"/>
        <v>40638.092974537038</v>
      </c>
      <c r="L1603" s="14">
        <f t="shared" si="151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E1603/D1603*100</f>
        <v>108.2492</v>
      </c>
      <c r="R1603" s="12">
        <f t="shared" ref="R1603:R1666" si="153">E1603/N1603</f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RIGHT(P1603,LEN(P1603)-SEARCH("/",P1603))</f>
        <v>rock</v>
      </c>
    </row>
    <row r="1604" spans="1:20" ht="64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150"/>
        <v>40788.297650462962</v>
      </c>
      <c r="L1604" s="14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100.16666666666667</v>
      </c>
      <c r="R1604" s="12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64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150"/>
        <v>40876.169664351852</v>
      </c>
      <c r="L1605" s="14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100.03299999999999</v>
      </c>
      <c r="R1605" s="12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8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150"/>
        <v>40945.845312500001</v>
      </c>
      <c r="L1606" s="14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122.10714285714286</v>
      </c>
      <c r="R1606" s="12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8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150"/>
        <v>40747.012881944444</v>
      </c>
      <c r="L1607" s="14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100.69333333333334</v>
      </c>
      <c r="R1607" s="12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80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150"/>
        <v>40536.111550925925</v>
      </c>
      <c r="L1608" s="14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101.004125</v>
      </c>
      <c r="R1608" s="12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150"/>
        <v>41053.80846064815</v>
      </c>
      <c r="L1609" s="14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145.11000000000001</v>
      </c>
      <c r="R1609" s="12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150"/>
        <v>41607.83085648148</v>
      </c>
      <c r="L1610" s="14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101.25</v>
      </c>
      <c r="R1610" s="12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150"/>
        <v>40796.001261574071</v>
      </c>
      <c r="L1611" s="14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118.33333333333333</v>
      </c>
      <c r="R1611" s="12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48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150"/>
        <v>41228.924884259257</v>
      </c>
      <c r="L1612" s="14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271.85000000000002</v>
      </c>
      <c r="R1612" s="12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3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150"/>
        <v>41409.00037037037</v>
      </c>
      <c r="L1613" s="14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125.125</v>
      </c>
      <c r="R1613" s="12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150"/>
        <v>41246.874814814815</v>
      </c>
      <c r="L1614" s="14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110.00000000000001</v>
      </c>
      <c r="R1614" s="12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80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150"/>
        <v>41082.069467592592</v>
      </c>
      <c r="L1615" s="14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101.49999999999999</v>
      </c>
      <c r="R1615" s="12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80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150"/>
        <v>41794.981122685189</v>
      </c>
      <c r="L1616" s="14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102.69999999999999</v>
      </c>
      <c r="R1616" s="12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64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150"/>
        <v>40845.050879629627</v>
      </c>
      <c r="L1617" s="14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114.12500000000001</v>
      </c>
      <c r="R1617" s="12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150"/>
        <v>41194.715520833335</v>
      </c>
      <c r="L1618" s="14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104.2</v>
      </c>
      <c r="R1618" s="12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150"/>
        <v>41546.664212962962</v>
      </c>
      <c r="L1619" s="14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145.85714285714286</v>
      </c>
      <c r="R1619" s="12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150"/>
        <v>41301.654340277775</v>
      </c>
      <c r="L1620" s="14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105.06666666666666</v>
      </c>
      <c r="R1620" s="12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8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150"/>
        <v>41876.186180555553</v>
      </c>
      <c r="L1621" s="14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133.33333333333331</v>
      </c>
      <c r="R1621" s="12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48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150"/>
        <v>41321.339583333334</v>
      </c>
      <c r="L1622" s="14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112.99999999999999</v>
      </c>
      <c r="R1622" s="12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150"/>
        <v>41003.60665509259</v>
      </c>
      <c r="L1623" s="14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121.2</v>
      </c>
      <c r="R1623" s="12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150"/>
        <v>41950.294837962967</v>
      </c>
      <c r="L1624" s="14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101.72463768115942</v>
      </c>
      <c r="R1624" s="12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8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150"/>
        <v>41453.688530092593</v>
      </c>
      <c r="L1625" s="14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101.06666666666666</v>
      </c>
      <c r="R1625" s="12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150"/>
        <v>41243.367303240739</v>
      </c>
      <c r="L1626" s="14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118</v>
      </c>
      <c r="R1626" s="12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8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150"/>
        <v>41135.699687500004</v>
      </c>
      <c r="L1627" s="14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155.33333333333331</v>
      </c>
      <c r="R1627" s="12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150"/>
        <v>41579.847997685181</v>
      </c>
      <c r="L1628" s="14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101.18750000000001</v>
      </c>
      <c r="R1628" s="12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80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150"/>
        <v>41205.707048611112</v>
      </c>
      <c r="L1629" s="14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117</v>
      </c>
      <c r="R1629" s="12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48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150"/>
        <v>41774.737060185187</v>
      </c>
      <c r="L1630" s="14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100.925</v>
      </c>
      <c r="R1630" s="12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48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150"/>
        <v>41645.867280092592</v>
      </c>
      <c r="L1631" s="14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103.66666666666666</v>
      </c>
      <c r="R1631" s="12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80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150"/>
        <v>40939.837673611109</v>
      </c>
      <c r="L1632" s="14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265.25</v>
      </c>
      <c r="R1632" s="12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80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150"/>
        <v>41164.859502314815</v>
      </c>
      <c r="L1633" s="14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155.91</v>
      </c>
      <c r="R1633" s="12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80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150"/>
        <v>40750.340902777782</v>
      </c>
      <c r="L1634" s="14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101.62500000000001</v>
      </c>
      <c r="R1634" s="12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80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150"/>
        <v>40896.883750000001</v>
      </c>
      <c r="L1635" s="14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100</v>
      </c>
      <c r="R1635" s="12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150"/>
        <v>40658.189826388887</v>
      </c>
      <c r="L1636" s="14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100.49999999999999</v>
      </c>
      <c r="R1636" s="12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8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150"/>
        <v>42502.868761574078</v>
      </c>
      <c r="L1637" s="14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125.29999999999998</v>
      </c>
      <c r="R1637" s="12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80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150"/>
        <v>40663.08666666667</v>
      </c>
      <c r="L1638" s="14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103.55555555555556</v>
      </c>
      <c r="R1638" s="12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150"/>
        <v>40122.751620370371</v>
      </c>
      <c r="L1639" s="14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103.8</v>
      </c>
      <c r="R1639" s="12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48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150"/>
        <v>41288.68712962963</v>
      </c>
      <c r="L1640" s="14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105</v>
      </c>
      <c r="R1640" s="12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80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150"/>
        <v>40941.652372685188</v>
      </c>
      <c r="L1641" s="14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100</v>
      </c>
      <c r="R1641" s="12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8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150"/>
        <v>40379.23096064815</v>
      </c>
      <c r="L1642" s="14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169.86</v>
      </c>
      <c r="R1642" s="12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150"/>
        <v>41962.596574074079</v>
      </c>
      <c r="L1643" s="14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101.4</v>
      </c>
      <c r="R1643" s="12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150"/>
        <v>40688.024618055555</v>
      </c>
      <c r="L1644" s="14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100</v>
      </c>
      <c r="R1644" s="12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150"/>
        <v>41146.824212962965</v>
      </c>
      <c r="L1645" s="14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124.70000000000002</v>
      </c>
      <c r="R1645" s="12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8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150"/>
        <v>41175.05972222222</v>
      </c>
      <c r="L1646" s="14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109.5</v>
      </c>
      <c r="R1646" s="12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150"/>
        <v>41521.617361111115</v>
      </c>
      <c r="L1647" s="14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110.80000000000001</v>
      </c>
      <c r="R1647" s="12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150"/>
        <v>41833.450266203705</v>
      </c>
      <c r="L1648" s="14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110.2</v>
      </c>
      <c r="R1648" s="12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150"/>
        <v>41039.409456018519</v>
      </c>
      <c r="L1649" s="14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104.71999999999998</v>
      </c>
      <c r="R1649" s="12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150"/>
        <v>40592.704652777778</v>
      </c>
      <c r="L1650" s="14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125.26086956521738</v>
      </c>
      <c r="R1650" s="12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80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150"/>
        <v>41737.684664351851</v>
      </c>
      <c r="L1651" s="14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100.58763157894737</v>
      </c>
      <c r="R1651" s="12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64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150"/>
        <v>41526.435613425929</v>
      </c>
      <c r="L1652" s="14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141.55000000000001</v>
      </c>
      <c r="R1652" s="12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150"/>
        <v>40625.900694444441</v>
      </c>
      <c r="L1653" s="14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100.75</v>
      </c>
      <c r="R1653" s="12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8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150"/>
        <v>41572.492974537039</v>
      </c>
      <c r="L1654" s="14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100.66666666666666</v>
      </c>
      <c r="R1654" s="12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150"/>
        <v>40626.834444444445</v>
      </c>
      <c r="L1655" s="14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174.2304</v>
      </c>
      <c r="R1655" s="12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80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150"/>
        <v>40987.890740740739</v>
      </c>
      <c r="L1656" s="14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119.90909090909089</v>
      </c>
      <c r="R1656" s="12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150"/>
        <v>40974.791898148149</v>
      </c>
      <c r="L1657" s="14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142.86666666666667</v>
      </c>
      <c r="R1657" s="12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96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150"/>
        <v>41226.928842592592</v>
      </c>
      <c r="L1658" s="14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100.33493333333334</v>
      </c>
      <c r="R1658" s="12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80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150"/>
        <v>41023.782037037039</v>
      </c>
      <c r="L1659" s="14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104.93380000000001</v>
      </c>
      <c r="R1659" s="12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8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150"/>
        <v>41223.22184027778</v>
      </c>
      <c r="L1660" s="14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132.23333333333335</v>
      </c>
      <c r="R1660" s="12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150"/>
        <v>41596.913437499999</v>
      </c>
      <c r="L1661" s="14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112.79999999999998</v>
      </c>
      <c r="R1661" s="12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80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150"/>
        <v>42459.693865740745</v>
      </c>
      <c r="L1662" s="14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1253.75</v>
      </c>
      <c r="R1662" s="12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150"/>
        <v>42343.998043981483</v>
      </c>
      <c r="L1663" s="14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102.50632911392405</v>
      </c>
      <c r="R1663" s="12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8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150"/>
        <v>40848.198333333334</v>
      </c>
      <c r="L1664" s="14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102.6375</v>
      </c>
      <c r="R1664" s="12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150"/>
        <v>42006.02207175926</v>
      </c>
      <c r="L1665" s="14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108</v>
      </c>
      <c r="R1665" s="12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ref="K1666:K1729" si="156">(J1666/86400)+DATE(1970,1,1)</f>
        <v>40939.761782407411</v>
      </c>
      <c r="L1666" s="14">
        <f t="shared" ref="L1666:L1729" si="157">(((I1666/60)/60)/24)+DATE(1970,1,1)</f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122.40879999999999</v>
      </c>
      <c r="R1666" s="12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80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si="156"/>
        <v>40564.649456018517</v>
      </c>
      <c r="L1667" s="14">
        <f t="shared" si="157"/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E1667/D1667*100</f>
        <v>119.45714285714286</v>
      </c>
      <c r="R1667" s="12">
        <f t="shared" ref="R1667:R1730" si="159">E1667/N1667</f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RIGHT(P1667,LEN(P1667)-SEARCH("/",P1667))</f>
        <v>pop</v>
      </c>
    </row>
    <row r="1668" spans="1:20" ht="64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156"/>
        <v>41331.253159722226</v>
      </c>
      <c r="L1668" s="14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160.88</v>
      </c>
      <c r="R1668" s="12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156"/>
        <v>41682.0705787037</v>
      </c>
      <c r="L1669" s="14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126.85294117647059</v>
      </c>
      <c r="R1669" s="12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156"/>
        <v>40845.149756944447</v>
      </c>
      <c r="L1670" s="14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102.6375</v>
      </c>
      <c r="R1670" s="12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156"/>
        <v>42461.885138888887</v>
      </c>
      <c r="L1671" s="14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139.75</v>
      </c>
      <c r="R1671" s="12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156"/>
        <v>40313.930543981478</v>
      </c>
      <c r="L1672" s="14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102.60000000000001</v>
      </c>
      <c r="R1672" s="12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156"/>
        <v>42553.54414351852</v>
      </c>
      <c r="L1673" s="14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100.67349999999999</v>
      </c>
      <c r="R1673" s="12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64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156"/>
        <v>41034.656597222223</v>
      </c>
      <c r="L1674" s="14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112.94117647058823</v>
      </c>
      <c r="R1674" s="12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156"/>
        <v>42039.878379629634</v>
      </c>
      <c r="L1675" s="14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128.09523809523807</v>
      </c>
      <c r="R1675" s="12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80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156"/>
        <v>42569.605393518519</v>
      </c>
      <c r="L1676" s="14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201.7</v>
      </c>
      <c r="R1676" s="12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156"/>
        <v>40802.733101851853</v>
      </c>
      <c r="L1677" s="14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137.416</v>
      </c>
      <c r="R1677" s="12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156"/>
        <v>40973.726238425923</v>
      </c>
      <c r="L1678" s="14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115.33333333333333</v>
      </c>
      <c r="R1678" s="12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156"/>
        <v>42416.407129629632</v>
      </c>
      <c r="L1679" s="14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111.66666666666667</v>
      </c>
      <c r="R1679" s="12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64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156"/>
        <v>41662.854988425926</v>
      </c>
      <c r="L1680" s="14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118.39999999999999</v>
      </c>
      <c r="R1680" s="12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156"/>
        <v>40723.068807870368</v>
      </c>
      <c r="L1681" s="14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175</v>
      </c>
      <c r="R1681" s="12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156"/>
        <v>41802.757719907408</v>
      </c>
      <c r="L1682" s="14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117.5</v>
      </c>
      <c r="R1682" s="1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8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156"/>
        <v>42774.121342592596</v>
      </c>
      <c r="L1683" s="14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101.42212307692309</v>
      </c>
      <c r="R1683" s="12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156"/>
        <v>42779.21365740741</v>
      </c>
      <c r="L1684" s="14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12">
        <v>0</v>
      </c>
      <c r="S1684" t="str">
        <f t="shared" si="160"/>
        <v>music</v>
      </c>
      <c r="T1684" t="str">
        <f t="shared" si="161"/>
        <v>faith</v>
      </c>
    </row>
    <row r="1685" spans="1:20" ht="64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156"/>
        <v>42808.781689814816</v>
      </c>
      <c r="L1685" s="14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21.714285714285715</v>
      </c>
      <c r="R1685" s="12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156"/>
        <v>42783.815289351856</v>
      </c>
      <c r="L1686" s="14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109.125</v>
      </c>
      <c r="R1686" s="12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80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156"/>
        <v>42788.2502662037</v>
      </c>
      <c r="L1687" s="14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102.85714285714285</v>
      </c>
      <c r="R1687" s="12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8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156"/>
        <v>42792.843969907408</v>
      </c>
      <c r="L1688" s="14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0.36</v>
      </c>
      <c r="R1688" s="12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8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156"/>
        <v>42802.046817129631</v>
      </c>
      <c r="L1689" s="14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31.25</v>
      </c>
      <c r="R1689" s="12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8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156"/>
        <v>42804.534652777773</v>
      </c>
      <c r="L1690" s="14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44.3</v>
      </c>
      <c r="R1690" s="12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156"/>
        <v>42780.942476851851</v>
      </c>
      <c r="L1691" s="14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100</v>
      </c>
      <c r="R1691" s="12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156"/>
        <v>42801.43104166667</v>
      </c>
      <c r="L1692" s="14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25.4</v>
      </c>
      <c r="R1692" s="12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8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156"/>
        <v>42795.701481481483</v>
      </c>
      <c r="L1693" s="14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33.473333333333329</v>
      </c>
      <c r="R1693" s="12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64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156"/>
        <v>42788.151238425926</v>
      </c>
      <c r="L1694" s="14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47.8</v>
      </c>
      <c r="R1694" s="12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80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156"/>
        <v>42803.920277777783</v>
      </c>
      <c r="L1695" s="14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9.3333333333333339</v>
      </c>
      <c r="R1695" s="12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80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156"/>
        <v>42791.669837962967</v>
      </c>
      <c r="L1696" s="14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0.05</v>
      </c>
      <c r="R1696" s="12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156"/>
        <v>42801.031412037039</v>
      </c>
      <c r="L1697" s="14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11.708333333333334</v>
      </c>
      <c r="R1697" s="12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80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156"/>
        <v>42796.069571759261</v>
      </c>
      <c r="L1698" s="14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12">
        <v>0</v>
      </c>
      <c r="S1698" t="str">
        <f t="shared" si="160"/>
        <v>music</v>
      </c>
      <c r="T1698" t="str">
        <f t="shared" si="161"/>
        <v>faith</v>
      </c>
    </row>
    <row r="1699" spans="1:20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156"/>
        <v>42805.032962962963</v>
      </c>
      <c r="L1699" s="14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20.208000000000002</v>
      </c>
      <c r="R1699" s="12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156"/>
        <v>42796.207870370374</v>
      </c>
      <c r="L1700" s="14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12">
        <v>0</v>
      </c>
      <c r="S1700" t="str">
        <f t="shared" si="160"/>
        <v>music</v>
      </c>
      <c r="T1700" t="str">
        <f t="shared" si="161"/>
        <v>faith</v>
      </c>
    </row>
    <row r="1701" spans="1:20" ht="8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156"/>
        <v>42806.863946759258</v>
      </c>
      <c r="L1701" s="14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4.2311459353574925</v>
      </c>
      <c r="R1701" s="12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80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156"/>
        <v>42796.071643518517</v>
      </c>
      <c r="L1702" s="14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26.06</v>
      </c>
      <c r="R1702" s="12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8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156"/>
        <v>41989.664409722223</v>
      </c>
      <c r="L1703" s="14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0.19801980198019803</v>
      </c>
      <c r="R1703" s="12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156"/>
        <v>42063.869791666672</v>
      </c>
      <c r="L1704" s="14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6.0606060606060606E-3</v>
      </c>
      <c r="R1704" s="12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156"/>
        <v>42187.281678240739</v>
      </c>
      <c r="L1705" s="14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</v>
      </c>
      <c r="R1705" s="12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64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156"/>
        <v>42021.139733796299</v>
      </c>
      <c r="L1706" s="14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65.100000000000009</v>
      </c>
      <c r="R1706" s="12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64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156"/>
        <v>42245.016736111109</v>
      </c>
      <c r="L1707" s="14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12">
        <v>0</v>
      </c>
      <c r="S1707" t="str">
        <f t="shared" si="160"/>
        <v>music</v>
      </c>
      <c r="T1707" t="str">
        <f t="shared" si="161"/>
        <v>faith</v>
      </c>
    </row>
    <row r="1708" spans="1:20" ht="80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156"/>
        <v>42179.306388888886</v>
      </c>
      <c r="L1708" s="14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12">
        <v>0</v>
      </c>
      <c r="S1708" t="str">
        <f t="shared" si="160"/>
        <v>music</v>
      </c>
      <c r="T1708" t="str">
        <f t="shared" si="161"/>
        <v>faith</v>
      </c>
    </row>
    <row r="1709" spans="1:20" ht="8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156"/>
        <v>42427.721006944441</v>
      </c>
      <c r="L1709" s="14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</v>
      </c>
      <c r="R1709" s="12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80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156"/>
        <v>42451.866967592592</v>
      </c>
      <c r="L1710" s="14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12">
        <v>0</v>
      </c>
      <c r="S1710" t="str">
        <f t="shared" si="160"/>
        <v>music</v>
      </c>
      <c r="T1710" t="str">
        <f t="shared" si="161"/>
        <v>faith</v>
      </c>
    </row>
    <row r="1711" spans="1:20" ht="64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156"/>
        <v>41841.563819444447</v>
      </c>
      <c r="L1711" s="14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4.8571428571428568</v>
      </c>
      <c r="R1711" s="12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156"/>
        <v>42341.591296296298</v>
      </c>
      <c r="L1712" s="14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0.67999999999999994</v>
      </c>
      <c r="R1712" s="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80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156"/>
        <v>41852.646226851852</v>
      </c>
      <c r="L1713" s="14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10.5</v>
      </c>
      <c r="R1713" s="12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8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156"/>
        <v>42125.913807870369</v>
      </c>
      <c r="L1714" s="14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12">
        <v>0</v>
      </c>
      <c r="S1714" t="str">
        <f t="shared" si="160"/>
        <v>music</v>
      </c>
      <c r="T1714" t="str">
        <f t="shared" si="161"/>
        <v>faith</v>
      </c>
    </row>
    <row r="1715" spans="1:20" ht="8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156"/>
        <v>41887.801064814819</v>
      </c>
      <c r="L1715" s="14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1.6666666666666667</v>
      </c>
      <c r="R1715" s="12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80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156"/>
        <v>42095.918530092589</v>
      </c>
      <c r="L1716" s="14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7.8680000000000003</v>
      </c>
      <c r="R1716" s="12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156"/>
        <v>42064.217418981483</v>
      </c>
      <c r="L1717" s="14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0.22</v>
      </c>
      <c r="R1717" s="12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8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156"/>
        <v>42673.577534722222</v>
      </c>
      <c r="L1718" s="14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7.5</v>
      </c>
      <c r="R1718" s="12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64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156"/>
        <v>42460.981921296298</v>
      </c>
      <c r="L1719" s="14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42.725880551301685</v>
      </c>
      <c r="R1719" s="12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156"/>
        <v>42460.610520833332</v>
      </c>
      <c r="L1720" s="14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0.2142857142857143</v>
      </c>
      <c r="R1720" s="12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80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156"/>
        <v>41869.534618055557</v>
      </c>
      <c r="L1721" s="14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0.87500000000000011</v>
      </c>
      <c r="R1721" s="12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80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156"/>
        <v>41922.783229166671</v>
      </c>
      <c r="L1722" s="14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</v>
      </c>
      <c r="R1722" s="12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156"/>
        <v>42319.461377314816</v>
      </c>
      <c r="L1723" s="14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12">
        <v>0</v>
      </c>
      <c r="S1723" t="str">
        <f t="shared" si="160"/>
        <v>music</v>
      </c>
      <c r="T1723" t="str">
        <f t="shared" si="161"/>
        <v>faith</v>
      </c>
    </row>
    <row r="1724" spans="1:20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156"/>
        <v>42425.960983796293</v>
      </c>
      <c r="L1724" s="14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3.4722222222222224E-2</v>
      </c>
      <c r="R1724" s="12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8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156"/>
        <v>42129.82540509259</v>
      </c>
      <c r="L1725" s="14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</v>
      </c>
      <c r="R1725" s="12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8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156"/>
        <v>41912.932430555556</v>
      </c>
      <c r="L1726" s="14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0.58333333333333337</v>
      </c>
      <c r="R1726" s="12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8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156"/>
        <v>41845.968159722222</v>
      </c>
      <c r="L1727" s="14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10.181818181818182</v>
      </c>
      <c r="R1727" s="12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156"/>
        <v>41788.919722222221</v>
      </c>
      <c r="L1728" s="14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33.784615384615385</v>
      </c>
      <c r="R1728" s="12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8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156"/>
        <v>42044.927974537037</v>
      </c>
      <c r="L1729" s="14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3.3333333333333333E-2</v>
      </c>
      <c r="R1729" s="12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ref="K1730:K1793" si="162">(J1730/86400)+DATE(1970,1,1)</f>
        <v>42268.625856481478</v>
      </c>
      <c r="L1730" s="14">
        <f t="shared" ref="L1730:L1793" si="163">(((I1730/60)/60)/24)+DATE(1970,1,1)</f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68.400000000000006</v>
      </c>
      <c r="R1730" s="12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si="162"/>
        <v>42471.052152777775</v>
      </c>
      <c r="L1731" s="14">
        <f t="shared" si="163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E1731/D1731*100</f>
        <v>0</v>
      </c>
      <c r="R1731" s="12">
        <v>0</v>
      </c>
      <c r="S1731" t="str">
        <f t="shared" ref="S1731:S1794" si="165">LEFT(P1731,SEARCH("/",P1731,1)-1)</f>
        <v>music</v>
      </c>
      <c r="T1731" t="str">
        <f t="shared" ref="T1731:T1794" si="166">RIGHT(P1731,LEN(P1731)-SEARCH("/",P1731))</f>
        <v>faith</v>
      </c>
    </row>
    <row r="1732" spans="1:20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162"/>
        <v>42272.087766203702</v>
      </c>
      <c r="L1732" s="14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12">
        <v>0</v>
      </c>
      <c r="S1732" t="str">
        <f t="shared" si="165"/>
        <v>music</v>
      </c>
      <c r="T1732" t="str">
        <f t="shared" si="166"/>
        <v>faith</v>
      </c>
    </row>
    <row r="1733" spans="1:20" ht="48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162"/>
        <v>42152.906851851847</v>
      </c>
      <c r="L1733" s="14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12">
        <v>0</v>
      </c>
      <c r="S1733" t="str">
        <f t="shared" si="165"/>
        <v>music</v>
      </c>
      <c r="T1733" t="str">
        <f t="shared" si="166"/>
        <v>faith</v>
      </c>
    </row>
    <row r="1734" spans="1:20" ht="80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162"/>
        <v>42325.683807870373</v>
      </c>
      <c r="L1734" s="14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12">
        <v>0</v>
      </c>
      <c r="S1734" t="str">
        <f t="shared" si="165"/>
        <v>music</v>
      </c>
      <c r="T1734" t="str">
        <f t="shared" si="166"/>
        <v>faith</v>
      </c>
    </row>
    <row r="1735" spans="1:20" ht="8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162"/>
        <v>42614.675625000003</v>
      </c>
      <c r="L1735" s="14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12">
        <v>0</v>
      </c>
      <c r="S1735" t="str">
        <f t="shared" si="165"/>
        <v>music</v>
      </c>
      <c r="T1735" t="str">
        <f t="shared" si="166"/>
        <v>faith</v>
      </c>
    </row>
    <row r="1736" spans="1:20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162"/>
        <v>42102.036527777775</v>
      </c>
      <c r="L1736" s="14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2.2222222222222223E-2</v>
      </c>
      <c r="R1736" s="12">
        <f t="shared" ref="R1736:R1794" si="167">E1736/N1736</f>
        <v>1</v>
      </c>
      <c r="S1736" t="str">
        <f t="shared" si="165"/>
        <v>music</v>
      </c>
      <c r="T1736" t="str">
        <f t="shared" si="166"/>
        <v>faith</v>
      </c>
    </row>
    <row r="1737" spans="1:20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162"/>
        <v>42559.81417824074</v>
      </c>
      <c r="L1737" s="14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11</v>
      </c>
      <c r="R1737" s="12">
        <f t="shared" si="167"/>
        <v>55</v>
      </c>
      <c r="S1737" t="str">
        <f t="shared" si="165"/>
        <v>music</v>
      </c>
      <c r="T1737" t="str">
        <f t="shared" si="166"/>
        <v>faith</v>
      </c>
    </row>
    <row r="1738" spans="1:20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162"/>
        <v>42286.861493055556</v>
      </c>
      <c r="L1738" s="14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0.73333333333333328</v>
      </c>
      <c r="R1738" s="12">
        <f t="shared" si="167"/>
        <v>22</v>
      </c>
      <c r="S1738" t="str">
        <f t="shared" si="165"/>
        <v>music</v>
      </c>
      <c r="T1738" t="str">
        <f t="shared" si="166"/>
        <v>faith</v>
      </c>
    </row>
    <row r="1739" spans="1:20" ht="80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162"/>
        <v>42175.948981481481</v>
      </c>
      <c r="L1739" s="14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21.25</v>
      </c>
      <c r="R1739" s="12">
        <f t="shared" si="167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162"/>
        <v>41884.874328703707</v>
      </c>
      <c r="L1740" s="14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0.4</v>
      </c>
      <c r="R1740" s="12">
        <f t="shared" si="167"/>
        <v>20</v>
      </c>
      <c r="S1740" t="str">
        <f t="shared" si="165"/>
        <v>music</v>
      </c>
      <c r="T1740" t="str">
        <f t="shared" si="166"/>
        <v>faith</v>
      </c>
    </row>
    <row r="1741" spans="1:20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162"/>
        <v>42435.874212962968</v>
      </c>
      <c r="L1741" s="14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0.1</v>
      </c>
      <c r="R1741" s="12">
        <f t="shared" si="167"/>
        <v>1</v>
      </c>
      <c r="S1741" t="str">
        <f t="shared" si="165"/>
        <v>music</v>
      </c>
      <c r="T1741" t="str">
        <f t="shared" si="166"/>
        <v>faith</v>
      </c>
    </row>
    <row r="1742" spans="1:20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162"/>
        <v>42171.817384259259</v>
      </c>
      <c r="L1742" s="14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12">
        <v>0</v>
      </c>
      <c r="S1742" t="str">
        <f t="shared" si="165"/>
        <v>music</v>
      </c>
      <c r="T1742" t="str">
        <f t="shared" si="166"/>
        <v>faith</v>
      </c>
    </row>
    <row r="1743" spans="1:20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162"/>
        <v>42120.628136574072</v>
      </c>
      <c r="L1743" s="14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110.83333333333334</v>
      </c>
      <c r="R1743" s="12">
        <f t="shared" si="167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80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162"/>
        <v>42710.876967592594</v>
      </c>
      <c r="L1744" s="14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108.74999999999999</v>
      </c>
      <c r="R1744" s="12">
        <f t="shared" si="167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162"/>
        <v>42586.925636574073</v>
      </c>
      <c r="L1745" s="14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100.41666666666667</v>
      </c>
      <c r="R1745" s="12">
        <f t="shared" si="167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80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162"/>
        <v>42026.605057870373</v>
      </c>
      <c r="L1746" s="14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118.45454545454545</v>
      </c>
      <c r="R1746" s="12">
        <f t="shared" si="167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8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162"/>
        <v>42690.259699074071</v>
      </c>
      <c r="L1747" s="14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114.01428571428571</v>
      </c>
      <c r="R1747" s="12">
        <f t="shared" si="167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8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162"/>
        <v>42668.176701388889</v>
      </c>
      <c r="L1748" s="14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148.10000000000002</v>
      </c>
      <c r="R1748" s="12">
        <f t="shared" si="167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162"/>
        <v>42292.435532407406</v>
      </c>
      <c r="L1749" s="14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104.95555555555556</v>
      </c>
      <c r="R1749" s="12">
        <f t="shared" si="167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162"/>
        <v>42219.950729166667</v>
      </c>
      <c r="L1750" s="14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129.94800000000001</v>
      </c>
      <c r="R1750" s="12">
        <f t="shared" si="167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162"/>
        <v>42758.975937499999</v>
      </c>
      <c r="L1751" s="14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123.48756218905473</v>
      </c>
      <c r="R1751" s="12">
        <f t="shared" si="167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162"/>
        <v>42454.836851851855</v>
      </c>
      <c r="L1752" s="14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201.62</v>
      </c>
      <c r="R1752" s="12">
        <f t="shared" si="167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162"/>
        <v>42052.7815162037</v>
      </c>
      <c r="L1753" s="14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102.89999999999999</v>
      </c>
      <c r="R1753" s="12">
        <f t="shared" si="167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162"/>
        <v>42627.253263888888</v>
      </c>
      <c r="L1754" s="14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260.16666666666663</v>
      </c>
      <c r="R1754" s="12">
        <f t="shared" si="167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80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162"/>
        <v>42420.74962962963</v>
      </c>
      <c r="L1755" s="14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108</v>
      </c>
      <c r="R1755" s="12">
        <f t="shared" si="167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8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162"/>
        <v>42067.876770833333</v>
      </c>
      <c r="L1756" s="14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110.52941176470587</v>
      </c>
      <c r="R1756" s="12">
        <f t="shared" si="167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80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162"/>
        <v>42252.788900462961</v>
      </c>
      <c r="L1757" s="14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120</v>
      </c>
      <c r="R1757" s="12">
        <f t="shared" si="167"/>
        <v>7.5</v>
      </c>
      <c r="S1757" t="str">
        <f t="shared" si="165"/>
        <v>photography</v>
      </c>
      <c r="T1757" t="str">
        <f t="shared" si="166"/>
        <v>photobooks</v>
      </c>
    </row>
    <row r="1758" spans="1:20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162"/>
        <v>42571.167465277773</v>
      </c>
      <c r="L1758" s="14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102.82909090909091</v>
      </c>
      <c r="R1758" s="12">
        <f t="shared" si="167"/>
        <v>47.13</v>
      </c>
      <c r="S1758" t="str">
        <f t="shared" si="165"/>
        <v>photography</v>
      </c>
      <c r="T1758" t="str">
        <f t="shared" si="166"/>
        <v>photobooks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162"/>
        <v>42733.827349537038</v>
      </c>
      <c r="L1759" s="14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115.99999999999999</v>
      </c>
      <c r="R1759" s="12">
        <f t="shared" si="167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80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162"/>
        <v>42505.955925925926</v>
      </c>
      <c r="L1760" s="14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114.7</v>
      </c>
      <c r="R1760" s="12">
        <f t="shared" si="167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162"/>
        <v>42068.829039351855</v>
      </c>
      <c r="L1761" s="14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106.60000000000001</v>
      </c>
      <c r="R1761" s="12">
        <f t="shared" si="167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162"/>
        <v>42405.67260416667</v>
      </c>
      <c r="L1762" s="14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165.44</v>
      </c>
      <c r="R1762" s="12">
        <f t="shared" si="167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162"/>
        <v>42209.567824074074</v>
      </c>
      <c r="L1763" s="14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155</v>
      </c>
      <c r="R1763" s="12">
        <f t="shared" si="167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162"/>
        <v>42410.982002314813</v>
      </c>
      <c r="L1764" s="14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885</v>
      </c>
      <c r="R1764" s="12">
        <f t="shared" si="167"/>
        <v>35.4</v>
      </c>
      <c r="S1764" t="str">
        <f t="shared" si="165"/>
        <v>photography</v>
      </c>
      <c r="T1764" t="str">
        <f t="shared" si="166"/>
        <v>photobooks</v>
      </c>
    </row>
    <row r="1765" spans="1:20" ht="8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162"/>
        <v>42636.868518518517</v>
      </c>
      <c r="L1765" s="14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101.90833333333333</v>
      </c>
      <c r="R1765" s="12">
        <f t="shared" si="167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80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162"/>
        <v>41825.485868055555</v>
      </c>
      <c r="L1766" s="14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19.600000000000001</v>
      </c>
      <c r="R1766" s="12">
        <f t="shared" si="167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8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162"/>
        <v>41834.980462962965</v>
      </c>
      <c r="L1767" s="14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59.467839999999995</v>
      </c>
      <c r="R1767" s="12">
        <f t="shared" si="167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162"/>
        <v>41855.859814814816</v>
      </c>
      <c r="L1768" s="14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12">
        <v>0</v>
      </c>
      <c r="S1768" t="str">
        <f t="shared" si="165"/>
        <v>photography</v>
      </c>
      <c r="T1768" t="str">
        <f t="shared" si="166"/>
        <v>photobooks</v>
      </c>
    </row>
    <row r="1769" spans="1:20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162"/>
        <v>41824.658379629633</v>
      </c>
      <c r="L1769" s="14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45.72</v>
      </c>
      <c r="R1769" s="12">
        <f t="shared" si="167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80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162"/>
        <v>41849.560694444444</v>
      </c>
      <c r="L1770" s="14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</v>
      </c>
      <c r="R1770" s="12">
        <f t="shared" si="167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80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162"/>
        <v>41987.818969907406</v>
      </c>
      <c r="L1771" s="14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2.7025000000000001</v>
      </c>
      <c r="R1771" s="12">
        <f t="shared" si="167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8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162"/>
        <v>41891.780023148152</v>
      </c>
      <c r="L1772" s="14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56.51428571428572</v>
      </c>
      <c r="R1772" s="12">
        <f t="shared" si="167"/>
        <v>150.5</v>
      </c>
      <c r="S1772" t="str">
        <f t="shared" si="165"/>
        <v>photography</v>
      </c>
      <c r="T1772" t="str">
        <f t="shared" si="166"/>
        <v>photobooks</v>
      </c>
    </row>
    <row r="1773" spans="1:20" ht="8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162"/>
        <v>41905.979629629626</v>
      </c>
      <c r="L1773" s="14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21.30952380952381</v>
      </c>
      <c r="R1773" s="12">
        <f t="shared" si="167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64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162"/>
        <v>41766.718009259261</v>
      </c>
      <c r="L1774" s="14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15.6</v>
      </c>
      <c r="R1774" s="12">
        <f t="shared" si="167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80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162"/>
        <v>41978.760393518518</v>
      </c>
      <c r="L1775" s="14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6.2566666666666677</v>
      </c>
      <c r="R1775" s="12">
        <f t="shared" si="167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8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162"/>
        <v>41930.218657407408</v>
      </c>
      <c r="L1776" s="14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45.92</v>
      </c>
      <c r="R1776" s="12">
        <f t="shared" si="167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80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162"/>
        <v>41891.976388888885</v>
      </c>
      <c r="L1777" s="14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65.101538461538468</v>
      </c>
      <c r="R1777" s="12">
        <f t="shared" si="167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80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162"/>
        <v>41905.95684027778</v>
      </c>
      <c r="L1778" s="14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</v>
      </c>
      <c r="R1778" s="12">
        <f t="shared" si="167"/>
        <v>83.75</v>
      </c>
      <c r="S1778" t="str">
        <f t="shared" si="165"/>
        <v>photography</v>
      </c>
      <c r="T1778" t="str">
        <f t="shared" si="166"/>
        <v>photobooks</v>
      </c>
    </row>
    <row r="1779" spans="1:20" ht="8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162"/>
        <v>42025.357094907406</v>
      </c>
      <c r="L1779" s="14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13.5625</v>
      </c>
      <c r="R1779" s="12">
        <f t="shared" si="167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162"/>
        <v>42045.86336805555</v>
      </c>
      <c r="L1780" s="14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1.9900000000000002</v>
      </c>
      <c r="R1780" s="12">
        <f t="shared" si="167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80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162"/>
        <v>42585.691898148143</v>
      </c>
      <c r="L1781" s="14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36.236363636363642</v>
      </c>
      <c r="R1781" s="12">
        <f t="shared" si="167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80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162"/>
        <v>42493.600810185184</v>
      </c>
      <c r="L1782" s="14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39.743333333333339</v>
      </c>
      <c r="R1782" s="12">
        <f t="shared" si="167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162"/>
        <v>42597.617418981477</v>
      </c>
      <c r="L1783" s="14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25.763636363636365</v>
      </c>
      <c r="R1783" s="12">
        <f t="shared" si="167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8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162"/>
        <v>42388.575104166666</v>
      </c>
      <c r="L1784" s="14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15.491428571428573</v>
      </c>
      <c r="R1784" s="12">
        <f t="shared" si="167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80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162"/>
        <v>42115.949976851851</v>
      </c>
      <c r="L1785" s="14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23.692499999999999</v>
      </c>
      <c r="R1785" s="12">
        <f t="shared" si="167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162"/>
        <v>42003.655555555553</v>
      </c>
      <c r="L1786" s="14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39.76</v>
      </c>
      <c r="R1786" s="12">
        <f t="shared" si="167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162"/>
        <v>41897.134895833333</v>
      </c>
      <c r="L1787" s="14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20.220833333333331</v>
      </c>
      <c r="R1787" s="12">
        <f t="shared" si="167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80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162"/>
        <v>41958.550659722227</v>
      </c>
      <c r="L1788" s="14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47.631578947368418</v>
      </c>
      <c r="R1788" s="12">
        <f t="shared" si="167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162"/>
        <v>42068.65552083333</v>
      </c>
      <c r="L1789" s="14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15.329999999999998</v>
      </c>
      <c r="R1789" s="12">
        <f t="shared" si="167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64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162"/>
        <v>41913.94840277778</v>
      </c>
      <c r="L1790" s="14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</v>
      </c>
      <c r="R1790" s="12">
        <f t="shared" si="167"/>
        <v>19</v>
      </c>
      <c r="S1790" t="str">
        <f t="shared" si="165"/>
        <v>photography</v>
      </c>
      <c r="T1790" t="str">
        <f t="shared" si="166"/>
        <v>photobooks</v>
      </c>
    </row>
    <row r="1791" spans="1:20" ht="80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162"/>
        <v>41956.250034722223</v>
      </c>
      <c r="L1791" s="14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0.5</v>
      </c>
      <c r="R1791" s="12">
        <f t="shared" si="167"/>
        <v>10</v>
      </c>
      <c r="S1791" t="str">
        <f t="shared" si="165"/>
        <v>photography</v>
      </c>
      <c r="T1791" t="str">
        <f t="shared" si="166"/>
        <v>photobooks</v>
      </c>
    </row>
    <row r="1792" spans="1:20" ht="64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162"/>
        <v>42010.674513888887</v>
      </c>
      <c r="L1792" s="14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4.957575757575758</v>
      </c>
      <c r="R1792" s="12">
        <f t="shared" si="167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64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162"/>
        <v>41973.740335648152</v>
      </c>
      <c r="L1793" s="14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3.5666666666666664</v>
      </c>
      <c r="R1793" s="12">
        <f t="shared" si="167"/>
        <v>26.75</v>
      </c>
      <c r="S1793" t="str">
        <f t="shared" si="165"/>
        <v>photography</v>
      </c>
      <c r="T1793" t="str">
        <f t="shared" si="166"/>
        <v>photobooks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ref="K1794:K1857" si="168">(J1794/86400)+DATE(1970,1,1)</f>
        <v>42189.031041666662</v>
      </c>
      <c r="L1794" s="14">
        <f t="shared" ref="L1794:L1857" si="169"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61.124000000000002</v>
      </c>
      <c r="R1794" s="12">
        <f t="shared" si="167"/>
        <v>109.93525179856115</v>
      </c>
      <c r="S1794" t="str">
        <f t="shared" si="165"/>
        <v>photography</v>
      </c>
      <c r="T1794" t="str">
        <f t="shared" si="166"/>
        <v>photobooks</v>
      </c>
    </row>
    <row r="1795" spans="1:20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si="168"/>
        <v>41940.891666666663</v>
      </c>
      <c r="L1795" s="14">
        <f t="shared" si="169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E1795/D1795*100</f>
        <v>1.3333333333333335</v>
      </c>
      <c r="R1795" s="12">
        <f t="shared" ref="R1795:R1858" si="171">E1795/N1795</f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RIGHT(P1795,LEN(P1795)-SEARCH("/",P1795))</f>
        <v>photobooks</v>
      </c>
    </row>
    <row r="1796" spans="1:20" ht="8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168"/>
        <v>42011.551180555558</v>
      </c>
      <c r="L1796" s="14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11.077777777777778</v>
      </c>
      <c r="R1796" s="12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64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168"/>
        <v>42628.288668981477</v>
      </c>
      <c r="L1797" s="14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38.735714285714288</v>
      </c>
      <c r="R1797" s="12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168"/>
        <v>42515.439421296294</v>
      </c>
      <c r="L1798" s="14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22.05263157894737</v>
      </c>
      <c r="R1798" s="12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168"/>
        <v>42689.56931712963</v>
      </c>
      <c r="L1799" s="14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67.55</v>
      </c>
      <c r="R1799" s="12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80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168"/>
        <v>42344.32677083333</v>
      </c>
      <c r="L1800" s="14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13.637499999999999</v>
      </c>
      <c r="R1800" s="12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168"/>
        <v>41934.842685185184</v>
      </c>
      <c r="L1801" s="14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</v>
      </c>
      <c r="R1801" s="12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8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168"/>
        <v>42623.606134259258</v>
      </c>
      <c r="L1802" s="14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20.44963251188932</v>
      </c>
      <c r="R1802" s="12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8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168"/>
        <v>42321.660509259258</v>
      </c>
      <c r="L1803" s="14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13.852941176470587</v>
      </c>
      <c r="R1803" s="12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168"/>
        <v>42159.47256944445</v>
      </c>
      <c r="L1804" s="14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48.485714285714288</v>
      </c>
      <c r="R1804" s="12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168"/>
        <v>42018.071550925924</v>
      </c>
      <c r="L1805" s="14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30.8</v>
      </c>
      <c r="R1805" s="12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80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168"/>
        <v>42282.678287037037</v>
      </c>
      <c r="L1806" s="14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35.174193548387095</v>
      </c>
      <c r="R1806" s="12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8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168"/>
        <v>42247.803912037038</v>
      </c>
      <c r="L1807" s="14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36.404444444444444</v>
      </c>
      <c r="R1807" s="12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168"/>
        <v>41877.638298611113</v>
      </c>
      <c r="L1808" s="14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2.9550000000000001</v>
      </c>
      <c r="R1808" s="12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48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168"/>
        <v>41880.068437499998</v>
      </c>
      <c r="L1809" s="14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11.06</v>
      </c>
      <c r="R1809" s="12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80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168"/>
        <v>42742.680902777778</v>
      </c>
      <c r="L1810" s="14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41.407142857142858</v>
      </c>
      <c r="R1810" s="12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168"/>
        <v>42029.907858796301</v>
      </c>
      <c r="L1811" s="14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10.857142857142858</v>
      </c>
      <c r="R1811" s="12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64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168"/>
        <v>41860.91002314815</v>
      </c>
      <c r="L1812" s="14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3.3333333333333335</v>
      </c>
      <c r="R1812" s="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168"/>
        <v>41876.433680555558</v>
      </c>
      <c r="L1813" s="14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7.407407407407407E-2</v>
      </c>
      <c r="R1813" s="12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8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168"/>
        <v>42524.318703703699</v>
      </c>
      <c r="L1814" s="14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13.307692307692307</v>
      </c>
      <c r="R1814" s="12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168"/>
        <v>41829.889027777775</v>
      </c>
      <c r="L1815" s="14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12">
        <v>0</v>
      </c>
      <c r="S1815" t="str">
        <f t="shared" si="172"/>
        <v>photography</v>
      </c>
      <c r="T1815" t="str">
        <f t="shared" si="173"/>
        <v>photobooks</v>
      </c>
    </row>
    <row r="1816" spans="1:20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168"/>
        <v>42033.314074074078</v>
      </c>
      <c r="L1816" s="14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49.183333333333337</v>
      </c>
      <c r="R1816" s="12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8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168"/>
        <v>42172.906678240739</v>
      </c>
      <c r="L1817" s="14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12">
        <v>0</v>
      </c>
      <c r="S1817" t="str">
        <f t="shared" si="172"/>
        <v>photography</v>
      </c>
      <c r="T1817" t="str">
        <f t="shared" si="173"/>
        <v>photobooks</v>
      </c>
    </row>
    <row r="1818" spans="1:20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168"/>
        <v>42548.876192129625</v>
      </c>
      <c r="L1818" s="14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</v>
      </c>
      <c r="R1818" s="12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168"/>
        <v>42705.662118055552</v>
      </c>
      <c r="L1819" s="14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52.327777777777776</v>
      </c>
      <c r="R1819" s="12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168"/>
        <v>42067.234375</v>
      </c>
      <c r="L1820" s="14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12">
        <v>0</v>
      </c>
      <c r="S1820" t="str">
        <f t="shared" si="172"/>
        <v>photography</v>
      </c>
      <c r="T1820" t="str">
        <f t="shared" si="173"/>
        <v>photobooks</v>
      </c>
    </row>
    <row r="1821" spans="1:20" ht="80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168"/>
        <v>41820.752268518518</v>
      </c>
      <c r="L1821" s="14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</v>
      </c>
      <c r="R1821" s="12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96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168"/>
        <v>42065.084374999999</v>
      </c>
      <c r="L1822" s="14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</v>
      </c>
      <c r="R1822" s="12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168"/>
        <v>40926.319062499999</v>
      </c>
      <c r="L1823" s="14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134.88999999999999</v>
      </c>
      <c r="R1823" s="12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168"/>
        <v>41634.797013888892</v>
      </c>
      <c r="L1824" s="14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100</v>
      </c>
      <c r="R1824" s="12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80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168"/>
        <v>41176.684907407405</v>
      </c>
      <c r="L1825" s="14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115.85714285714286</v>
      </c>
      <c r="R1825" s="12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168"/>
        <v>41626.916284722218</v>
      </c>
      <c r="L1826" s="14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100.06666666666666</v>
      </c>
      <c r="R1826" s="12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8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168"/>
        <v>41443.83452546296</v>
      </c>
      <c r="L1827" s="14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105.05</v>
      </c>
      <c r="R1827" s="12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168"/>
        <v>41657.923807870371</v>
      </c>
      <c r="L1828" s="14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101</v>
      </c>
      <c r="R1828" s="12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80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168"/>
        <v>40555.325937499998</v>
      </c>
      <c r="L1829" s="14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100.66250000000001</v>
      </c>
      <c r="R1829" s="12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8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168"/>
        <v>41736.899652777778</v>
      </c>
      <c r="L1830" s="14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100.16000000000001</v>
      </c>
      <c r="R1830" s="12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168"/>
        <v>40516.087627314817</v>
      </c>
      <c r="L1831" s="14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166.68333333333334</v>
      </c>
      <c r="R1831" s="12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168"/>
        <v>41664.684108796297</v>
      </c>
      <c r="L1832" s="14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101.53333333333335</v>
      </c>
      <c r="R1832" s="12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168"/>
        <v>41026.996099537035</v>
      </c>
      <c r="L1833" s="14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103</v>
      </c>
      <c r="R1833" s="12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168"/>
        <v>40576.539664351854</v>
      </c>
      <c r="L1834" s="14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142.85714285714286</v>
      </c>
      <c r="R1834" s="12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80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168"/>
        <v>41303.044016203705</v>
      </c>
      <c r="L1835" s="14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262.5</v>
      </c>
      <c r="R1835" s="12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168"/>
        <v>41988.964062500003</v>
      </c>
      <c r="L1836" s="14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118.05000000000001</v>
      </c>
      <c r="R1836" s="12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168"/>
        <v>42430.702210648145</v>
      </c>
      <c r="L1837" s="14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104</v>
      </c>
      <c r="R1837" s="12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168"/>
        <v>41305.809363425928</v>
      </c>
      <c r="L1838" s="14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200.34</v>
      </c>
      <c r="R1838" s="12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8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168"/>
        <v>40926.047858796301</v>
      </c>
      <c r="L1839" s="14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306.83333333333331</v>
      </c>
      <c r="R1839" s="12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80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168"/>
        <v>40788.786539351851</v>
      </c>
      <c r="L1840" s="14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100.149</v>
      </c>
      <c r="R1840" s="12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168"/>
        <v>42614.722013888888</v>
      </c>
      <c r="L1841" s="14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205.29999999999998</v>
      </c>
      <c r="R1841" s="12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8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168"/>
        <v>41382.096180555556</v>
      </c>
      <c r="L1842" s="14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108.88888888888889</v>
      </c>
      <c r="R1842" s="12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168"/>
        <v>41745.84542824074</v>
      </c>
      <c r="L1843" s="14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101.75</v>
      </c>
      <c r="R1843" s="12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168"/>
        <v>42031.631724537037</v>
      </c>
      <c r="L1844" s="14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125.25</v>
      </c>
      <c r="R1844" s="12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8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168"/>
        <v>40564.994837962964</v>
      </c>
      <c r="L1845" s="14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124.0061</v>
      </c>
      <c r="R1845" s="12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168"/>
        <v>40666.973541666666</v>
      </c>
      <c r="L1846" s="14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101.4</v>
      </c>
      <c r="R1846" s="12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128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168"/>
        <v>42523.333310185189</v>
      </c>
      <c r="L1847" s="14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100</v>
      </c>
      <c r="R1847" s="12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80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168"/>
        <v>41228.650196759263</v>
      </c>
      <c r="L1848" s="14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137.92666666666668</v>
      </c>
      <c r="R1848" s="12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80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168"/>
        <v>42094.236481481479</v>
      </c>
      <c r="L1849" s="14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120.88000000000001</v>
      </c>
      <c r="R1849" s="12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80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168"/>
        <v>40691.788055555553</v>
      </c>
      <c r="L1850" s="14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107.36666666666667</v>
      </c>
      <c r="R1850" s="12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168"/>
        <v>41169.845590277779</v>
      </c>
      <c r="L1851" s="14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100.33333333333334</v>
      </c>
      <c r="R1851" s="12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80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168"/>
        <v>41800.959490740745</v>
      </c>
      <c r="L1852" s="14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101.52222222222223</v>
      </c>
      <c r="R1852" s="12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8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168"/>
        <v>41827.906689814816</v>
      </c>
      <c r="L1853" s="14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100.07692307692308</v>
      </c>
      <c r="R1853" s="12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80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168"/>
        <v>42081.77143518519</v>
      </c>
      <c r="L1854" s="14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116.96666666666667</v>
      </c>
      <c r="R1854" s="12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80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168"/>
        <v>41177.060381944444</v>
      </c>
      <c r="L1855" s="14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101.875</v>
      </c>
      <c r="R1855" s="12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168"/>
        <v>41388.021261574075</v>
      </c>
      <c r="L1856" s="14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102.12366666666665</v>
      </c>
      <c r="R1856" s="12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168"/>
        <v>41600.538657407407</v>
      </c>
      <c r="L1857" s="14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154.05897142857143</v>
      </c>
      <c r="R1857" s="12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80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ref="K1858:K1921" si="174">(J1858/86400)+DATE(1970,1,1)</f>
        <v>41817.854999999996</v>
      </c>
      <c r="L1858" s="14">
        <f t="shared" ref="L1858:L1921" si="175">(((I1858/60)/60)/24)+DATE(1970,1,1)</f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101.25</v>
      </c>
      <c r="R1858" s="12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si="174"/>
        <v>41864.76866898148</v>
      </c>
      <c r="L1859" s="14">
        <f t="shared" si="175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E1859/D1859*100</f>
        <v>100</v>
      </c>
      <c r="R1859" s="12">
        <f t="shared" ref="R1859:R1922" si="177">E1859/N1859</f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RIGHT(P1859,LEN(P1859)-SEARCH("/",P1859))</f>
        <v>rock</v>
      </c>
    </row>
    <row r="1860" spans="1:20" ht="8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174"/>
        <v>40833.200474537036</v>
      </c>
      <c r="L1860" s="14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108.74800874800874</v>
      </c>
      <c r="R1860" s="12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174"/>
        <v>40778.770011574074</v>
      </c>
      <c r="L1861" s="14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131.83333333333334</v>
      </c>
      <c r="R1861" s="12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64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174"/>
        <v>41655.70930555556</v>
      </c>
      <c r="L1862" s="14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133.46666666666667</v>
      </c>
      <c r="R1862" s="12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80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174"/>
        <v>42000.300243055557</v>
      </c>
      <c r="L1863" s="14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12">
        <v>0</v>
      </c>
      <c r="S1863" t="str">
        <f t="shared" si="178"/>
        <v>games</v>
      </c>
      <c r="T1863" t="str">
        <f t="shared" si="179"/>
        <v>mobile games</v>
      </c>
    </row>
    <row r="1864" spans="1:20" ht="80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174"/>
        <v>42755.492754629631</v>
      </c>
      <c r="L1864" s="14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8.0833333333333321</v>
      </c>
      <c r="R1864" s="12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64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174"/>
        <v>41772.797280092593</v>
      </c>
      <c r="L1865" s="14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0.4</v>
      </c>
      <c r="R1865" s="12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174"/>
        <v>41733.716435185182</v>
      </c>
      <c r="L1866" s="14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42.892307692307689</v>
      </c>
      <c r="R1866" s="12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174"/>
        <v>42645.367442129631</v>
      </c>
      <c r="L1867" s="14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3.6363636363636364E-3</v>
      </c>
      <c r="R1867" s="12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8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174"/>
        <v>42742.246493055558</v>
      </c>
      <c r="L1868" s="14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0.5</v>
      </c>
      <c r="R1868" s="12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8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174"/>
        <v>42649.924907407403</v>
      </c>
      <c r="L1869" s="14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0.05</v>
      </c>
      <c r="R1869" s="12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8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174"/>
        <v>42328.779224537036</v>
      </c>
      <c r="L1870" s="14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4.8680000000000003</v>
      </c>
      <c r="R1870" s="12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80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174"/>
        <v>42709.002881944441</v>
      </c>
      <c r="L1871" s="14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12">
        <v>0</v>
      </c>
      <c r="S1871" t="str">
        <f t="shared" si="178"/>
        <v>games</v>
      </c>
      <c r="T1871" t="str">
        <f t="shared" si="179"/>
        <v>mobile games</v>
      </c>
    </row>
    <row r="1872" spans="1:20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174"/>
        <v>42371.355729166666</v>
      </c>
      <c r="L1872" s="14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10.314285714285715</v>
      </c>
      <c r="R1872" s="12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8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174"/>
        <v>41923.783576388887</v>
      </c>
      <c r="L1873" s="14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71.784615384615378</v>
      </c>
      <c r="R1873" s="12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80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174"/>
        <v>42155.129652777774</v>
      </c>
      <c r="L1874" s="14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</v>
      </c>
      <c r="R1874" s="12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80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174"/>
        <v>42164.615856481483</v>
      </c>
      <c r="L1875" s="14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0.44999999999999996</v>
      </c>
      <c r="R1875" s="12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174"/>
        <v>42529.969131944439</v>
      </c>
      <c r="L1876" s="14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1.6250000000000001E-2</v>
      </c>
      <c r="R1876" s="12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174"/>
        <v>42528.899398148147</v>
      </c>
      <c r="L1877" s="14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0.51</v>
      </c>
      <c r="R1877" s="12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174"/>
        <v>41776.284780092596</v>
      </c>
      <c r="L1878" s="14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12">
        <v>0</v>
      </c>
      <c r="S1878" t="str">
        <f t="shared" si="178"/>
        <v>games</v>
      </c>
      <c r="T1878" t="str">
        <f t="shared" si="179"/>
        <v>mobile games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174"/>
        <v>42035.029224537036</v>
      </c>
      <c r="L1879" s="14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12">
        <v>0</v>
      </c>
      <c r="S1879" t="str">
        <f t="shared" si="178"/>
        <v>games</v>
      </c>
      <c r="T1879" t="str">
        <f t="shared" si="179"/>
        <v>mobile games</v>
      </c>
    </row>
    <row r="1880" spans="1:20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174"/>
        <v>41773.008738425924</v>
      </c>
      <c r="L1880" s="14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12">
        <v>0</v>
      </c>
      <c r="S1880" t="str">
        <f t="shared" si="178"/>
        <v>games</v>
      </c>
      <c r="T1880" t="str">
        <f t="shared" si="179"/>
        <v>mobile games</v>
      </c>
    </row>
    <row r="1881" spans="1:20" ht="8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174"/>
        <v>42413.649641203709</v>
      </c>
      <c r="L1881" s="14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0.12</v>
      </c>
      <c r="R1881" s="12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174"/>
        <v>42430.566898148143</v>
      </c>
      <c r="L1882" s="14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20.080000000000002</v>
      </c>
      <c r="R1882" s="12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64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174"/>
        <v>42043.152650462958</v>
      </c>
      <c r="L1883" s="14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172.68449999999999</v>
      </c>
      <c r="R1883" s="12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80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174"/>
        <v>41067.949212962965</v>
      </c>
      <c r="L1884" s="14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100.8955223880597</v>
      </c>
      <c r="R1884" s="12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174"/>
        <v>40977.948009259257</v>
      </c>
      <c r="L1885" s="14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104.8048048048048</v>
      </c>
      <c r="R1885" s="12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80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174"/>
        <v>41205.198321759257</v>
      </c>
      <c r="L1886" s="14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135.1</v>
      </c>
      <c r="R1886" s="12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174"/>
        <v>41099.093865740739</v>
      </c>
      <c r="L1887" s="14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116.32786885245903</v>
      </c>
      <c r="R1887" s="12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8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174"/>
        <v>41925.906689814816</v>
      </c>
      <c r="L1888" s="14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102.08333333333333</v>
      </c>
      <c r="R1888" s="12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80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174"/>
        <v>42323.800138888888</v>
      </c>
      <c r="L1889" s="14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111.16666666666666</v>
      </c>
      <c r="R1889" s="12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8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174"/>
        <v>40299.239953703705</v>
      </c>
      <c r="L1890" s="14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166.08</v>
      </c>
      <c r="R1890" s="12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80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174"/>
        <v>41299.793356481481</v>
      </c>
      <c r="L1891" s="14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106.60000000000001</v>
      </c>
      <c r="R1891" s="12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174"/>
        <v>41228.786203703705</v>
      </c>
      <c r="L1892" s="14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144.58441666666667</v>
      </c>
      <c r="R1892" s="12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96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174"/>
        <v>40335.798078703701</v>
      </c>
      <c r="L1893" s="14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105.55000000000001</v>
      </c>
      <c r="R1893" s="12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64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174"/>
        <v>40671.637511574074</v>
      </c>
      <c r="L1894" s="14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136.60000000000002</v>
      </c>
      <c r="R1894" s="12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174"/>
        <v>40632.94195601852</v>
      </c>
      <c r="L1895" s="14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104</v>
      </c>
      <c r="R1895" s="12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174"/>
        <v>40920.90489583333</v>
      </c>
      <c r="L1896" s="14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114.5</v>
      </c>
      <c r="R1896" s="12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80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174"/>
        <v>42267.746782407412</v>
      </c>
      <c r="L1897" s="14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101.71957671957672</v>
      </c>
      <c r="R1897" s="12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80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174"/>
        <v>40981.710243055553</v>
      </c>
      <c r="L1898" s="14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123.94678492239468</v>
      </c>
      <c r="R1898" s="12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80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174"/>
        <v>41680.583402777775</v>
      </c>
      <c r="L1899" s="14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102.45669291338582</v>
      </c>
      <c r="R1899" s="12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8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174"/>
        <v>42366.192974537036</v>
      </c>
      <c r="L1900" s="14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144.5</v>
      </c>
      <c r="R1900" s="12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8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174"/>
        <v>42058.941736111112</v>
      </c>
      <c r="L1901" s="14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133.33333333333331</v>
      </c>
      <c r="R1901" s="12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8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174"/>
        <v>41160.871886574074</v>
      </c>
      <c r="L1902" s="14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109.3644</v>
      </c>
      <c r="R1902" s="12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174"/>
        <v>42116.54315972222</v>
      </c>
      <c r="L1903" s="14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2.6969696969696968</v>
      </c>
      <c r="R1903" s="12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80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174"/>
        <v>42037.789895833332</v>
      </c>
      <c r="L1904" s="14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</v>
      </c>
      <c r="R1904" s="12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80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174"/>
        <v>42702.770729166667</v>
      </c>
      <c r="L1905" s="14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46.6</v>
      </c>
      <c r="R1905" s="12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174"/>
        <v>42326.685428240744</v>
      </c>
      <c r="L1906" s="14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0.1</v>
      </c>
      <c r="R1906" s="12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8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174"/>
        <v>41859.925856481481</v>
      </c>
      <c r="L1907" s="14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0.16800000000000001</v>
      </c>
      <c r="R1907" s="12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174"/>
        <v>42514.671099537038</v>
      </c>
      <c r="L1908" s="14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42.76</v>
      </c>
      <c r="R1908" s="12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174"/>
        <v>41767.587094907409</v>
      </c>
      <c r="L1909" s="14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0.28333333333333333</v>
      </c>
      <c r="R1909" s="12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8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174"/>
        <v>42703.917824074073</v>
      </c>
      <c r="L1910" s="14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1.7319999999999998</v>
      </c>
      <c r="R1910" s="12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8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174"/>
        <v>41905.429155092592</v>
      </c>
      <c r="L1911" s="14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14.111428571428572</v>
      </c>
      <c r="R1911" s="12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174"/>
        <v>42264.963159722218</v>
      </c>
      <c r="L1912" s="14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39.395294117647055</v>
      </c>
      <c r="R1912" s="12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80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174"/>
        <v>41830.033958333333</v>
      </c>
      <c r="L1913" s="14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2.3529411764705882E-2</v>
      </c>
      <c r="R1913" s="12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174"/>
        <v>42129.226388888885</v>
      </c>
      <c r="L1914" s="14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59.3</v>
      </c>
      <c r="R1914" s="12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48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174"/>
        <v>41890.511319444442</v>
      </c>
      <c r="L1915" s="14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</v>
      </c>
      <c r="R1915" s="12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8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174"/>
        <v>41929.174456018518</v>
      </c>
      <c r="L1916" s="14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9.0090090090090094</v>
      </c>
      <c r="R1916" s="12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80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174"/>
        <v>41864.04886574074</v>
      </c>
      <c r="L1917" s="14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</v>
      </c>
      <c r="R1917" s="12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174"/>
        <v>42656.717303240745</v>
      </c>
      <c r="L1918" s="14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0.51</v>
      </c>
      <c r="R1918" s="12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48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174"/>
        <v>42746.270057870366</v>
      </c>
      <c r="L1919" s="14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52.570512820512818</v>
      </c>
      <c r="R1919" s="12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8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174"/>
        <v>41828.789942129632</v>
      </c>
      <c r="L1920" s="14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</v>
      </c>
      <c r="R1920" s="12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8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174"/>
        <v>42113.875567129631</v>
      </c>
      <c r="L1921" s="14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47.4</v>
      </c>
      <c r="R1921" s="12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64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ref="K1922:K1985" si="180">(J1922/86400)+DATE(1970,1,1)</f>
        <v>42270.875706018516</v>
      </c>
      <c r="L1922" s="14">
        <f t="shared" ref="L1922:L1985" si="181"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43.03</v>
      </c>
      <c r="R1922" s="12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si="180"/>
        <v>41074.221562500003</v>
      </c>
      <c r="L1923" s="14">
        <f t="shared" si="181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E1923/D1923*100</f>
        <v>136.80000000000001</v>
      </c>
      <c r="R1923" s="12">
        <f t="shared" ref="R1923:R1986" si="183">E1923/N1923</f>
        <v>54</v>
      </c>
      <c r="S1923" t="str">
        <f t="shared" ref="S1923:S1986" si="184">LEFT(P1923,SEARCH("/",P1923,1)-1)</f>
        <v>music</v>
      </c>
      <c r="T1923" t="str">
        <f t="shared" ref="T1923:T1986" si="185">RIGHT(P1923,LEN(P1923)-SEARCH("/",P1923))</f>
        <v>indie rock</v>
      </c>
    </row>
    <row r="1924" spans="1:20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180"/>
        <v>41590.255868055552</v>
      </c>
      <c r="L1924" s="14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115.55</v>
      </c>
      <c r="R1924" s="12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64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180"/>
        <v>40772.848749999997</v>
      </c>
      <c r="L1925" s="14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240.79999999999998</v>
      </c>
      <c r="R1925" s="12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180"/>
        <v>41626.761053240742</v>
      </c>
      <c r="L1926" s="14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114.39999999999999</v>
      </c>
      <c r="R1926" s="12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64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180"/>
        <v>41535.90148148148</v>
      </c>
      <c r="L1927" s="14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110.33333333333333</v>
      </c>
      <c r="R1927" s="12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180"/>
        <v>40456.954351851848</v>
      </c>
      <c r="L1928" s="14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195.37933333333334</v>
      </c>
      <c r="R1928" s="12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3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180"/>
        <v>40960.861562500002</v>
      </c>
      <c r="L1929" s="14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103.33333333333334</v>
      </c>
      <c r="R1929" s="12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48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180"/>
        <v>41371.6480787037</v>
      </c>
      <c r="L1930" s="14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103.1372549019608</v>
      </c>
      <c r="R1930" s="12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180"/>
        <v>40687.021597222221</v>
      </c>
      <c r="L1931" s="14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100.3125</v>
      </c>
      <c r="R1931" s="12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180"/>
        <v>41402.558819444443</v>
      </c>
      <c r="L1932" s="14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127</v>
      </c>
      <c r="R1932" s="12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180"/>
        <v>41037.892465277779</v>
      </c>
      <c r="L1933" s="14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120.601</v>
      </c>
      <c r="R1933" s="12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80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180"/>
        <v>40911.809872685189</v>
      </c>
      <c r="L1934" s="14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106.99047619047619</v>
      </c>
      <c r="R1934" s="12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80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180"/>
        <v>41879.130868055552</v>
      </c>
      <c r="L1935" s="14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172.43333333333334</v>
      </c>
      <c r="R1935" s="12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80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180"/>
        <v>40865.867141203707</v>
      </c>
      <c r="L1936" s="14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123.61999999999999</v>
      </c>
      <c r="R1936" s="12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8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180"/>
        <v>41773.932534722218</v>
      </c>
      <c r="L1937" s="14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108.4</v>
      </c>
      <c r="R1937" s="12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80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180"/>
        <v>40852.889699074076</v>
      </c>
      <c r="L1938" s="14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116.52013333333333</v>
      </c>
      <c r="R1938" s="12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180"/>
        <v>41059.118993055556</v>
      </c>
      <c r="L1939" s="14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187.245</v>
      </c>
      <c r="R1939" s="12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80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180"/>
        <v>41426.259618055556</v>
      </c>
      <c r="L1940" s="14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115.93333333333334</v>
      </c>
      <c r="R1940" s="12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180"/>
        <v>41313.985046296293</v>
      </c>
      <c r="L1941" s="14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110.7</v>
      </c>
      <c r="R1941" s="12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180"/>
        <v>40670.507326388892</v>
      </c>
      <c r="L1942" s="14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170.92307692307693</v>
      </c>
      <c r="R1942" s="12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180"/>
        <v>41744.290868055556</v>
      </c>
      <c r="L1943" s="14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126.11835600000001</v>
      </c>
      <c r="R1943" s="12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8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180"/>
        <v>40638.828009259261</v>
      </c>
      <c r="L1944" s="14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138.44033333333334</v>
      </c>
      <c r="R1944" s="12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180"/>
        <v>42548.269861111112</v>
      </c>
      <c r="L1945" s="14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1705.2499999999998</v>
      </c>
      <c r="R1945" s="12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80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180"/>
        <v>41730.584374999999</v>
      </c>
      <c r="L1946" s="14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788.05550000000005</v>
      </c>
      <c r="R1946" s="12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80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180"/>
        <v>42157.251828703702</v>
      </c>
      <c r="L1947" s="14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348.01799999999997</v>
      </c>
      <c r="R1947" s="12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8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180"/>
        <v>41689.150011574078</v>
      </c>
      <c r="L1948" s="14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149.74666666666667</v>
      </c>
      <c r="R1948" s="12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180"/>
        <v>40102.918055555558</v>
      </c>
      <c r="L1949" s="14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100.63375000000001</v>
      </c>
      <c r="R1949" s="12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180"/>
        <v>42473.604270833333</v>
      </c>
      <c r="L1950" s="14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800.21100000000001</v>
      </c>
      <c r="R1950" s="12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180"/>
        <v>41800.423043981486</v>
      </c>
      <c r="L1951" s="14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106.00260000000002</v>
      </c>
      <c r="R1951" s="12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64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180"/>
        <v>40624.181400462963</v>
      </c>
      <c r="L1952" s="14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200.51866666666669</v>
      </c>
      <c r="R1952" s="12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8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180"/>
        <v>42651.420567129629</v>
      </c>
      <c r="L1953" s="14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212.44399999999999</v>
      </c>
      <c r="R1953" s="12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80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180"/>
        <v>41526.60665509259</v>
      </c>
      <c r="L1954" s="14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198.47237142857145</v>
      </c>
      <c r="R1954" s="12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180"/>
        <v>40941.199826388889</v>
      </c>
      <c r="L1955" s="14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225.94666666666666</v>
      </c>
      <c r="R1955" s="12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180"/>
        <v>42394.580740740741</v>
      </c>
      <c r="L1956" s="14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698.94800000000009</v>
      </c>
      <c r="R1956" s="12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80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180"/>
        <v>41020.271770833337</v>
      </c>
      <c r="L1957" s="14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398.59528571428569</v>
      </c>
      <c r="R1957" s="12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80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180"/>
        <v>42067.923668981486</v>
      </c>
      <c r="L1958" s="14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294.0333333333333</v>
      </c>
      <c r="R1958" s="12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48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180"/>
        <v>41179.098530092597</v>
      </c>
      <c r="L1959" s="14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167.50470000000001</v>
      </c>
      <c r="R1959" s="12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8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180"/>
        <v>41326.987974537034</v>
      </c>
      <c r="L1960" s="14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1435.5717142857143</v>
      </c>
      <c r="R1960" s="12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80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180"/>
        <v>41871.845601851848</v>
      </c>
      <c r="L1961" s="14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156.73439999999999</v>
      </c>
      <c r="R1961" s="12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180"/>
        <v>41964.362743055557</v>
      </c>
      <c r="L1962" s="14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117.90285714285716</v>
      </c>
      <c r="R1962" s="12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180"/>
        <v>41148.194641203707</v>
      </c>
      <c r="L1963" s="14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1105.3811999999998</v>
      </c>
      <c r="R1963" s="12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180"/>
        <v>41742.780509259261</v>
      </c>
      <c r="L1964" s="14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192.92499999999998</v>
      </c>
      <c r="R1964" s="12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8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180"/>
        <v>41863.429791666669</v>
      </c>
      <c r="L1965" s="14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126.8842105263158</v>
      </c>
      <c r="R1965" s="12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180"/>
        <v>42452.272824074069</v>
      </c>
      <c r="L1966" s="14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259.57748878923763</v>
      </c>
      <c r="R1966" s="12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80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180"/>
        <v>40898.089236111111</v>
      </c>
      <c r="L1967" s="14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262.27999999999997</v>
      </c>
      <c r="R1967" s="12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8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180"/>
        <v>41835.540486111109</v>
      </c>
      <c r="L1968" s="14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206.74309000000002</v>
      </c>
      <c r="R1968" s="12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8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180"/>
        <v>41730.663530092592</v>
      </c>
      <c r="L1969" s="14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370.13</v>
      </c>
      <c r="R1969" s="12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180"/>
        <v>42676.586979166663</v>
      </c>
      <c r="L1970" s="14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284.96600000000001</v>
      </c>
      <c r="R1970" s="12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180"/>
        <v>42557.792453703703</v>
      </c>
      <c r="L1971" s="14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579.08000000000004</v>
      </c>
      <c r="R1971" s="12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180"/>
        <v>41324.193298611113</v>
      </c>
      <c r="L1972" s="14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1131.8</v>
      </c>
      <c r="R1972" s="12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80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180"/>
        <v>41561.500706018516</v>
      </c>
      <c r="L1973" s="14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263.02771750000005</v>
      </c>
      <c r="R1973" s="12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180"/>
        <v>41201.012083333335</v>
      </c>
      <c r="L1974" s="14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674.48</v>
      </c>
      <c r="R1974" s="12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80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180"/>
        <v>42549.722962962958</v>
      </c>
      <c r="L1975" s="14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256.83081313131316</v>
      </c>
      <c r="R1975" s="12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80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180"/>
        <v>41445.334131944444</v>
      </c>
      <c r="L1976" s="14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375.49599999999998</v>
      </c>
      <c r="R1976" s="12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180"/>
        <v>41313.755219907405</v>
      </c>
      <c r="L1977" s="14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208.70837499999996</v>
      </c>
      <c r="R1977" s="12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180"/>
        <v>41438.899594907409</v>
      </c>
      <c r="L1978" s="14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346.6</v>
      </c>
      <c r="R1978" s="12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64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180"/>
        <v>42311.216898148152</v>
      </c>
      <c r="L1979" s="14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402.33</v>
      </c>
      <c r="R1979" s="12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80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180"/>
        <v>41039.225601851853</v>
      </c>
      <c r="L1980" s="14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1026.8451399999999</v>
      </c>
      <c r="R1980" s="12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64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180"/>
        <v>42290.460023148145</v>
      </c>
      <c r="L1981" s="14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114.901155</v>
      </c>
      <c r="R1981" s="12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48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180"/>
        <v>42423.542384259257</v>
      </c>
      <c r="L1982" s="14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354.82402000000002</v>
      </c>
      <c r="R1982" s="12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80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180"/>
        <v>41799.725289351853</v>
      </c>
      <c r="L1983" s="14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5.08</v>
      </c>
      <c r="R1983" s="12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180"/>
        <v>42678.586655092593</v>
      </c>
      <c r="L1984" s="14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12">
        <v>0</v>
      </c>
      <c r="S1984" t="str">
        <f t="shared" si="184"/>
        <v>photography</v>
      </c>
      <c r="T1984" t="str">
        <f t="shared" si="185"/>
        <v>people</v>
      </c>
    </row>
    <row r="1985" spans="1:20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180"/>
        <v>42593.011782407411</v>
      </c>
      <c r="L1985" s="14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4.3</v>
      </c>
      <c r="R1985" s="12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96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ref="K1986:K2049" si="186">(J1986/86400)+DATE(1970,1,1)</f>
        <v>41913.790289351848</v>
      </c>
      <c r="L1986" s="14">
        <f t="shared" ref="L1986:L2049" si="187"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21.146666666666665</v>
      </c>
      <c r="R1986" s="12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8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si="186"/>
        <v>42555.698738425926</v>
      </c>
      <c r="L1987" s="14">
        <f t="shared" si="187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E1987/D1987*100</f>
        <v>3.1875</v>
      </c>
      <c r="R1987" s="12">
        <f t="shared" ref="R1987:R2050" si="189">E1987/N1987</f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RIGHT(P1987,LEN(P1987)-SEARCH("/",P1987))</f>
        <v>people</v>
      </c>
    </row>
    <row r="1988" spans="1:20" ht="8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186"/>
        <v>42413.433831018519</v>
      </c>
      <c r="L1988" s="14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0.05</v>
      </c>
      <c r="R1988" s="12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186"/>
        <v>42034.639768518522</v>
      </c>
      <c r="L1989" s="14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42.472727272727276</v>
      </c>
      <c r="R1989" s="12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186"/>
        <v>42206.763217592597</v>
      </c>
      <c r="L1990" s="14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0.41666666666666669</v>
      </c>
      <c r="R1990" s="12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8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186"/>
        <v>42685.680648148147</v>
      </c>
      <c r="L1991" s="14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1</v>
      </c>
      <c r="R1991" s="12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186"/>
        <v>42398.195972222224</v>
      </c>
      <c r="L1992" s="14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16.966666666666665</v>
      </c>
      <c r="R1992" s="1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186"/>
        <v>42167.89335648148</v>
      </c>
      <c r="L1993" s="14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7.0000000000000009</v>
      </c>
      <c r="R1993" s="12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186"/>
        <v>42023.143414351856</v>
      </c>
      <c r="L1994" s="14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0.13333333333333333</v>
      </c>
      <c r="R1994" s="12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186"/>
        <v>42329.588391203702</v>
      </c>
      <c r="L1995" s="14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12">
        <v>0</v>
      </c>
      <c r="S1995" t="str">
        <f t="shared" si="190"/>
        <v>photography</v>
      </c>
      <c r="T1995" t="str">
        <f t="shared" si="191"/>
        <v>people</v>
      </c>
    </row>
    <row r="1996" spans="1:20" ht="8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186"/>
        <v>42651.006273148145</v>
      </c>
      <c r="L1996" s="14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12">
        <v>0</v>
      </c>
      <c r="S1996" t="str">
        <f t="shared" si="190"/>
        <v>photography</v>
      </c>
      <c r="T1996" t="str">
        <f t="shared" si="191"/>
        <v>people</v>
      </c>
    </row>
    <row r="1997" spans="1:20" ht="8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186"/>
        <v>42181.902037037042</v>
      </c>
      <c r="L1997" s="14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</v>
      </c>
      <c r="R1997" s="12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8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186"/>
        <v>41800.819571759261</v>
      </c>
      <c r="L1998" s="14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12">
        <v>0</v>
      </c>
      <c r="S1998" t="str">
        <f t="shared" si="190"/>
        <v>photography</v>
      </c>
      <c r="T1998" t="str">
        <f t="shared" si="191"/>
        <v>people</v>
      </c>
    </row>
    <row r="1999" spans="1:20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186"/>
        <v>41847.930694444447</v>
      </c>
      <c r="L1999" s="14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12">
        <v>0</v>
      </c>
      <c r="S1999" t="str">
        <f t="shared" si="190"/>
        <v>photography</v>
      </c>
      <c r="T1999" t="str">
        <f t="shared" si="191"/>
        <v>people</v>
      </c>
    </row>
    <row r="2000" spans="1:20" ht="8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186"/>
        <v>41807.118495370371</v>
      </c>
      <c r="L2000" s="14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26.200000000000003</v>
      </c>
      <c r="R2000" s="12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64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186"/>
        <v>41926.482731481483</v>
      </c>
      <c r="L2001" s="14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0.76129032258064511</v>
      </c>
      <c r="R2001" s="12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8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186"/>
        <v>42345.951539351852</v>
      </c>
      <c r="L2002" s="14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12.5</v>
      </c>
      <c r="R2002" s="1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64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186"/>
        <v>42136.209675925929</v>
      </c>
      <c r="L2003" s="14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382.12909090909091</v>
      </c>
      <c r="R2003" s="12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80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186"/>
        <v>42728.71230324074</v>
      </c>
      <c r="L2004" s="14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216.79422000000002</v>
      </c>
      <c r="R2004" s="12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186"/>
        <v>40347.125601851854</v>
      </c>
      <c r="L2005" s="14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312</v>
      </c>
      <c r="R2005" s="12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186"/>
        <v>41800.604895833334</v>
      </c>
      <c r="L2006" s="14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234.42048</v>
      </c>
      <c r="R2006" s="12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186"/>
        <v>41535.812708333331</v>
      </c>
      <c r="L2007" s="14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123.68010000000001</v>
      </c>
      <c r="R2007" s="12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8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186"/>
        <v>41941.500520833331</v>
      </c>
      <c r="L2008" s="14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247.84</v>
      </c>
      <c r="R2008" s="12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96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186"/>
        <v>40347.837800925925</v>
      </c>
      <c r="L2009" s="14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115.7092</v>
      </c>
      <c r="R2009" s="12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186"/>
        <v>40761.604421296295</v>
      </c>
      <c r="L2010" s="14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117.07484768810599</v>
      </c>
      <c r="R2010" s="12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186"/>
        <v>42661.323414351849</v>
      </c>
      <c r="L2011" s="14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305.15800000000002</v>
      </c>
      <c r="R2011" s="12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186"/>
        <v>42570.996423611112</v>
      </c>
      <c r="L2012" s="14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320.05299999999994</v>
      </c>
      <c r="R2012" s="12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186"/>
        <v>42347.358483796299</v>
      </c>
      <c r="L2013" s="14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819.56399999999996</v>
      </c>
      <c r="R2013" s="12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80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186"/>
        <v>42010.822233796294</v>
      </c>
      <c r="L2014" s="14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234.90000000000003</v>
      </c>
      <c r="R2014" s="12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80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186"/>
        <v>42499.960810185185</v>
      </c>
      <c r="L2015" s="14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494.91374999999999</v>
      </c>
      <c r="R2015" s="12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186"/>
        <v>41324.214571759258</v>
      </c>
      <c r="L2016" s="14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7813.7822333333334</v>
      </c>
      <c r="R2016" s="12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186"/>
        <v>40765.876886574071</v>
      </c>
      <c r="L2017" s="14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113.00013888888888</v>
      </c>
      <c r="R2017" s="12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186"/>
        <v>41312.880775462967</v>
      </c>
      <c r="L2018" s="14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921.54219999999998</v>
      </c>
      <c r="R2018" s="12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186"/>
        <v>40961.057349537034</v>
      </c>
      <c r="L2019" s="14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125.10239999999999</v>
      </c>
      <c r="R2019" s="12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8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186"/>
        <v>42199.365844907406</v>
      </c>
      <c r="L2020" s="14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102.24343076923077</v>
      </c>
      <c r="R2020" s="12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8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186"/>
        <v>42605.70857638889</v>
      </c>
      <c r="L2021" s="14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484.90975000000003</v>
      </c>
      <c r="R2021" s="12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8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186"/>
        <v>41737.097500000003</v>
      </c>
      <c r="L2022" s="14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192.33333333333334</v>
      </c>
      <c r="R2022" s="12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8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186"/>
        <v>41861.070567129631</v>
      </c>
      <c r="L2023" s="14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281.10000000000002</v>
      </c>
      <c r="R2023" s="12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186"/>
        <v>42502.569120370375</v>
      </c>
      <c r="L2024" s="14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125.13700000000001</v>
      </c>
      <c r="R2024" s="12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186"/>
        <v>42136.420752314814</v>
      </c>
      <c r="L2025" s="14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161.459</v>
      </c>
      <c r="R2025" s="12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80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186"/>
        <v>41099.966944444444</v>
      </c>
      <c r="L2026" s="14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585.35</v>
      </c>
      <c r="R2026" s="12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80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186"/>
        <v>42136.184560185182</v>
      </c>
      <c r="L2027" s="14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201.14999999999998</v>
      </c>
      <c r="R2027" s="12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186"/>
        <v>41704.735937500001</v>
      </c>
      <c r="L2028" s="14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133.48307999999997</v>
      </c>
      <c r="R2028" s="12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186"/>
        <v>42048.813877314809</v>
      </c>
      <c r="L2029" s="14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120.24900000000001</v>
      </c>
      <c r="R2029" s="12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186"/>
        <v>40215.919050925928</v>
      </c>
      <c r="L2030" s="14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126.16666666666667</v>
      </c>
      <c r="R2030" s="12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64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186"/>
        <v>41848.021770833337</v>
      </c>
      <c r="L2031" s="14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361.2</v>
      </c>
      <c r="R2031" s="12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80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186"/>
        <v>41212.996481481481</v>
      </c>
      <c r="L2032" s="14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226.239013671875</v>
      </c>
      <c r="R2032" s="12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64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186"/>
        <v>41975.329317129625</v>
      </c>
      <c r="L2033" s="14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120.35</v>
      </c>
      <c r="R2033" s="12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8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186"/>
        <v>42689.565671296295</v>
      </c>
      <c r="L2034" s="14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304.18799999999999</v>
      </c>
      <c r="R2034" s="12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8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186"/>
        <v>41725.082384259258</v>
      </c>
      <c r="L2035" s="14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178.67599999999999</v>
      </c>
      <c r="R2035" s="12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8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186"/>
        <v>42076.130011574074</v>
      </c>
      <c r="L2036" s="14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386.81998717948721</v>
      </c>
      <c r="R2036" s="12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80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186"/>
        <v>42311.625081018516</v>
      </c>
      <c r="L2037" s="14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211.03642500000004</v>
      </c>
      <c r="R2037" s="12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80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186"/>
        <v>41738.864803240736</v>
      </c>
      <c r="L2038" s="14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131.66833333333335</v>
      </c>
      <c r="R2038" s="12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64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186"/>
        <v>41578.210104166668</v>
      </c>
      <c r="L2039" s="14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300.47639999999996</v>
      </c>
      <c r="R2039" s="12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186"/>
        <v>41424.27107638889</v>
      </c>
      <c r="L2040" s="14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420.51249999999999</v>
      </c>
      <c r="R2040" s="12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186"/>
        <v>42675.438946759255</v>
      </c>
      <c r="L2041" s="14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136.21680000000001</v>
      </c>
      <c r="R2041" s="12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186"/>
        <v>41578.927118055552</v>
      </c>
      <c r="L2042" s="14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248.17133333333334</v>
      </c>
      <c r="R2042" s="12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80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186"/>
        <v>42654.525775462964</v>
      </c>
      <c r="L2043" s="14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181.86315789473684</v>
      </c>
      <c r="R2043" s="12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186"/>
        <v>42331.708032407405</v>
      </c>
      <c r="L2044" s="14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123.53</v>
      </c>
      <c r="R2044" s="12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8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186"/>
        <v>42661.176817129628</v>
      </c>
      <c r="L2045" s="14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506.20938628158842</v>
      </c>
      <c r="R2045" s="12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80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186"/>
        <v>42138.684189814812</v>
      </c>
      <c r="L2046" s="14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108.21333333333334</v>
      </c>
      <c r="R2046" s="12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8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186"/>
        <v>41069.088506944448</v>
      </c>
      <c r="L2047" s="14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819.18387755102037</v>
      </c>
      <c r="R2047" s="12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186"/>
        <v>41387.171805555554</v>
      </c>
      <c r="L2048" s="14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121.10000000000001</v>
      </c>
      <c r="R2048" s="12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80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186"/>
        <v>42081.903587962966</v>
      </c>
      <c r="L2049" s="14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102.99897959183673</v>
      </c>
      <c r="R2049" s="12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80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ref="K2050:K2113" si="192">(J2050/86400)+DATE(1970,1,1)</f>
        <v>41387.651516203703</v>
      </c>
      <c r="L2050" s="14">
        <f t="shared" ref="L2050:L2113" si="193">(((I2050/60)/60)/24)+DATE(1970,1,1)</f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148.33229411764705</v>
      </c>
      <c r="R2050" s="12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3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si="192"/>
        <v>41575.527349537035</v>
      </c>
      <c r="L2051" s="14">
        <f t="shared" si="193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E2051/D2051*100</f>
        <v>120.19070000000001</v>
      </c>
      <c r="R2051" s="12">
        <f t="shared" ref="R2051:R2114" si="195">E2051/N2051</f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RIGHT(P2051,LEN(P2051)-SEARCH("/",P2051))</f>
        <v>hardware</v>
      </c>
    </row>
    <row r="2052" spans="1:20" ht="8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192"/>
        <v>42115.071504629625</v>
      </c>
      <c r="L2052" s="14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473.27000000000004</v>
      </c>
      <c r="R2052" s="12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192"/>
        <v>41604.022418981483</v>
      </c>
      <c r="L2053" s="14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130.36250000000001</v>
      </c>
      <c r="R2053" s="12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192"/>
        <v>42375.08394675926</v>
      </c>
      <c r="L2054" s="14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353.048</v>
      </c>
      <c r="R2054" s="12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192"/>
        <v>42303.617488425924</v>
      </c>
      <c r="L2055" s="14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101.02</v>
      </c>
      <c r="R2055" s="12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8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192"/>
        <v>41731.520949074074</v>
      </c>
      <c r="L2056" s="14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113.59142857142857</v>
      </c>
      <c r="R2056" s="12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80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192"/>
        <v>41946.674108796295</v>
      </c>
      <c r="L2057" s="14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167.41666666666666</v>
      </c>
      <c r="R2057" s="12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192"/>
        <v>41351.76090277778</v>
      </c>
      <c r="L2058" s="14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153.452</v>
      </c>
      <c r="R2058" s="12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80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192"/>
        <v>42396.494583333333</v>
      </c>
      <c r="L2059" s="14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202.23220000000001</v>
      </c>
      <c r="R2059" s="12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192"/>
        <v>42026.370717592596</v>
      </c>
      <c r="L2060" s="14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168.28125</v>
      </c>
      <c r="R2060" s="12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192"/>
        <v>42361.602476851855</v>
      </c>
      <c r="L2061" s="14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143.45666666666668</v>
      </c>
      <c r="R2061" s="12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192"/>
        <v>41783.642939814818</v>
      </c>
      <c r="L2062" s="14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196.4</v>
      </c>
      <c r="R2062" s="12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80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192"/>
        <v>42705.764513888891</v>
      </c>
      <c r="L2063" s="14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107.91999999999999</v>
      </c>
      <c r="R2063" s="12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8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192"/>
        <v>42423.3830787037</v>
      </c>
      <c r="L2064" s="14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114.97699999999999</v>
      </c>
      <c r="R2064" s="12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192"/>
        <v>42472.73265046296</v>
      </c>
      <c r="L2065" s="14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148.04999999999998</v>
      </c>
      <c r="R2065" s="12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192"/>
        <v>41389.364849537036</v>
      </c>
      <c r="L2066" s="14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191.16676082790633</v>
      </c>
      <c r="R2066" s="12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80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192"/>
        <v>41603.333668981482</v>
      </c>
      <c r="L2067" s="14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199.215125</v>
      </c>
      <c r="R2067" s="12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192"/>
        <v>41844.771793981483</v>
      </c>
      <c r="L2068" s="14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218.6</v>
      </c>
      <c r="R2068" s="12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64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192"/>
        <v>42115.853888888887</v>
      </c>
      <c r="L2069" s="14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126.86868686868686</v>
      </c>
      <c r="R2069" s="12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8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192"/>
        <v>42633.841608796298</v>
      </c>
      <c r="L2070" s="14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105.22388000000001</v>
      </c>
      <c r="R2070" s="12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8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192"/>
        <v>42340.972118055557</v>
      </c>
      <c r="L2071" s="14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128.40666000000002</v>
      </c>
      <c r="R2071" s="12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192"/>
        <v>42519.6565162037</v>
      </c>
      <c r="L2072" s="14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317.3272</v>
      </c>
      <c r="R2072" s="12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80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192"/>
        <v>42600.278749999998</v>
      </c>
      <c r="L2073" s="14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280.73</v>
      </c>
      <c r="R2073" s="12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192"/>
        <v>42467.581388888888</v>
      </c>
      <c r="L2074" s="14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110.73146853146854</v>
      </c>
      <c r="R2074" s="12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80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192"/>
        <v>42087.668032407411</v>
      </c>
      <c r="L2075" s="14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152.60429999999999</v>
      </c>
      <c r="R2075" s="12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192"/>
        <v>42466.826180555552</v>
      </c>
      <c r="L2076" s="14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102.49999999999999</v>
      </c>
      <c r="R2076" s="12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192"/>
        <v>41450.681574074071</v>
      </c>
      <c r="L2077" s="14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1678.3738373837384</v>
      </c>
      <c r="R2077" s="12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48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192"/>
        <v>41803.880659722221</v>
      </c>
      <c r="L2078" s="14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543.349156424581</v>
      </c>
      <c r="R2078" s="12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64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192"/>
        <v>42103.042546296296</v>
      </c>
      <c r="L2079" s="14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115.50800000000001</v>
      </c>
      <c r="R2079" s="12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192"/>
        <v>42692.771493055552</v>
      </c>
      <c r="L2080" s="14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131.20499999999998</v>
      </c>
      <c r="R2080" s="12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80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192"/>
        <v>42150.71056712963</v>
      </c>
      <c r="L2081" s="14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288.17</v>
      </c>
      <c r="R2081" s="12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80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192"/>
        <v>42289.957175925927</v>
      </c>
      <c r="L2082" s="14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507.8</v>
      </c>
      <c r="R2082" s="1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80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192"/>
        <v>41004.15688657407</v>
      </c>
      <c r="L2083" s="14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114.57142857142857</v>
      </c>
      <c r="R2083" s="12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8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192"/>
        <v>40811.120324074072</v>
      </c>
      <c r="L2084" s="14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110.73333333333333</v>
      </c>
      <c r="R2084" s="12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80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192"/>
        <v>41034.72216435185</v>
      </c>
      <c r="L2085" s="14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113.33333333333333</v>
      </c>
      <c r="R2085" s="12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64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192"/>
        <v>41731.833124999997</v>
      </c>
      <c r="L2086" s="14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108.33333333333333</v>
      </c>
      <c r="R2086" s="12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8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192"/>
        <v>41075.835497685184</v>
      </c>
      <c r="L2087" s="14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123.53333333333335</v>
      </c>
      <c r="R2087" s="12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64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192"/>
        <v>40860.67050925926</v>
      </c>
      <c r="L2088" s="14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100.69999999999999</v>
      </c>
      <c r="R2088" s="12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8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192"/>
        <v>40764.204375000001</v>
      </c>
      <c r="L2089" s="14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103.53333333333335</v>
      </c>
      <c r="R2089" s="12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80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192"/>
        <v>40395.714722222227</v>
      </c>
      <c r="L2090" s="14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115.51066666666668</v>
      </c>
      <c r="R2090" s="12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192"/>
        <v>41453.076319444444</v>
      </c>
      <c r="L2091" s="14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120.4004</v>
      </c>
      <c r="R2091" s="12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8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192"/>
        <v>41299.381423611107</v>
      </c>
      <c r="L2092" s="14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115.040375</v>
      </c>
      <c r="R2092" s="12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8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192"/>
        <v>40555.322662037041</v>
      </c>
      <c r="L2093" s="14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120.46777777777777</v>
      </c>
      <c r="R2093" s="12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192"/>
        <v>40763.707546296297</v>
      </c>
      <c r="L2094" s="14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101.28333333333333</v>
      </c>
      <c r="R2094" s="12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192"/>
        <v>41205.854537037041</v>
      </c>
      <c r="L2095" s="14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102.46666666666667</v>
      </c>
      <c r="R2095" s="12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192"/>
        <v>40939.02002314815</v>
      </c>
      <c r="L2096" s="14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120.54285714285714</v>
      </c>
      <c r="R2096" s="12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80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192"/>
        <v>40758.733483796299</v>
      </c>
      <c r="L2097" s="14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100</v>
      </c>
      <c r="R2097" s="12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192"/>
        <v>41192.758506944447</v>
      </c>
      <c r="L2098" s="14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101.66666666666666</v>
      </c>
      <c r="R2098" s="12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192"/>
        <v>40818.584895833337</v>
      </c>
      <c r="L2099" s="14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100</v>
      </c>
      <c r="R2099" s="12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80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192"/>
        <v>40946.11383101852</v>
      </c>
      <c r="L2100" s="14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100.33333333333334</v>
      </c>
      <c r="R2100" s="12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192"/>
        <v>42173.746342592596</v>
      </c>
      <c r="L2101" s="14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132.36666666666667</v>
      </c>
      <c r="R2101" s="12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8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192"/>
        <v>41074.834965277776</v>
      </c>
      <c r="L2102" s="14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136.66666666666666</v>
      </c>
      <c r="R2102" s="12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192"/>
        <v>40892.149467592593</v>
      </c>
      <c r="L2103" s="14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113.25</v>
      </c>
      <c r="R2103" s="12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80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192"/>
        <v>40638.868611111109</v>
      </c>
      <c r="L2104" s="14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136</v>
      </c>
      <c r="R2104" s="12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192"/>
        <v>41192.754942129628</v>
      </c>
      <c r="L2105" s="14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146.12318374694613</v>
      </c>
      <c r="R2105" s="12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192"/>
        <v>41394.074467592596</v>
      </c>
      <c r="L2106" s="14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129.5</v>
      </c>
      <c r="R2106" s="12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192"/>
        <v>41951.788807870369</v>
      </c>
      <c r="L2107" s="14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254</v>
      </c>
      <c r="R2107" s="12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80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192"/>
        <v>41270.21497685185</v>
      </c>
      <c r="L2108" s="14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107.04545454545456</v>
      </c>
      <c r="R2108" s="12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192"/>
        <v>41934.71056712963</v>
      </c>
      <c r="L2109" s="14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107.73299999999999</v>
      </c>
      <c r="R2109" s="12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80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192"/>
        <v>41135.175694444442</v>
      </c>
      <c r="L2110" s="14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107.31250000000001</v>
      </c>
      <c r="R2110" s="12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192"/>
        <v>42160.708530092597</v>
      </c>
      <c r="L2111" s="14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106.52500000000001</v>
      </c>
      <c r="R2111" s="12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192"/>
        <v>41759.670937499999</v>
      </c>
      <c r="L2112" s="14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100.35000000000001</v>
      </c>
      <c r="R2112" s="12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8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192"/>
        <v>40703.197048611109</v>
      </c>
      <c r="L2113" s="14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106.5</v>
      </c>
      <c r="R2113" s="12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ref="K2114:K2177" si="198">(J2114/86400)+DATE(1970,1,1)</f>
        <v>41365.928159722222</v>
      </c>
      <c r="L2114" s="14">
        <f t="shared" ref="L2114:L2177" si="199">(((I2114/60)/60)/24)+DATE(1970,1,1)</f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100</v>
      </c>
      <c r="R2114" s="12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si="198"/>
        <v>41870.86546296296</v>
      </c>
      <c r="L2115" s="14">
        <f t="shared" si="199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E2115/D2115*100</f>
        <v>104.85714285714285</v>
      </c>
      <c r="R2115" s="12">
        <f t="shared" ref="R2115:R2178" si="201">E2115/N2115</f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RIGHT(P2115,LEN(P2115)-SEARCH("/",P2115))</f>
        <v>indie rock</v>
      </c>
    </row>
    <row r="2116" spans="1:20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198"/>
        <v>40458.815625000003</v>
      </c>
      <c r="L2116" s="14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104.69999999999999</v>
      </c>
      <c r="R2116" s="12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198"/>
        <v>40564.081030092595</v>
      </c>
      <c r="L2117" s="14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225.66666666666669</v>
      </c>
      <c r="R2117" s="12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198"/>
        <v>41136.777812500004</v>
      </c>
      <c r="L2118" s="14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100.90416666666667</v>
      </c>
      <c r="R2118" s="12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80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198"/>
        <v>42290.059594907405</v>
      </c>
      <c r="L2119" s="14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147.75</v>
      </c>
      <c r="R2119" s="12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198"/>
        <v>40718.839537037034</v>
      </c>
      <c r="L2120" s="14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134.61099999999999</v>
      </c>
      <c r="R2120" s="12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64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198"/>
        <v>41107.130150462966</v>
      </c>
      <c r="L2121" s="14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100.75</v>
      </c>
      <c r="R2121" s="12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64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198"/>
        <v>41591.964537037034</v>
      </c>
      <c r="L2122" s="14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100.880375</v>
      </c>
      <c r="R2122" s="12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64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198"/>
        <v>42716.7424537037</v>
      </c>
      <c r="L2123" s="14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0.56800000000000006</v>
      </c>
      <c r="R2123" s="12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64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198"/>
        <v>42712.300567129627</v>
      </c>
      <c r="L2124" s="14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0.38750000000000001</v>
      </c>
      <c r="R2124" s="12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96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198"/>
        <v>40198.424849537041</v>
      </c>
      <c r="L2125" s="14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10</v>
      </c>
      <c r="R2125" s="12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8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198"/>
        <v>40464.028182870374</v>
      </c>
      <c r="L2126" s="14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10.454545454545453</v>
      </c>
      <c r="R2126" s="12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64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198"/>
        <v>42191.023530092592</v>
      </c>
      <c r="L2127" s="14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1.4200000000000002</v>
      </c>
      <c r="R2127" s="12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198"/>
        <v>41951.973229166666</v>
      </c>
      <c r="L2128" s="14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0.05</v>
      </c>
      <c r="R2128" s="12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198"/>
        <v>42045.505358796298</v>
      </c>
      <c r="L2129" s="14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28.842857142857142</v>
      </c>
      <c r="R2129" s="12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198"/>
        <v>41843.772789351853</v>
      </c>
      <c r="L2130" s="14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0.16666666666666669</v>
      </c>
      <c r="R2130" s="12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80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198"/>
        <v>42409.024305555555</v>
      </c>
      <c r="L2131" s="14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11.799999999999999</v>
      </c>
      <c r="R2131" s="12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48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198"/>
        <v>41832.086377314816</v>
      </c>
      <c r="L2132" s="14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0.20238095238095236</v>
      </c>
      <c r="R2132" s="1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198"/>
        <v>42167.207071759258</v>
      </c>
      <c r="L2133" s="14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5</v>
      </c>
      <c r="R2133" s="12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8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198"/>
        <v>41643.487175925926</v>
      </c>
      <c r="L2134" s="14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2.1129899999999995</v>
      </c>
      <c r="R2134" s="12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8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198"/>
        <v>40619.097210648149</v>
      </c>
      <c r="L2135" s="14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</v>
      </c>
      <c r="R2135" s="12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198"/>
        <v>41361.886469907404</v>
      </c>
      <c r="L2136" s="14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1.7333333333333332</v>
      </c>
      <c r="R2136" s="12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8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198"/>
        <v>41156.96334490741</v>
      </c>
      <c r="L2137" s="14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</v>
      </c>
      <c r="R2137" s="12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198"/>
        <v>41536.509097222224</v>
      </c>
      <c r="L2138" s="14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5.9612499999999999E-2</v>
      </c>
      <c r="R2138" s="12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64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198"/>
        <v>41948.771168981482</v>
      </c>
      <c r="L2139" s="14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28.405999999999999</v>
      </c>
      <c r="R2139" s="12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198"/>
        <v>41557.013182870374</v>
      </c>
      <c r="L2140" s="14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12.8</v>
      </c>
      <c r="R2140" s="12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198"/>
        <v>42647.750092592592</v>
      </c>
      <c r="L2141" s="14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5.42</v>
      </c>
      <c r="R2141" s="12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8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198"/>
        <v>41255.833611111113</v>
      </c>
      <c r="L2142" s="14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0.11199999999999999</v>
      </c>
      <c r="R2142" s="12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8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198"/>
        <v>41927.235636574071</v>
      </c>
      <c r="L2143" s="14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12">
        <v>0</v>
      </c>
      <c r="S2143" t="str">
        <f t="shared" si="202"/>
        <v>games</v>
      </c>
      <c r="T2143" t="str">
        <f t="shared" si="203"/>
        <v>video games</v>
      </c>
    </row>
    <row r="2144" spans="1:20" ht="8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198"/>
        <v>42340.701504629629</v>
      </c>
      <c r="L2144" s="14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5.7238095238095239</v>
      </c>
      <c r="R2144" s="12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198"/>
        <v>40332.886712962965</v>
      </c>
      <c r="L2145" s="14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11.25</v>
      </c>
      <c r="R2145" s="12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64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198"/>
        <v>41499.546759259261</v>
      </c>
      <c r="L2146" s="14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1.7098591549295776</v>
      </c>
      <c r="R2146" s="12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198"/>
        <v>41575.237430555557</v>
      </c>
      <c r="L2147" s="14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30.433333333333334</v>
      </c>
      <c r="R2147" s="12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198"/>
        <v>42397.679513888885</v>
      </c>
      <c r="L2148" s="14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0.02</v>
      </c>
      <c r="R2148" s="12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198"/>
        <v>41927.295694444445</v>
      </c>
      <c r="L2149" s="14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0.69641025641025645</v>
      </c>
      <c r="R2149" s="12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198"/>
        <v>42066.733587962968</v>
      </c>
      <c r="L2150" s="14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2</v>
      </c>
      <c r="R2150" s="12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8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198"/>
        <v>40355.024953703702</v>
      </c>
      <c r="L2151" s="14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12">
        <v>0</v>
      </c>
      <c r="S2151" t="str">
        <f t="shared" si="202"/>
        <v>games</v>
      </c>
      <c r="T2151" t="str">
        <f t="shared" si="203"/>
        <v>video games</v>
      </c>
    </row>
    <row r="2152" spans="1:20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198"/>
        <v>42534.284710648149</v>
      </c>
      <c r="L2152" s="14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0.80999999999999994</v>
      </c>
      <c r="R2152" s="1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198"/>
        <v>42520.847384259258</v>
      </c>
      <c r="L2153" s="14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0.26222222222222225</v>
      </c>
      <c r="R2153" s="12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80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198"/>
        <v>41683.832280092596</v>
      </c>
      <c r="L2154" s="14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0.16666666666666669</v>
      </c>
      <c r="R2154" s="12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80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198"/>
        <v>41974.911087962959</v>
      </c>
      <c r="L2155" s="14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9.124454880912446E-3</v>
      </c>
      <c r="R2155" s="12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48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198"/>
        <v>41647.632256944446</v>
      </c>
      <c r="L2156" s="14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0.8</v>
      </c>
      <c r="R2156" s="12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64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198"/>
        <v>42430.747511574074</v>
      </c>
      <c r="L2157" s="14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2.2999999999999998</v>
      </c>
      <c r="R2157" s="12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198"/>
        <v>41488.85423611111</v>
      </c>
      <c r="L2158" s="14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2.6660714285714282</v>
      </c>
      <c r="R2158" s="12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198"/>
        <v>42694.98128472222</v>
      </c>
      <c r="L2159" s="14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28.192</v>
      </c>
      <c r="R2159" s="12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198"/>
        <v>41264.853865740741</v>
      </c>
      <c r="L2160" s="14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6.5900366666666672</v>
      </c>
      <c r="R2160" s="12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96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198"/>
        <v>40710.731180555558</v>
      </c>
      <c r="L2161" s="14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0.72222222222222221</v>
      </c>
      <c r="R2161" s="12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198"/>
        <v>41018.711863425924</v>
      </c>
      <c r="L2162" s="14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0.85000000000000009</v>
      </c>
      <c r="R2162" s="12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198"/>
        <v>42240.852534722224</v>
      </c>
      <c r="L2163" s="14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115.75</v>
      </c>
      <c r="R2163" s="12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80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198"/>
        <v>41813.766099537039</v>
      </c>
      <c r="L2164" s="14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112.26666666666667</v>
      </c>
      <c r="R2164" s="12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198"/>
        <v>42111.899537037039</v>
      </c>
      <c r="L2165" s="14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132.20000000000002</v>
      </c>
      <c r="R2165" s="12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48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198"/>
        <v>42515.71775462963</v>
      </c>
      <c r="L2166" s="14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102.63636363636364</v>
      </c>
      <c r="R2166" s="12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8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198"/>
        <v>42438.667071759264</v>
      </c>
      <c r="L2167" s="14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138.64000000000001</v>
      </c>
      <c r="R2167" s="12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8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198"/>
        <v>41933.838171296295</v>
      </c>
      <c r="L2168" s="14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146.6</v>
      </c>
      <c r="R2168" s="12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198"/>
        <v>41153.066400462965</v>
      </c>
      <c r="L2169" s="14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120</v>
      </c>
      <c r="R2169" s="12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198"/>
        <v>42745.600243055553</v>
      </c>
      <c r="L2170" s="14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121.5816111111111</v>
      </c>
      <c r="R2170" s="12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198"/>
        <v>42793.700821759259</v>
      </c>
      <c r="L2171" s="14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100</v>
      </c>
      <c r="R2171" s="12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198"/>
        <v>42198.750254629631</v>
      </c>
      <c r="L2172" s="14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180.85714285714286</v>
      </c>
      <c r="R2172" s="12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64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198"/>
        <v>42141.95711805555</v>
      </c>
      <c r="L2173" s="14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106.075</v>
      </c>
      <c r="R2173" s="12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80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198"/>
        <v>42082.580092592594</v>
      </c>
      <c r="L2174" s="14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100</v>
      </c>
      <c r="R2174" s="12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80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198"/>
        <v>41495.692627314813</v>
      </c>
      <c r="L2175" s="14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126.92857142857143</v>
      </c>
      <c r="R2175" s="12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198"/>
        <v>42465.542905092589</v>
      </c>
      <c r="L2176" s="14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102.97499999999999</v>
      </c>
      <c r="R2176" s="12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80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198"/>
        <v>42565.009097222224</v>
      </c>
      <c r="L2177" s="14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250</v>
      </c>
      <c r="R2177" s="12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ref="K2178:K2241" si="204">(J2178/86400)+DATE(1970,1,1)</f>
        <v>42096.633206018523</v>
      </c>
      <c r="L2178" s="14">
        <f t="shared" ref="L2178:L2241" si="205">(((I2178/60)/60)/24)+DATE(1970,1,1)</f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126.02</v>
      </c>
      <c r="R2178" s="12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si="204"/>
        <v>42502.250775462962</v>
      </c>
      <c r="L2179" s="14">
        <f t="shared" si="205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E2179/D2179*100</f>
        <v>100.12</v>
      </c>
      <c r="R2179" s="12">
        <f t="shared" ref="R2179:R2242" si="207">E2179/N2179</f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RIGHT(P2179,LEN(P2179)-SEARCH("/",P2179))</f>
        <v>rock</v>
      </c>
    </row>
    <row r="2180" spans="1:20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204"/>
        <v>42723.63653935185</v>
      </c>
      <c r="L2180" s="14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138.64000000000001</v>
      </c>
      <c r="R2180" s="12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204"/>
        <v>42075.171203703707</v>
      </c>
      <c r="L2181" s="14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161.4</v>
      </c>
      <c r="R2181" s="12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204"/>
        <v>42279.669768518521</v>
      </c>
      <c r="L2182" s="14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107.18419999999999</v>
      </c>
      <c r="R2182" s="12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80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204"/>
        <v>42773.005243055552</v>
      </c>
      <c r="L2183" s="14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153.1</v>
      </c>
      <c r="R2183" s="12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204"/>
        <v>41879.900752314818</v>
      </c>
      <c r="L2184" s="14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524.16666666666663</v>
      </c>
      <c r="R2184" s="12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80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204"/>
        <v>42745.365474537037</v>
      </c>
      <c r="L2185" s="14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489.27777777777777</v>
      </c>
      <c r="R2185" s="12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8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204"/>
        <v>42380.690289351856</v>
      </c>
      <c r="L2186" s="14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284.74</v>
      </c>
      <c r="R2186" s="12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80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204"/>
        <v>41319.349988425922</v>
      </c>
      <c r="L2187" s="14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1856.97</v>
      </c>
      <c r="R2187" s="12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64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204"/>
        <v>42583.615081018521</v>
      </c>
      <c r="L2188" s="14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109.67499999999998</v>
      </c>
      <c r="R2188" s="12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80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204"/>
        <v>42068.209097222221</v>
      </c>
      <c r="L2189" s="14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1014.6425</v>
      </c>
      <c r="R2189" s="12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204"/>
        <v>42633.586122685185</v>
      </c>
      <c r="L2190" s="14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412.17692027666544</v>
      </c>
      <c r="R2190" s="12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204"/>
        <v>42467.788194444445</v>
      </c>
      <c r="L2191" s="14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503.25</v>
      </c>
      <c r="R2191" s="12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204"/>
        <v>42417.625046296293</v>
      </c>
      <c r="L2192" s="14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184.61052631578946</v>
      </c>
      <c r="R2192" s="12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204"/>
        <v>42768.833645833336</v>
      </c>
      <c r="L2193" s="14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119.73333333333333</v>
      </c>
      <c r="R2193" s="12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204"/>
        <v>42691.8512037037</v>
      </c>
      <c r="L2194" s="14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1081.2401666666667</v>
      </c>
      <c r="R2194" s="12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8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204"/>
        <v>42664.405925925923</v>
      </c>
      <c r="L2195" s="14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452.37333333333333</v>
      </c>
      <c r="R2195" s="12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8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204"/>
        <v>42425.757986111115</v>
      </c>
      <c r="L2196" s="14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537.37</v>
      </c>
      <c r="R2196" s="12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48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204"/>
        <v>42197.771990740745</v>
      </c>
      <c r="L2197" s="14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120.32608695652173</v>
      </c>
      <c r="R2197" s="12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204"/>
        <v>42675.487291666665</v>
      </c>
      <c r="L2198" s="14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113.83571428571429</v>
      </c>
      <c r="R2198" s="12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204"/>
        <v>42033.584016203706</v>
      </c>
      <c r="L2199" s="14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951.03109999999992</v>
      </c>
      <c r="R2199" s="12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204"/>
        <v>42292.513888888891</v>
      </c>
      <c r="L2200" s="14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132.89249999999998</v>
      </c>
      <c r="R2200" s="12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48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204"/>
        <v>42262.416643518518</v>
      </c>
      <c r="L2201" s="14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146.97777777777779</v>
      </c>
      <c r="R2201" s="12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8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204"/>
        <v>42163.625787037032</v>
      </c>
      <c r="L2202" s="14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542.15</v>
      </c>
      <c r="R2202" s="12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80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204"/>
        <v>41276.846817129626</v>
      </c>
      <c r="L2203" s="14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382.71818181818185</v>
      </c>
      <c r="R2203" s="12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204"/>
        <v>41184.849166666667</v>
      </c>
      <c r="L2204" s="14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704.18124999999998</v>
      </c>
      <c r="R2204" s="12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80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204"/>
        <v>42241.85974537037</v>
      </c>
      <c r="L2205" s="14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109.55</v>
      </c>
      <c r="R2205" s="12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204"/>
        <v>41312.311562499999</v>
      </c>
      <c r="L2206" s="14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132.86666666666667</v>
      </c>
      <c r="R2206" s="12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204"/>
        <v>41031.821631944447</v>
      </c>
      <c r="L2207" s="14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152</v>
      </c>
      <c r="R2207" s="12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80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204"/>
        <v>40997.257222222222</v>
      </c>
      <c r="L2208" s="14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102.72727272727273</v>
      </c>
      <c r="R2208" s="12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204"/>
        <v>41564.194131944445</v>
      </c>
      <c r="L2209" s="14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100</v>
      </c>
      <c r="R2209" s="12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80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204"/>
        <v>40946.882245370369</v>
      </c>
      <c r="L2210" s="14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101.6</v>
      </c>
      <c r="R2210" s="12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204"/>
        <v>41732.479675925926</v>
      </c>
      <c r="L2211" s="14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150.80000000000001</v>
      </c>
      <c r="R2211" s="12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80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204"/>
        <v>40956.066087962965</v>
      </c>
      <c r="L2212" s="14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111.425</v>
      </c>
      <c r="R2212" s="12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8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204"/>
        <v>41716.785011574073</v>
      </c>
      <c r="L2213" s="14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195.6</v>
      </c>
      <c r="R2213" s="12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80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204"/>
        <v>41548.747418981482</v>
      </c>
      <c r="L2214" s="14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114.38333333333333</v>
      </c>
      <c r="R2214" s="12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204"/>
        <v>42109.826145833329</v>
      </c>
      <c r="L2215" s="14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200</v>
      </c>
      <c r="R2215" s="12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64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204"/>
        <v>41646.792222222226</v>
      </c>
      <c r="L2216" s="14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292.50166666666667</v>
      </c>
      <c r="R2216" s="12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204"/>
        <v>40958.717268518521</v>
      </c>
      <c r="L2217" s="14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156.36363636363637</v>
      </c>
      <c r="R2217" s="12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8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204"/>
        <v>42194.75167824074</v>
      </c>
      <c r="L2218" s="14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105.66666666666666</v>
      </c>
      <c r="R2218" s="12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80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204"/>
        <v>42299.776770833334</v>
      </c>
      <c r="L2219" s="14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101.19047619047619</v>
      </c>
      <c r="R2219" s="12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204"/>
        <v>41127.812303240738</v>
      </c>
      <c r="L2220" s="14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122.833</v>
      </c>
      <c r="R2220" s="12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204"/>
        <v>42205.718888888892</v>
      </c>
      <c r="L2221" s="14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101.49999999999999</v>
      </c>
      <c r="R2221" s="12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204"/>
        <v>41452.060601851852</v>
      </c>
      <c r="L2222" s="14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101.14285714285714</v>
      </c>
      <c r="R2222" s="12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204"/>
        <v>42452.666770833333</v>
      </c>
      <c r="L2223" s="14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108.11999999999999</v>
      </c>
      <c r="R2223" s="12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204"/>
        <v>40906.787581018521</v>
      </c>
      <c r="L2224" s="14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162.6</v>
      </c>
      <c r="R2224" s="12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8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204"/>
        <v>42152.640833333338</v>
      </c>
      <c r="L2225" s="14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105.80000000000001</v>
      </c>
      <c r="R2225" s="12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8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204"/>
        <v>42644.667534722219</v>
      </c>
      <c r="L2226" s="14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243.15000000000003</v>
      </c>
      <c r="R2226" s="12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8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204"/>
        <v>41873.79184027778</v>
      </c>
      <c r="L2227" s="14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944.83338095238094</v>
      </c>
      <c r="R2227" s="12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80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204"/>
        <v>42381.79886574074</v>
      </c>
      <c r="L2228" s="14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108.46283333333334</v>
      </c>
      <c r="R2228" s="12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80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204"/>
        <v>41561.807349537034</v>
      </c>
      <c r="L2229" s="14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157.37692307692308</v>
      </c>
      <c r="R2229" s="12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8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204"/>
        <v>42202.278194444443</v>
      </c>
      <c r="L2230" s="14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1174.49</v>
      </c>
      <c r="R2230" s="12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8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204"/>
        <v>41484.664247685185</v>
      </c>
      <c r="L2231" s="14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171.04755366949576</v>
      </c>
      <c r="R2231" s="12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204"/>
        <v>41724.881099537037</v>
      </c>
      <c r="L2232" s="14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125.95294117647057</v>
      </c>
      <c r="R2232" s="12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80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204"/>
        <v>41423.910891203705</v>
      </c>
      <c r="L2233" s="14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1212.1296000000002</v>
      </c>
      <c r="R2233" s="12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80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204"/>
        <v>41806.794074074074</v>
      </c>
      <c r="L2234" s="14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495.8</v>
      </c>
      <c r="R2234" s="12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204"/>
        <v>42331.378923611112</v>
      </c>
      <c r="L2235" s="14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332.03999999999996</v>
      </c>
      <c r="R2235" s="12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204"/>
        <v>42710.824618055558</v>
      </c>
      <c r="L2236" s="14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1165</v>
      </c>
      <c r="R2236" s="12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204"/>
        <v>42062.022118055553</v>
      </c>
      <c r="L2237" s="14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153.3153846153846</v>
      </c>
      <c r="R2237" s="12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64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204"/>
        <v>42371.617164351846</v>
      </c>
      <c r="L2238" s="14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537.10714285714289</v>
      </c>
      <c r="R2238" s="12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80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204"/>
        <v>41915.003275462965</v>
      </c>
      <c r="L2239" s="14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352.92777777777775</v>
      </c>
      <c r="R2239" s="12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204"/>
        <v>42774.621712962966</v>
      </c>
      <c r="L2240" s="14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137.4</v>
      </c>
      <c r="R2240" s="12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204"/>
        <v>41572.958495370374</v>
      </c>
      <c r="L2241" s="14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128.02668</v>
      </c>
      <c r="R2241" s="12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80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ref="K2242:K2305" si="210">(J2242/86400)+DATE(1970,1,1)</f>
        <v>42452.825740740736</v>
      </c>
      <c r="L2242" s="14">
        <f t="shared" ref="L2242:L2305" si="211">(((I2242/60)/60)/24)+DATE(1970,1,1)</f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270.68</v>
      </c>
      <c r="R2242" s="12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80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si="210"/>
        <v>42766.827546296292</v>
      </c>
      <c r="L2243" s="14">
        <f t="shared" si="211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E2243/D2243*100</f>
        <v>806.4</v>
      </c>
      <c r="R2243" s="12">
        <f t="shared" ref="R2243:R2306" si="213">E2243/N2243</f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RIGHT(P2243,LEN(P2243)-SEARCH("/",P2243))</f>
        <v>tabletop games</v>
      </c>
    </row>
    <row r="2244" spans="1:20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210"/>
        <v>41569.575613425928</v>
      </c>
      <c r="L2244" s="14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1360.0976000000001</v>
      </c>
      <c r="R2244" s="12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210"/>
        <v>42800.751041666663</v>
      </c>
      <c r="L2245" s="14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930250</v>
      </c>
      <c r="R2245" s="12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8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210"/>
        <v>42647.818819444445</v>
      </c>
      <c r="L2246" s="14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377.02</v>
      </c>
      <c r="R2246" s="12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210"/>
        <v>41660.70853009259</v>
      </c>
      <c r="L2247" s="14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2647.0250000000001</v>
      </c>
      <c r="R2247" s="12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80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210"/>
        <v>42221.79178240741</v>
      </c>
      <c r="L2248" s="14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100.12</v>
      </c>
      <c r="R2248" s="12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210"/>
        <v>42200.666261574079</v>
      </c>
      <c r="L2249" s="14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104.45405405405405</v>
      </c>
      <c r="R2249" s="12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80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210"/>
        <v>42688.875902777778</v>
      </c>
      <c r="L2250" s="14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107.21428571428571</v>
      </c>
      <c r="R2250" s="12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64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210"/>
        <v>41336.703298611115</v>
      </c>
      <c r="L2251" s="14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168.77142857142857</v>
      </c>
      <c r="R2251" s="12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80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210"/>
        <v>42677.005474537036</v>
      </c>
      <c r="L2252" s="14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975.11200000000008</v>
      </c>
      <c r="R2252" s="12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210"/>
        <v>41846.34579861111</v>
      </c>
      <c r="L2253" s="14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134.44929411764704</v>
      </c>
      <c r="R2253" s="12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80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210"/>
        <v>42573.327986111108</v>
      </c>
      <c r="L2254" s="14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272.27777777777777</v>
      </c>
      <c r="R2254" s="12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8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210"/>
        <v>42296.631331018521</v>
      </c>
      <c r="L2255" s="14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112.6875</v>
      </c>
      <c r="R2255" s="12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64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210"/>
        <v>42752.647777777776</v>
      </c>
      <c r="L2256" s="14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459.8</v>
      </c>
      <c r="R2256" s="12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48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210"/>
        <v>42467.951979166668</v>
      </c>
      <c r="L2257" s="14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286.65822784810126</v>
      </c>
      <c r="R2257" s="12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210"/>
        <v>42682.451921296291</v>
      </c>
      <c r="L2258" s="14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222.70833333333334</v>
      </c>
      <c r="R2258" s="12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8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210"/>
        <v>42505.936678240745</v>
      </c>
      <c r="L2259" s="14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636.14</v>
      </c>
      <c r="R2259" s="12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210"/>
        <v>42136.75100694444</v>
      </c>
      <c r="L2260" s="14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146.5</v>
      </c>
      <c r="R2260" s="12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210"/>
        <v>42702.804814814815</v>
      </c>
      <c r="L2261" s="14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1867.1</v>
      </c>
      <c r="R2261" s="12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8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210"/>
        <v>41695.016782407409</v>
      </c>
      <c r="L2262" s="14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326.92</v>
      </c>
      <c r="R2262" s="12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80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210"/>
        <v>42759.724768518514</v>
      </c>
      <c r="L2263" s="14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779.5</v>
      </c>
      <c r="R2263" s="12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210"/>
        <v>41926.585162037038</v>
      </c>
      <c r="L2264" s="14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154.15151515151516</v>
      </c>
      <c r="R2264" s="12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210"/>
        <v>42014.832326388889</v>
      </c>
      <c r="L2265" s="14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115.54666666666667</v>
      </c>
      <c r="R2265" s="12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8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210"/>
        <v>42496.582337962958</v>
      </c>
      <c r="L2266" s="14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180.03333333333333</v>
      </c>
      <c r="R2266" s="12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8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210"/>
        <v>42689.853090277778</v>
      </c>
      <c r="L2267" s="14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298.5</v>
      </c>
      <c r="R2267" s="12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210"/>
        <v>42469.874907407408</v>
      </c>
      <c r="L2268" s="14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320.26666666666665</v>
      </c>
      <c r="R2268" s="12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8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210"/>
        <v>41968.829826388886</v>
      </c>
      <c r="L2269" s="14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380.52499999999998</v>
      </c>
      <c r="R2269" s="12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8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210"/>
        <v>42776.082349537042</v>
      </c>
      <c r="L2270" s="14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102.60000000000001</v>
      </c>
      <c r="R2270" s="12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210"/>
        <v>42776.704432870371</v>
      </c>
      <c r="L2271" s="14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1801.64</v>
      </c>
      <c r="R2271" s="12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210"/>
        <v>42725.869363425925</v>
      </c>
      <c r="L2272" s="14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720.24800000000005</v>
      </c>
      <c r="R2272" s="12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210"/>
        <v>42684.000046296293</v>
      </c>
      <c r="L2273" s="14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283.09000000000003</v>
      </c>
      <c r="R2273" s="12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210"/>
        <v>42315.699490740742</v>
      </c>
      <c r="L2274" s="14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1356.6000000000001</v>
      </c>
      <c r="R2274" s="12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8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210"/>
        <v>42781.549097222218</v>
      </c>
      <c r="L2275" s="14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220.35999999999999</v>
      </c>
      <c r="R2275" s="12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210"/>
        <v>41663.500659722224</v>
      </c>
      <c r="L2276" s="14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119.6</v>
      </c>
      <c r="R2276" s="12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80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210"/>
        <v>41965.616655092592</v>
      </c>
      <c r="L2277" s="14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407.76923076923077</v>
      </c>
      <c r="R2277" s="12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8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210"/>
        <v>41614.651493055557</v>
      </c>
      <c r="L2278" s="14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105.81826105905425</v>
      </c>
      <c r="R2278" s="12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210"/>
        <v>40936.678506944445</v>
      </c>
      <c r="L2279" s="14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141.08235294117648</v>
      </c>
      <c r="R2279" s="12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64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210"/>
        <v>42338.709108796298</v>
      </c>
      <c r="L2280" s="14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270.7</v>
      </c>
      <c r="R2280" s="12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80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210"/>
        <v>42020.806701388894</v>
      </c>
      <c r="L2281" s="14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153.80000000000001</v>
      </c>
      <c r="R2281" s="12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8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210"/>
        <v>42234.624895833331</v>
      </c>
      <c r="L2282" s="14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403.57653061224488</v>
      </c>
      <c r="R2282" s="12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210"/>
        <v>40687.285844907405</v>
      </c>
      <c r="L2283" s="14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185</v>
      </c>
      <c r="R2283" s="12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210"/>
        <v>42323.17460648148</v>
      </c>
      <c r="L2284" s="14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185.33333333333331</v>
      </c>
      <c r="R2284" s="12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210"/>
        <v>40978.125046296293</v>
      </c>
      <c r="L2285" s="14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100.85533333333332</v>
      </c>
      <c r="R2285" s="12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210"/>
        <v>40585.796817129631</v>
      </c>
      <c r="L2286" s="14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106.22116666666668</v>
      </c>
      <c r="R2286" s="12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80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210"/>
        <v>41059.185682870375</v>
      </c>
      <c r="L2287" s="14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121.36666666666667</v>
      </c>
      <c r="R2287" s="12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210"/>
        <v>41494.963587962964</v>
      </c>
      <c r="L2288" s="14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100.06666666666666</v>
      </c>
      <c r="R2288" s="12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210"/>
        <v>41792.667361111111</v>
      </c>
      <c r="L2289" s="14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119.97755555555555</v>
      </c>
      <c r="R2289" s="12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210"/>
        <v>41067.827418981484</v>
      </c>
      <c r="L2290" s="14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100.1</v>
      </c>
      <c r="R2290" s="12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80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210"/>
        <v>41571.998379629629</v>
      </c>
      <c r="L2291" s="14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107.4</v>
      </c>
      <c r="R2291" s="12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210"/>
        <v>40070.253819444442</v>
      </c>
      <c r="L2292" s="14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104.06666666666666</v>
      </c>
      <c r="R2292" s="12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80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210"/>
        <v>40987.977060185185</v>
      </c>
      <c r="L2293" s="14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172.8</v>
      </c>
      <c r="R2293" s="12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210"/>
        <v>40987.697638888887</v>
      </c>
      <c r="L2294" s="14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107.2505</v>
      </c>
      <c r="R2294" s="12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210"/>
        <v>41151.708321759259</v>
      </c>
      <c r="L2295" s="14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108.23529411764706</v>
      </c>
      <c r="R2295" s="12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8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210"/>
        <v>41264.72314814815</v>
      </c>
      <c r="L2296" s="14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146.08079999999998</v>
      </c>
      <c r="R2296" s="12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80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210"/>
        <v>41270.954351851848</v>
      </c>
      <c r="L2297" s="14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125.25</v>
      </c>
      <c r="R2297" s="12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210"/>
        <v>40927.731782407405</v>
      </c>
      <c r="L2298" s="14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149.07142857142856</v>
      </c>
      <c r="R2298" s="12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210"/>
        <v>40948.042233796295</v>
      </c>
      <c r="L2299" s="14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100.6</v>
      </c>
      <c r="R2299" s="12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64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210"/>
        <v>41694.84065972222</v>
      </c>
      <c r="L2300" s="14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105.07333333333332</v>
      </c>
      <c r="R2300" s="12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64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210"/>
        <v>40565.032511574071</v>
      </c>
      <c r="L2301" s="14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350.16666666666663</v>
      </c>
      <c r="R2301" s="12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80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210"/>
        <v>41074.727037037039</v>
      </c>
      <c r="L2302" s="14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101.25</v>
      </c>
      <c r="R2302" s="12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210"/>
        <v>41416.146944444445</v>
      </c>
      <c r="L2303" s="14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133.6044</v>
      </c>
      <c r="R2303" s="12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210"/>
        <v>41605.868449074071</v>
      </c>
      <c r="L2304" s="14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170.65217391304347</v>
      </c>
      <c r="R2304" s="12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8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210"/>
        <v>40850.111064814817</v>
      </c>
      <c r="L2305" s="14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109.35829457364341</v>
      </c>
      <c r="R2305" s="12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ref="K2306:K2369" si="216">(J2306/86400)+DATE(1970,1,1)</f>
        <v>40502.815868055557</v>
      </c>
      <c r="L2306" s="14">
        <f t="shared" ref="L2306:L2369" si="217">(((I2306/60)/60)/24)+DATE(1970,1,1)</f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100.70033333333335</v>
      </c>
      <c r="R2306" s="12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80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si="216"/>
        <v>41834.695277777777</v>
      </c>
      <c r="L2307" s="14">
        <f t="shared" si="217"/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E2307/D2307*100</f>
        <v>101.22777777777779</v>
      </c>
      <c r="R2307" s="12">
        <f t="shared" ref="R2307:R2370" si="219">E2307/N2307</f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RIGHT(P2307,LEN(P2307)-SEARCH("/",P2307))</f>
        <v>indie rock</v>
      </c>
    </row>
    <row r="2308" spans="1:20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216"/>
        <v>40948.16815972222</v>
      </c>
      <c r="L2308" s="14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106.75857142857143</v>
      </c>
      <c r="R2308" s="12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80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216"/>
        <v>41004.802465277782</v>
      </c>
      <c r="L2309" s="14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106.65777537961894</v>
      </c>
      <c r="R2309" s="12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8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216"/>
        <v>41851.962916666671</v>
      </c>
      <c r="L2310" s="14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101.30622</v>
      </c>
      <c r="R2310" s="12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216"/>
        <v>41307.987696759257</v>
      </c>
      <c r="L2311" s="14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106.67450000000001</v>
      </c>
      <c r="R2311" s="12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8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216"/>
        <v>41324.79415509259</v>
      </c>
      <c r="L2312" s="14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428.83978378378379</v>
      </c>
      <c r="R2312" s="12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216"/>
        <v>41736.004502314812</v>
      </c>
      <c r="L2313" s="14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104.11111111111111</v>
      </c>
      <c r="R2313" s="12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64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216"/>
        <v>41716.632847222223</v>
      </c>
      <c r="L2314" s="14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107.86666666666666</v>
      </c>
      <c r="R2314" s="12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48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216"/>
        <v>41002.958634259259</v>
      </c>
      <c r="L2315" s="14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175.84040000000002</v>
      </c>
      <c r="R2315" s="12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8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216"/>
        <v>41037.551585648151</v>
      </c>
      <c r="L2316" s="14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156.97</v>
      </c>
      <c r="R2316" s="12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216"/>
        <v>41004.72619212963</v>
      </c>
      <c r="L2317" s="14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102.60000000000001</v>
      </c>
      <c r="R2317" s="12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96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216"/>
        <v>40079.725115740745</v>
      </c>
      <c r="L2318" s="14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104.04266666666666</v>
      </c>
      <c r="R2318" s="12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216"/>
        <v>40192.542233796295</v>
      </c>
      <c r="L2319" s="14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104</v>
      </c>
      <c r="R2319" s="12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216"/>
        <v>40050.643680555557</v>
      </c>
      <c r="L2320" s="14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121.05999999999999</v>
      </c>
      <c r="R2320" s="12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216"/>
        <v>41593.082002314812</v>
      </c>
      <c r="L2321" s="14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107.69999999999999</v>
      </c>
      <c r="R2321" s="12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80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216"/>
        <v>41696.817129629628</v>
      </c>
      <c r="L2322" s="14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108.66</v>
      </c>
      <c r="R2322" s="12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216"/>
        <v>42799.260428240741</v>
      </c>
      <c r="L2323" s="14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39.120962394619681</v>
      </c>
      <c r="R2323" s="12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216"/>
        <v>42804.895474537036</v>
      </c>
      <c r="L2324" s="14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3.1481481481481479</v>
      </c>
      <c r="R2324" s="12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64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216"/>
        <v>42807.755173611113</v>
      </c>
      <c r="L2325" s="14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48</v>
      </c>
      <c r="R2325" s="12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216"/>
        <v>42790.885243055556</v>
      </c>
      <c r="L2326" s="14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20.733333333333334</v>
      </c>
      <c r="R2326" s="12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80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216"/>
        <v>42794.022349537037</v>
      </c>
      <c r="L2327" s="14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8</v>
      </c>
      <c r="R2327" s="12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8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216"/>
        <v>42804.034120370372</v>
      </c>
      <c r="L2328" s="14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0.72</v>
      </c>
      <c r="R2328" s="12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64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216"/>
        <v>41842.917129629626</v>
      </c>
      <c r="L2329" s="14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526.09431428571429</v>
      </c>
      <c r="R2329" s="12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216"/>
        <v>42139.781678240739</v>
      </c>
      <c r="L2330" s="14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254.45000000000002</v>
      </c>
      <c r="R2330" s="12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216"/>
        <v>41807.624374999999</v>
      </c>
      <c r="L2331" s="14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105.91999999999999</v>
      </c>
      <c r="R2331" s="12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8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216"/>
        <v>42332.89980324074</v>
      </c>
      <c r="L2332" s="14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102.42285714285715</v>
      </c>
      <c r="R2332" s="12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64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216"/>
        <v>41839.005671296298</v>
      </c>
      <c r="L2333" s="14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144.31375</v>
      </c>
      <c r="R2333" s="12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8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216"/>
        <v>42011.628136574072</v>
      </c>
      <c r="L2334" s="14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106.30800000000001</v>
      </c>
      <c r="R2334" s="12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80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216"/>
        <v>41767.650347222225</v>
      </c>
      <c r="L2335" s="14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212.16666666666666</v>
      </c>
      <c r="R2335" s="12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64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216"/>
        <v>41918.670115740737</v>
      </c>
      <c r="L2336" s="14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101.95</v>
      </c>
      <c r="R2336" s="12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80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216"/>
        <v>41771.572256944448</v>
      </c>
      <c r="L2337" s="14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102.27200000000001</v>
      </c>
      <c r="R2337" s="12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216"/>
        <v>41666.924710648149</v>
      </c>
      <c r="L2338" s="14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520.73254999999995</v>
      </c>
      <c r="R2338" s="12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216"/>
        <v>41786.640543981484</v>
      </c>
      <c r="L2339" s="14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110.65833333333333</v>
      </c>
      <c r="R2339" s="12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80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216"/>
        <v>41789.89680555556</v>
      </c>
      <c r="L2340" s="14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101.14333333333335</v>
      </c>
      <c r="R2340" s="12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80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216"/>
        <v>42692.79987268518</v>
      </c>
      <c r="L2341" s="14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294.20799999999997</v>
      </c>
      <c r="R2341" s="12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216"/>
        <v>42643.642800925925</v>
      </c>
      <c r="L2342" s="14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105.77749999999999</v>
      </c>
      <c r="R2342" s="12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64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216"/>
        <v>42167.813703703709</v>
      </c>
      <c r="L2343" s="14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12">
        <v>0</v>
      </c>
      <c r="S2343" t="str">
        <f t="shared" si="220"/>
        <v>technology</v>
      </c>
      <c r="T2343" t="str">
        <f t="shared" si="221"/>
        <v>web</v>
      </c>
    </row>
    <row r="2344" spans="1:20" ht="8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216"/>
        <v>41897.702199074076</v>
      </c>
      <c r="L2344" s="14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12">
        <v>0</v>
      </c>
      <c r="S2344" t="str">
        <f t="shared" si="220"/>
        <v>technology</v>
      </c>
      <c r="T2344" t="str">
        <f t="shared" si="221"/>
        <v>web</v>
      </c>
    </row>
    <row r="2345" spans="1:20" ht="8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216"/>
        <v>42327.825289351851</v>
      </c>
      <c r="L2345" s="14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3</v>
      </c>
      <c r="R2345" s="12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8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216"/>
        <v>42515.727650462963</v>
      </c>
      <c r="L2346" s="14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0.1</v>
      </c>
      <c r="R2346" s="12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80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216"/>
        <v>42060.001805555556</v>
      </c>
      <c r="L2347" s="14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12">
        <v>0</v>
      </c>
      <c r="S2347" t="str">
        <f t="shared" si="220"/>
        <v>technology</v>
      </c>
      <c r="T2347" t="str">
        <f t="shared" si="221"/>
        <v>web</v>
      </c>
    </row>
    <row r="2348" spans="1:20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216"/>
        <v>42615.79896990741</v>
      </c>
      <c r="L2348" s="14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6.5000000000000002E-2</v>
      </c>
      <c r="R2348" s="12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64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216"/>
        <v>42577.607361111106</v>
      </c>
      <c r="L2349" s="14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1.5</v>
      </c>
      <c r="R2349" s="12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216"/>
        <v>42360.932152777779</v>
      </c>
      <c r="L2350" s="14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0.38571428571428573</v>
      </c>
      <c r="R2350" s="12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8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216"/>
        <v>42198.775787037041</v>
      </c>
      <c r="L2351" s="14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12">
        <v>0</v>
      </c>
      <c r="S2351" t="str">
        <f t="shared" si="220"/>
        <v>technology</v>
      </c>
      <c r="T2351" t="str">
        <f t="shared" si="221"/>
        <v>web</v>
      </c>
    </row>
    <row r="2352" spans="1:20" ht="64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216"/>
        <v>42708.842245370368</v>
      </c>
      <c r="L2352" s="14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12">
        <v>0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216"/>
        <v>42094.101145833338</v>
      </c>
      <c r="L2353" s="14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0.5714285714285714</v>
      </c>
      <c r="R2353" s="12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8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216"/>
        <v>42101.633703703701</v>
      </c>
      <c r="L2354" s="14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12">
        <v>0</v>
      </c>
      <c r="S2354" t="str">
        <f t="shared" si="220"/>
        <v>technology</v>
      </c>
      <c r="T2354" t="str">
        <f t="shared" si="221"/>
        <v>web</v>
      </c>
    </row>
    <row r="2355" spans="1:20" ht="80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216"/>
        <v>42103.676180555558</v>
      </c>
      <c r="L2355" s="14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12">
        <v>0</v>
      </c>
      <c r="S2355" t="str">
        <f t="shared" si="220"/>
        <v>technology</v>
      </c>
      <c r="T2355" t="str">
        <f t="shared" si="221"/>
        <v>web</v>
      </c>
    </row>
    <row r="2356" spans="1:20" ht="64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216"/>
        <v>41954.722916666666</v>
      </c>
      <c r="L2356" s="14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7.1428571428571425E-2</v>
      </c>
      <c r="R2356" s="12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216"/>
        <v>42096.918240740742</v>
      </c>
      <c r="L2357" s="14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0.6875</v>
      </c>
      <c r="R2357" s="12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216"/>
        <v>42130.78361111111</v>
      </c>
      <c r="L2358" s="14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12">
        <v>0</v>
      </c>
      <c r="S2358" t="str">
        <f t="shared" si="220"/>
        <v>technology</v>
      </c>
      <c r="T2358" t="str">
        <f t="shared" si="221"/>
        <v>web</v>
      </c>
    </row>
    <row r="2359" spans="1:20" ht="64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216"/>
        <v>42264.620115740741</v>
      </c>
      <c r="L2359" s="14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12">
        <v>0</v>
      </c>
      <c r="S2359" t="str">
        <f t="shared" si="220"/>
        <v>technology</v>
      </c>
      <c r="T2359" t="str">
        <f t="shared" si="221"/>
        <v>web</v>
      </c>
    </row>
    <row r="2360" spans="1:20" ht="64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216"/>
        <v>41978.930972222224</v>
      </c>
      <c r="L2360" s="14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12">
        <v>0</v>
      </c>
      <c r="S2360" t="str">
        <f t="shared" si="220"/>
        <v>technology</v>
      </c>
      <c r="T2360" t="str">
        <f t="shared" si="221"/>
        <v>web</v>
      </c>
    </row>
    <row r="2361" spans="1:20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216"/>
        <v>42159.649583333332</v>
      </c>
      <c r="L2361" s="14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14.680000000000001</v>
      </c>
      <c r="R2361" s="12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216"/>
        <v>42377.70694444445</v>
      </c>
      <c r="L2362" s="14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0.04</v>
      </c>
      <c r="R2362" s="1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8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216"/>
        <v>42466.858888888892</v>
      </c>
      <c r="L2363" s="14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12">
        <v>0</v>
      </c>
      <c r="S2363" t="str">
        <f t="shared" si="220"/>
        <v>technology</v>
      </c>
      <c r="T2363" t="str">
        <f t="shared" si="221"/>
        <v>web</v>
      </c>
    </row>
    <row r="2364" spans="1:20" ht="64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216"/>
        <v>41954.688310185185</v>
      </c>
      <c r="L2364" s="14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28.571428571428569</v>
      </c>
      <c r="R2364" s="12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80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216"/>
        <v>42322.011574074073</v>
      </c>
      <c r="L2365" s="14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12">
        <v>0</v>
      </c>
      <c r="S2365" t="str">
        <f t="shared" si="220"/>
        <v>technology</v>
      </c>
      <c r="T2365" t="str">
        <f t="shared" si="221"/>
        <v>web</v>
      </c>
    </row>
    <row r="2366" spans="1:20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216"/>
        <v>42248.934675925921</v>
      </c>
      <c r="L2366" s="14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12">
        <v>0</v>
      </c>
      <c r="S2366" t="str">
        <f t="shared" si="220"/>
        <v>technology</v>
      </c>
      <c r="T2366" t="str">
        <f t="shared" si="221"/>
        <v>web</v>
      </c>
    </row>
    <row r="2367" spans="1:20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216"/>
        <v>42346.736400462964</v>
      </c>
      <c r="L2367" s="14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12">
        <v>0</v>
      </c>
      <c r="S2367" t="str">
        <f t="shared" si="220"/>
        <v>technology</v>
      </c>
      <c r="T2367" t="str">
        <f t="shared" si="221"/>
        <v>web</v>
      </c>
    </row>
    <row r="2368" spans="1:20" ht="80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216"/>
        <v>42268.531631944439</v>
      </c>
      <c r="L2368" s="14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10.52</v>
      </c>
      <c r="R2368" s="12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80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216"/>
        <v>42425.970092592594</v>
      </c>
      <c r="L2369" s="14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</v>
      </c>
      <c r="R2369" s="12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80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ref="K2370:K2433" si="222">(J2370/86400)+DATE(1970,1,1)</f>
        <v>42063.721817129626</v>
      </c>
      <c r="L2370" s="14">
        <f t="shared" ref="L2370:L2433" si="223"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0.25</v>
      </c>
      <c r="R2370" s="12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8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si="222"/>
        <v>42380.812627314815</v>
      </c>
      <c r="L2371" s="14">
        <f t="shared" si="223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E2371/D2371*100</f>
        <v>0</v>
      </c>
      <c r="R2371" s="12">
        <v>0</v>
      </c>
      <c r="S2371" t="str">
        <f t="shared" ref="S2371:S2434" si="225">LEFT(P2371,SEARCH("/",P2371,1)-1)</f>
        <v>technology</v>
      </c>
      <c r="T2371" t="str">
        <f t="shared" ref="T2371:T2434" si="226">RIGHT(P2371,LEN(P2371)-SEARCH("/",P2371))</f>
        <v>web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222"/>
        <v>41961.18913194444</v>
      </c>
      <c r="L2372" s="14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0.32800000000000001</v>
      </c>
      <c r="R2372" s="12">
        <f t="shared" ref="R2372:R2434" si="227">E2372/N2372</f>
        <v>20.5</v>
      </c>
      <c r="S2372" t="str">
        <f t="shared" si="225"/>
        <v>technology</v>
      </c>
      <c r="T2372" t="str">
        <f t="shared" si="226"/>
        <v>web</v>
      </c>
    </row>
    <row r="2373" spans="1:20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222"/>
        <v>42150.777731481481</v>
      </c>
      <c r="L2373" s="14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12">
        <v>0</v>
      </c>
      <c r="S2373" t="str">
        <f t="shared" si="225"/>
        <v>technology</v>
      </c>
      <c r="T2373" t="str">
        <f t="shared" si="226"/>
        <v>web</v>
      </c>
    </row>
    <row r="2374" spans="1:20" ht="8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222"/>
        <v>42088.069108796291</v>
      </c>
      <c r="L2374" s="14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3.2727272727272729</v>
      </c>
      <c r="R2374" s="12">
        <f t="shared" si="227"/>
        <v>30</v>
      </c>
      <c r="S2374" t="str">
        <f t="shared" si="225"/>
        <v>technology</v>
      </c>
      <c r="T2374" t="str">
        <f t="shared" si="226"/>
        <v>web</v>
      </c>
    </row>
    <row r="2375" spans="1:20" ht="48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222"/>
        <v>42215.662314814814</v>
      </c>
      <c r="L2375" s="14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5.8823529411764705E-3</v>
      </c>
      <c r="R2375" s="12">
        <f t="shared" si="227"/>
        <v>50</v>
      </c>
      <c r="S2375" t="str">
        <f t="shared" si="225"/>
        <v>technology</v>
      </c>
      <c r="T2375" t="str">
        <f t="shared" si="226"/>
        <v>web</v>
      </c>
    </row>
    <row r="2376" spans="1:20" ht="8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222"/>
        <v>42017.843287037038</v>
      </c>
      <c r="L2376" s="14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4.5454545454545456E-2</v>
      </c>
      <c r="R2376" s="12">
        <f t="shared" si="227"/>
        <v>10</v>
      </c>
      <c r="S2376" t="str">
        <f t="shared" si="225"/>
        <v>technology</v>
      </c>
      <c r="T2376" t="str">
        <f t="shared" si="226"/>
        <v>web</v>
      </c>
    </row>
    <row r="2377" spans="1:20" ht="8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222"/>
        <v>42592.836076388892</v>
      </c>
      <c r="L2377" s="14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12">
        <v>0</v>
      </c>
      <c r="S2377" t="str">
        <f t="shared" si="225"/>
        <v>technology</v>
      </c>
      <c r="T2377" t="str">
        <f t="shared" si="226"/>
        <v>web</v>
      </c>
    </row>
    <row r="2378" spans="1:20" ht="64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222"/>
        <v>42318.925532407404</v>
      </c>
      <c r="L2378" s="14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10.877666666666666</v>
      </c>
      <c r="R2378" s="12">
        <f t="shared" si="227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80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222"/>
        <v>42669.870173611111</v>
      </c>
      <c r="L2379" s="14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12">
        <v>0</v>
      </c>
      <c r="S2379" t="str">
        <f t="shared" si="225"/>
        <v>technology</v>
      </c>
      <c r="T2379" t="str">
        <f t="shared" si="226"/>
        <v>web</v>
      </c>
    </row>
    <row r="2380" spans="1:20" ht="64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222"/>
        <v>42213.013078703705</v>
      </c>
      <c r="L2380" s="14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12">
        <v>0</v>
      </c>
      <c r="S2380" t="str">
        <f t="shared" si="225"/>
        <v>technology</v>
      </c>
      <c r="T2380" t="str">
        <f t="shared" si="226"/>
        <v>web</v>
      </c>
    </row>
    <row r="2381" spans="1:20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222"/>
        <v>42237.016388888893</v>
      </c>
      <c r="L2381" s="14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12">
        <v>0</v>
      </c>
      <c r="S2381" t="str">
        <f t="shared" si="225"/>
        <v>technology</v>
      </c>
      <c r="T2381" t="str">
        <f t="shared" si="226"/>
        <v>web</v>
      </c>
    </row>
    <row r="2382" spans="1:20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222"/>
        <v>42248.793310185181</v>
      </c>
      <c r="L2382" s="14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0.36666666666666664</v>
      </c>
      <c r="R2382" s="12">
        <f t="shared" si="227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222"/>
        <v>42074.935740740737</v>
      </c>
      <c r="L2383" s="14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</v>
      </c>
      <c r="R2383" s="12">
        <f t="shared" si="227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8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222"/>
        <v>42195.187534722223</v>
      </c>
      <c r="L2384" s="14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</v>
      </c>
      <c r="R2384" s="12">
        <f t="shared" si="227"/>
        <v>37.5</v>
      </c>
      <c r="S2384" t="str">
        <f t="shared" si="225"/>
        <v>technology</v>
      </c>
      <c r="T2384" t="str">
        <f t="shared" si="226"/>
        <v>web</v>
      </c>
    </row>
    <row r="2385" spans="1:20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222"/>
        <v>42027.056793981479</v>
      </c>
      <c r="L2385" s="14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4.3499999999999996</v>
      </c>
      <c r="R2385" s="12">
        <f t="shared" si="227"/>
        <v>145</v>
      </c>
      <c r="S2385" t="str">
        <f t="shared" si="225"/>
        <v>technology</v>
      </c>
      <c r="T2385" t="str">
        <f t="shared" si="226"/>
        <v>web</v>
      </c>
    </row>
    <row r="2386" spans="1:20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222"/>
        <v>41927.067627314813</v>
      </c>
      <c r="L2386" s="14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0.8</v>
      </c>
      <c r="R2386" s="12">
        <f t="shared" si="227"/>
        <v>1</v>
      </c>
      <c r="S2386" t="str">
        <f t="shared" si="225"/>
        <v>technology</v>
      </c>
      <c r="T2386" t="str">
        <f t="shared" si="226"/>
        <v>web</v>
      </c>
    </row>
    <row r="2387" spans="1:20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222"/>
        <v>42191.70175925926</v>
      </c>
      <c r="L2387" s="14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1.2123076923076923</v>
      </c>
      <c r="R2387" s="12">
        <f t="shared" si="227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222"/>
        <v>41954.838240740741</v>
      </c>
      <c r="L2388" s="14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12">
        <v>0</v>
      </c>
      <c r="S2388" t="str">
        <f t="shared" si="225"/>
        <v>technology</v>
      </c>
      <c r="T2388" t="str">
        <f t="shared" si="226"/>
        <v>web</v>
      </c>
    </row>
    <row r="2389" spans="1:20" ht="8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222"/>
        <v>42528.626620370371</v>
      </c>
      <c r="L2389" s="14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0.68399999999999994</v>
      </c>
      <c r="R2389" s="12">
        <f t="shared" si="227"/>
        <v>342</v>
      </c>
      <c r="S2389" t="str">
        <f t="shared" si="225"/>
        <v>technology</v>
      </c>
      <c r="T2389" t="str">
        <f t="shared" si="226"/>
        <v>web</v>
      </c>
    </row>
    <row r="2390" spans="1:20" ht="80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222"/>
        <v>41989.853692129633</v>
      </c>
      <c r="L2390" s="14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1.2513513513513512</v>
      </c>
      <c r="R2390" s="12">
        <f t="shared" si="227"/>
        <v>57.875</v>
      </c>
      <c r="S2390" t="str">
        <f t="shared" si="225"/>
        <v>technology</v>
      </c>
      <c r="T2390" t="str">
        <f t="shared" si="226"/>
        <v>web</v>
      </c>
    </row>
    <row r="2391" spans="1:20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222"/>
        <v>42179.653379629628</v>
      </c>
      <c r="L2391" s="14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0.1875</v>
      </c>
      <c r="R2391" s="12">
        <f t="shared" si="227"/>
        <v>30</v>
      </c>
      <c r="S2391" t="str">
        <f t="shared" si="225"/>
        <v>technology</v>
      </c>
      <c r="T2391" t="str">
        <f t="shared" si="226"/>
        <v>web</v>
      </c>
    </row>
    <row r="2392" spans="1:20" ht="80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222"/>
        <v>41968.262314814812</v>
      </c>
      <c r="L2392" s="14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12">
        <v>0</v>
      </c>
      <c r="S2392" t="str">
        <f t="shared" si="225"/>
        <v>technology</v>
      </c>
      <c r="T2392" t="str">
        <f t="shared" si="226"/>
        <v>web</v>
      </c>
    </row>
    <row r="2393" spans="1:20" ht="48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222"/>
        <v>42064.794490740736</v>
      </c>
      <c r="L2393" s="14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0.125</v>
      </c>
      <c r="R2393" s="12">
        <f t="shared" si="227"/>
        <v>25</v>
      </c>
      <c r="S2393" t="str">
        <f t="shared" si="225"/>
        <v>technology</v>
      </c>
      <c r="T2393" t="str">
        <f t="shared" si="226"/>
        <v>web</v>
      </c>
    </row>
    <row r="2394" spans="1:20" ht="8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222"/>
        <v>42276.120636574073</v>
      </c>
      <c r="L2394" s="14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12">
        <v>0</v>
      </c>
      <c r="S2394" t="str">
        <f t="shared" si="225"/>
        <v>technology</v>
      </c>
      <c r="T2394" t="str">
        <f t="shared" si="226"/>
        <v>web</v>
      </c>
    </row>
    <row r="2395" spans="1:20" ht="8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222"/>
        <v>42194.648344907408</v>
      </c>
      <c r="L2395" s="14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0.05</v>
      </c>
      <c r="R2395" s="12">
        <f t="shared" si="227"/>
        <v>50</v>
      </c>
      <c r="S2395" t="str">
        <f t="shared" si="225"/>
        <v>technology</v>
      </c>
      <c r="T2395" t="str">
        <f t="shared" si="226"/>
        <v>web</v>
      </c>
    </row>
    <row r="2396" spans="1:20" ht="80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222"/>
        <v>42031.362187499995</v>
      </c>
      <c r="L2396" s="14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0.06</v>
      </c>
      <c r="R2396" s="12">
        <f t="shared" si="227"/>
        <v>1.5</v>
      </c>
      <c r="S2396" t="str">
        <f t="shared" si="225"/>
        <v>technology</v>
      </c>
      <c r="T2396" t="str">
        <f t="shared" si="226"/>
        <v>web</v>
      </c>
    </row>
    <row r="2397" spans="1:20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222"/>
        <v>42717.121377314819</v>
      </c>
      <c r="L2397" s="14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12">
        <v>0</v>
      </c>
      <c r="S2397" t="str">
        <f t="shared" si="225"/>
        <v>technology</v>
      </c>
      <c r="T2397" t="str">
        <f t="shared" si="226"/>
        <v>web</v>
      </c>
    </row>
    <row r="2398" spans="1:20" ht="80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222"/>
        <v>42262.849050925928</v>
      </c>
      <c r="L2398" s="14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0.2</v>
      </c>
      <c r="R2398" s="12">
        <f t="shared" si="227"/>
        <v>10</v>
      </c>
      <c r="S2398" t="str">
        <f t="shared" si="225"/>
        <v>technology</v>
      </c>
      <c r="T2398" t="str">
        <f t="shared" si="226"/>
        <v>web</v>
      </c>
    </row>
    <row r="2399" spans="1:20" ht="8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222"/>
        <v>41976.88490740741</v>
      </c>
      <c r="L2399" s="14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12">
        <v>0</v>
      </c>
      <c r="S2399" t="str">
        <f t="shared" si="225"/>
        <v>technology</v>
      </c>
      <c r="T2399" t="str">
        <f t="shared" si="226"/>
        <v>web</v>
      </c>
    </row>
    <row r="2400" spans="1:20" ht="8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222"/>
        <v>42157.916481481487</v>
      </c>
      <c r="L2400" s="14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12">
        <v>0</v>
      </c>
      <c r="S2400" t="str">
        <f t="shared" si="225"/>
        <v>technology</v>
      </c>
      <c r="T2400" t="str">
        <f t="shared" si="226"/>
        <v>web</v>
      </c>
    </row>
    <row r="2401" spans="1:20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222"/>
        <v>41956.853078703702</v>
      </c>
      <c r="L2401" s="14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12">
        <v>0</v>
      </c>
      <c r="S2401" t="str">
        <f t="shared" si="225"/>
        <v>technology</v>
      </c>
      <c r="T2401" t="str">
        <f t="shared" si="226"/>
        <v>web</v>
      </c>
    </row>
    <row r="2402" spans="1:20" ht="80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222"/>
        <v>42444.268101851849</v>
      </c>
      <c r="L2402" s="14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12">
        <v>0</v>
      </c>
      <c r="S2402" t="str">
        <f t="shared" si="225"/>
        <v>technology</v>
      </c>
      <c r="T2402" t="str">
        <f t="shared" si="226"/>
        <v>web</v>
      </c>
    </row>
    <row r="2403" spans="1:20" ht="8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222"/>
        <v>42374.822870370372</v>
      </c>
      <c r="L2403" s="14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0.71785714285714286</v>
      </c>
      <c r="R2403" s="12">
        <f t="shared" si="227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222"/>
        <v>42107.679756944446</v>
      </c>
      <c r="L2404" s="14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0.43333333333333329</v>
      </c>
      <c r="R2404" s="12">
        <f t="shared" si="227"/>
        <v>52</v>
      </c>
      <c r="S2404" t="str">
        <f t="shared" si="225"/>
        <v>food</v>
      </c>
      <c r="T2404" t="str">
        <f t="shared" si="226"/>
        <v>food trucks</v>
      </c>
    </row>
    <row r="2405" spans="1:20" ht="80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222"/>
        <v>42399.882615740746</v>
      </c>
      <c r="L2405" s="14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16.833333333333332</v>
      </c>
      <c r="R2405" s="12">
        <f t="shared" si="227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80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222"/>
        <v>42342.03943287037</v>
      </c>
      <c r="L2406" s="14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12">
        <v>0</v>
      </c>
      <c r="S2406" t="str">
        <f t="shared" si="225"/>
        <v>food</v>
      </c>
      <c r="T2406" t="str">
        <f t="shared" si="226"/>
        <v>food trucks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222"/>
        <v>42595.585358796292</v>
      </c>
      <c r="L2407" s="14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22.52</v>
      </c>
      <c r="R2407" s="12">
        <f t="shared" si="227"/>
        <v>56.3</v>
      </c>
      <c r="S2407" t="str">
        <f t="shared" si="225"/>
        <v>food</v>
      </c>
      <c r="T2407" t="str">
        <f t="shared" si="226"/>
        <v>food trucks</v>
      </c>
    </row>
    <row r="2408" spans="1:20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222"/>
        <v>41983.110995370371</v>
      </c>
      <c r="L2408" s="14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41.384615384615387</v>
      </c>
      <c r="R2408" s="12">
        <f t="shared" si="227"/>
        <v>84.0625</v>
      </c>
      <c r="S2408" t="str">
        <f t="shared" si="225"/>
        <v>food</v>
      </c>
      <c r="T2408" t="str">
        <f t="shared" si="226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222"/>
        <v>42082.575555555552</v>
      </c>
      <c r="L2409" s="14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25.259090909090908</v>
      </c>
      <c r="R2409" s="12">
        <f t="shared" si="227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222"/>
        <v>41919.140706018516</v>
      </c>
      <c r="L2410" s="14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0.2</v>
      </c>
      <c r="R2410" s="12">
        <f t="shared" si="227"/>
        <v>15</v>
      </c>
      <c r="S2410" t="str">
        <f t="shared" si="225"/>
        <v>food</v>
      </c>
      <c r="T2410" t="str">
        <f t="shared" si="226"/>
        <v>food trucks</v>
      </c>
    </row>
    <row r="2411" spans="1:20" ht="64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222"/>
        <v>42204.875868055555</v>
      </c>
      <c r="L2411" s="14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1.8399999999999999</v>
      </c>
      <c r="R2411" s="12">
        <f t="shared" si="227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222"/>
        <v>42224.408275462964</v>
      </c>
      <c r="L2412" s="14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12">
        <v>0</v>
      </c>
      <c r="S2412" t="str">
        <f t="shared" si="225"/>
        <v>food</v>
      </c>
      <c r="T2412" t="str">
        <f t="shared" si="226"/>
        <v>food trucks</v>
      </c>
    </row>
    <row r="2413" spans="1:20" ht="8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222"/>
        <v>42211.732430555552</v>
      </c>
      <c r="L2413" s="14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0.60399999999999998</v>
      </c>
      <c r="R2413" s="12">
        <f t="shared" si="227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80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222"/>
        <v>42655.736956018518</v>
      </c>
      <c r="L2414" s="14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12">
        <v>0</v>
      </c>
      <c r="S2414" t="str">
        <f t="shared" si="225"/>
        <v>food</v>
      </c>
      <c r="T2414" t="str">
        <f t="shared" si="226"/>
        <v>food trucks</v>
      </c>
    </row>
    <row r="2415" spans="1:20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222"/>
        <v>41760.10974537037</v>
      </c>
      <c r="L2415" s="14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0.83333333333333337</v>
      </c>
      <c r="R2415" s="12">
        <f t="shared" si="227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8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222"/>
        <v>42198.695138888885</v>
      </c>
      <c r="L2416" s="14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3.0666666666666664</v>
      </c>
      <c r="R2416" s="12">
        <f t="shared" si="227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64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222"/>
        <v>42536.862800925926</v>
      </c>
      <c r="L2417" s="14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0.55833333333333335</v>
      </c>
      <c r="R2417" s="12">
        <f t="shared" si="227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80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222"/>
        <v>42019.737766203703</v>
      </c>
      <c r="L2418" s="14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2.5000000000000001E-2</v>
      </c>
      <c r="R2418" s="12">
        <f t="shared" si="227"/>
        <v>5</v>
      </c>
      <c r="S2418" t="str">
        <f t="shared" si="225"/>
        <v>food</v>
      </c>
      <c r="T2418" t="str">
        <f t="shared" si="226"/>
        <v>food trucks</v>
      </c>
    </row>
    <row r="2419" spans="1:20" ht="80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222"/>
        <v>41831.884108796294</v>
      </c>
      <c r="L2419" s="14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12">
        <v>0</v>
      </c>
      <c r="S2419" t="str">
        <f t="shared" si="225"/>
        <v>food</v>
      </c>
      <c r="T2419" t="str">
        <f t="shared" si="226"/>
        <v>food trucks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222"/>
        <v>42027.856990740736</v>
      </c>
      <c r="L2420" s="14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0.02</v>
      </c>
      <c r="R2420" s="12">
        <f t="shared" si="227"/>
        <v>1</v>
      </c>
      <c r="S2420" t="str">
        <f t="shared" si="225"/>
        <v>food</v>
      </c>
      <c r="T2420" t="str">
        <f t="shared" si="226"/>
        <v>food trucks</v>
      </c>
    </row>
    <row r="2421" spans="1:20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222"/>
        <v>41993.738298611112</v>
      </c>
      <c r="L2421" s="14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12">
        <v>0</v>
      </c>
      <c r="S2421" t="str">
        <f t="shared" si="225"/>
        <v>food</v>
      </c>
      <c r="T2421" t="str">
        <f t="shared" si="226"/>
        <v>food trucks</v>
      </c>
    </row>
    <row r="2422" spans="1:20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222"/>
        <v>41893.028877314813</v>
      </c>
      <c r="L2422" s="14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14.825133372851216</v>
      </c>
      <c r="R2422" s="12">
        <f t="shared" si="227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222"/>
        <v>42026.687453703707</v>
      </c>
      <c r="L2423" s="14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1.6666666666666666E-2</v>
      </c>
      <c r="R2423" s="12">
        <f t="shared" si="227"/>
        <v>1</v>
      </c>
      <c r="S2423" t="str">
        <f t="shared" si="225"/>
        <v>food</v>
      </c>
      <c r="T2423" t="str">
        <f t="shared" si="226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222"/>
        <v>42044.724953703699</v>
      </c>
      <c r="L2424" s="14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0.2</v>
      </c>
      <c r="R2424" s="12">
        <f t="shared" si="227"/>
        <v>1</v>
      </c>
      <c r="S2424" t="str">
        <f t="shared" si="225"/>
        <v>food</v>
      </c>
      <c r="T2424" t="str">
        <f t="shared" si="226"/>
        <v>food trucks</v>
      </c>
    </row>
    <row r="2425" spans="1:20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222"/>
        <v>41974.704745370371</v>
      </c>
      <c r="L2425" s="14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1.3333333333333334E-2</v>
      </c>
      <c r="R2425" s="12">
        <f t="shared" si="227"/>
        <v>8</v>
      </c>
      <c r="S2425" t="str">
        <f t="shared" si="225"/>
        <v>food</v>
      </c>
      <c r="T2425" t="str">
        <f t="shared" si="226"/>
        <v>food trucks</v>
      </c>
    </row>
    <row r="2426" spans="1:20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222"/>
        <v>41909.892453703702</v>
      </c>
      <c r="L2426" s="14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</v>
      </c>
      <c r="R2426" s="12">
        <f t="shared" si="227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80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222"/>
        <v>42502.913761574076</v>
      </c>
      <c r="L2427" s="14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2.8571428571428574E-2</v>
      </c>
      <c r="R2427" s="12">
        <f t="shared" si="227"/>
        <v>1</v>
      </c>
      <c r="S2427" t="str">
        <f t="shared" si="225"/>
        <v>food</v>
      </c>
      <c r="T2427" t="str">
        <f t="shared" si="226"/>
        <v>food trucks</v>
      </c>
    </row>
    <row r="2428" spans="1:20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222"/>
        <v>42164.170046296298</v>
      </c>
      <c r="L2428" s="14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12">
        <v>0</v>
      </c>
      <c r="S2428" t="str">
        <f t="shared" si="225"/>
        <v>food</v>
      </c>
      <c r="T2428" t="str">
        <f t="shared" si="226"/>
        <v>food trucks</v>
      </c>
    </row>
    <row r="2429" spans="1:20" ht="48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222"/>
        <v>42412.318668981483</v>
      </c>
      <c r="L2429" s="14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2E-3</v>
      </c>
      <c r="R2429" s="12">
        <f t="shared" si="227"/>
        <v>1</v>
      </c>
      <c r="S2429" t="str">
        <f t="shared" si="225"/>
        <v>food</v>
      </c>
      <c r="T2429" t="str">
        <f t="shared" si="226"/>
        <v>food trucks</v>
      </c>
    </row>
    <row r="2430" spans="1:20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222"/>
        <v>42045.784155092595</v>
      </c>
      <c r="L2430" s="14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2.8571428571428571E-3</v>
      </c>
      <c r="R2430" s="12">
        <f t="shared" si="227"/>
        <v>1</v>
      </c>
      <c r="S2430" t="str">
        <f t="shared" si="225"/>
        <v>food</v>
      </c>
      <c r="T2430" t="str">
        <f t="shared" si="226"/>
        <v>food trucks</v>
      </c>
    </row>
    <row r="2431" spans="1:20" ht="8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222"/>
        <v>42734.879236111112</v>
      </c>
      <c r="L2431" s="14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</v>
      </c>
      <c r="R2431" s="12">
        <f t="shared" si="227"/>
        <v>501.25</v>
      </c>
      <c r="S2431" t="str">
        <f t="shared" si="225"/>
        <v>food</v>
      </c>
      <c r="T2431" t="str">
        <f t="shared" si="226"/>
        <v>food trucks</v>
      </c>
    </row>
    <row r="2432" spans="1:20" ht="80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222"/>
        <v>42382.130833333329</v>
      </c>
      <c r="L2432" s="14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0.70000000000000007</v>
      </c>
      <c r="R2432" s="12">
        <f t="shared" si="227"/>
        <v>10.5</v>
      </c>
      <c r="S2432" t="str">
        <f t="shared" si="225"/>
        <v>food</v>
      </c>
      <c r="T2432" t="str">
        <f t="shared" si="226"/>
        <v>food trucks</v>
      </c>
    </row>
    <row r="2433" spans="1:20" ht="48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222"/>
        <v>42489.099687499998</v>
      </c>
      <c r="L2433" s="14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2E-3</v>
      </c>
      <c r="R2433" s="12">
        <f t="shared" si="227"/>
        <v>1</v>
      </c>
      <c r="S2433" t="str">
        <f t="shared" si="225"/>
        <v>food</v>
      </c>
      <c r="T2433" t="str">
        <f t="shared" si="226"/>
        <v>food trucks</v>
      </c>
    </row>
    <row r="2434" spans="1:20" ht="64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ref="K2434:K2497" si="228">(J2434/86400)+DATE(1970,1,1)</f>
        <v>42041.218715277777</v>
      </c>
      <c r="L2434" s="14">
        <f t="shared" ref="L2434:L2497" si="229"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1.4285714285714287E-2</v>
      </c>
      <c r="R2434" s="12">
        <f t="shared" si="227"/>
        <v>1</v>
      </c>
      <c r="S2434" t="str">
        <f t="shared" si="225"/>
        <v>food</v>
      </c>
      <c r="T2434" t="str">
        <f t="shared" si="226"/>
        <v>food trucks</v>
      </c>
    </row>
    <row r="2435" spans="1:20" ht="80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si="228"/>
        <v>42397.89980324074</v>
      </c>
      <c r="L2435" s="14">
        <f t="shared" si="229"/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E2435/D2435*100</f>
        <v>0</v>
      </c>
      <c r="R2435" s="12">
        <v>0</v>
      </c>
      <c r="S2435" t="str">
        <f t="shared" ref="S2435:S2498" si="231">LEFT(P2435,SEARCH("/",P2435,1)-1)</f>
        <v>food</v>
      </c>
      <c r="T2435" t="str">
        <f t="shared" ref="T2435:T2498" si="232">RIGHT(P2435,LEN(P2435)-SEARCH("/",P2435))</f>
        <v>food trucks</v>
      </c>
    </row>
    <row r="2436" spans="1:20" ht="80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228"/>
        <v>42180.186041666668</v>
      </c>
      <c r="L2436" s="14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0.13</v>
      </c>
      <c r="R2436" s="12">
        <f t="shared" ref="R2436:R2498" si="233">E2436/N2436</f>
        <v>13</v>
      </c>
      <c r="S2436" t="str">
        <f t="shared" si="231"/>
        <v>food</v>
      </c>
      <c r="T2436" t="str">
        <f t="shared" si="232"/>
        <v>food trucks</v>
      </c>
    </row>
    <row r="2437" spans="1:20" ht="80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228"/>
        <v>42252.277615740742</v>
      </c>
      <c r="L2437" s="14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0.48960000000000004</v>
      </c>
      <c r="R2437" s="12">
        <f t="shared" si="233"/>
        <v>306</v>
      </c>
      <c r="S2437" t="str">
        <f t="shared" si="231"/>
        <v>food</v>
      </c>
      <c r="T2437" t="str">
        <f t="shared" si="232"/>
        <v>food trucks</v>
      </c>
    </row>
    <row r="2438" spans="1:20" ht="8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228"/>
        <v>42338.615393518514</v>
      </c>
      <c r="L2438" s="14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3.8461538461538464E-2</v>
      </c>
      <c r="R2438" s="12">
        <f t="shared" si="233"/>
        <v>22.5</v>
      </c>
      <c r="S2438" t="str">
        <f t="shared" si="231"/>
        <v>food</v>
      </c>
      <c r="T2438" t="str">
        <f t="shared" si="232"/>
        <v>food trucks</v>
      </c>
    </row>
    <row r="2439" spans="1:20" ht="64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228"/>
        <v>42031.965138888889</v>
      </c>
      <c r="L2439" s="14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12">
        <v>0</v>
      </c>
      <c r="S2439" t="str">
        <f t="shared" si="231"/>
        <v>food</v>
      </c>
      <c r="T2439" t="str">
        <f t="shared" si="232"/>
        <v>food trucks</v>
      </c>
    </row>
    <row r="2440" spans="1:20" ht="80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228"/>
        <v>42285.91506944444</v>
      </c>
      <c r="L2440" s="14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0.33333333333333337</v>
      </c>
      <c r="R2440" s="12">
        <f t="shared" si="233"/>
        <v>50</v>
      </c>
      <c r="S2440" t="str">
        <f t="shared" si="231"/>
        <v>food</v>
      </c>
      <c r="T2440" t="str">
        <f t="shared" si="232"/>
        <v>food trucks</v>
      </c>
    </row>
    <row r="2441" spans="1:20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228"/>
        <v>42265.818622685183</v>
      </c>
      <c r="L2441" s="14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12">
        <v>0</v>
      </c>
      <c r="S2441" t="str">
        <f t="shared" si="231"/>
        <v>food</v>
      </c>
      <c r="T2441" t="str">
        <f t="shared" si="232"/>
        <v>food trucks</v>
      </c>
    </row>
    <row r="2442" spans="1:20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228"/>
        <v>42383.899456018524</v>
      </c>
      <c r="L2442" s="14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0.2</v>
      </c>
      <c r="R2442" s="12">
        <f t="shared" si="233"/>
        <v>5</v>
      </c>
      <c r="S2442" t="str">
        <f t="shared" si="231"/>
        <v>food</v>
      </c>
      <c r="T2442" t="str">
        <f t="shared" si="232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228"/>
        <v>42187.125625000001</v>
      </c>
      <c r="L2443" s="14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107.88</v>
      </c>
      <c r="R2443" s="12">
        <f t="shared" si="233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228"/>
        <v>42052.666990740741</v>
      </c>
      <c r="L2444" s="14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125.94166666666666</v>
      </c>
      <c r="R2444" s="12">
        <f t="shared" si="233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228"/>
        <v>41836.625254629631</v>
      </c>
      <c r="L2445" s="14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202.51495</v>
      </c>
      <c r="R2445" s="12">
        <f t="shared" si="233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8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228"/>
        <v>42485.754525462966</v>
      </c>
      <c r="L2446" s="14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108.60000000000001</v>
      </c>
      <c r="R2446" s="12">
        <f t="shared" si="233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228"/>
        <v>42243.190057870372</v>
      </c>
      <c r="L2447" s="14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172.8</v>
      </c>
      <c r="R2447" s="12">
        <f t="shared" si="233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228"/>
        <v>42670.602673611109</v>
      </c>
      <c r="L2448" s="14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167.98</v>
      </c>
      <c r="R2448" s="12">
        <f t="shared" si="233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8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228"/>
        <v>42654.469826388886</v>
      </c>
      <c r="L2449" s="14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427.20000000000005</v>
      </c>
      <c r="R2449" s="12">
        <f t="shared" si="233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80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228"/>
        <v>42607.316122685181</v>
      </c>
      <c r="L2450" s="14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107.5</v>
      </c>
      <c r="R2450" s="12">
        <f t="shared" si="233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80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228"/>
        <v>41943.142534722225</v>
      </c>
      <c r="L2451" s="14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108</v>
      </c>
      <c r="R2451" s="12">
        <f t="shared" si="233"/>
        <v>90</v>
      </c>
      <c r="S2451" t="str">
        <f t="shared" si="231"/>
        <v>food</v>
      </c>
      <c r="T2451" t="str">
        <f t="shared" si="232"/>
        <v>small batch</v>
      </c>
    </row>
    <row r="2452" spans="1:20" ht="8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228"/>
        <v>41902.07240740741</v>
      </c>
      <c r="L2452" s="14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101.53353333333335</v>
      </c>
      <c r="R2452" s="12">
        <f t="shared" si="233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228"/>
        <v>42779.908449074079</v>
      </c>
      <c r="L2453" s="14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115.45</v>
      </c>
      <c r="R2453" s="12">
        <f t="shared" si="233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80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228"/>
        <v>42338.84375</v>
      </c>
      <c r="L2454" s="14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133.5</v>
      </c>
      <c r="R2454" s="12">
        <f t="shared" si="233"/>
        <v>53.4</v>
      </c>
      <c r="S2454" t="str">
        <f t="shared" si="231"/>
        <v>food</v>
      </c>
      <c r="T2454" t="str">
        <f t="shared" si="232"/>
        <v>small batch</v>
      </c>
    </row>
    <row r="2455" spans="1:20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228"/>
        <v>42738.692233796297</v>
      </c>
      <c r="L2455" s="14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154.69999999999999</v>
      </c>
      <c r="R2455" s="12">
        <f t="shared" si="233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80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228"/>
        <v>42770.201481481483</v>
      </c>
      <c r="L2456" s="14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100.84571428571429</v>
      </c>
      <c r="R2456" s="12">
        <f t="shared" si="233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228"/>
        <v>42452.781828703708</v>
      </c>
      <c r="L2457" s="14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182</v>
      </c>
      <c r="R2457" s="12">
        <f t="shared" si="233"/>
        <v>34.125</v>
      </c>
      <c r="S2457" t="str">
        <f t="shared" si="231"/>
        <v>food</v>
      </c>
      <c r="T2457" t="str">
        <f t="shared" si="232"/>
        <v>small batch</v>
      </c>
    </row>
    <row r="2458" spans="1:20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228"/>
        <v>42761.961099537039</v>
      </c>
      <c r="L2458" s="14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180.86666666666667</v>
      </c>
      <c r="R2458" s="12">
        <f t="shared" si="233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228"/>
        <v>42423.602500000001</v>
      </c>
      <c r="L2459" s="14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102.30434782608695</v>
      </c>
      <c r="R2459" s="12">
        <f t="shared" si="233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228"/>
        <v>42495.871736111112</v>
      </c>
      <c r="L2460" s="14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110.17999999999999</v>
      </c>
      <c r="R2460" s="12">
        <f t="shared" si="233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8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228"/>
        <v>42407.637557870374</v>
      </c>
      <c r="L2461" s="14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102.25</v>
      </c>
      <c r="R2461" s="12">
        <f t="shared" si="233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8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228"/>
        <v>42704.187118055561</v>
      </c>
      <c r="L2462" s="14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100.78823529411764</v>
      </c>
      <c r="R2462" s="12">
        <f t="shared" si="233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80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228"/>
        <v>40784.012696759259</v>
      </c>
      <c r="L2463" s="14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103.8</v>
      </c>
      <c r="R2463" s="12">
        <f t="shared" si="233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80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228"/>
        <v>41089.186296296299</v>
      </c>
      <c r="L2464" s="14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110.70833333333334</v>
      </c>
      <c r="R2464" s="12">
        <f t="shared" si="233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228"/>
        <v>41341.111400462964</v>
      </c>
      <c r="L2465" s="14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116.25000000000001</v>
      </c>
      <c r="R2465" s="12">
        <f t="shared" si="233"/>
        <v>31</v>
      </c>
      <c r="S2465" t="str">
        <f t="shared" si="231"/>
        <v>music</v>
      </c>
      <c r="T2465" t="str">
        <f t="shared" si="232"/>
        <v>indie rock</v>
      </c>
    </row>
    <row r="2466" spans="1:20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228"/>
        <v>42248.90042824074</v>
      </c>
      <c r="L2466" s="14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111.1</v>
      </c>
      <c r="R2466" s="12">
        <f t="shared" si="233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228"/>
        <v>41145.719305555554</v>
      </c>
      <c r="L2467" s="14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180.14285714285714</v>
      </c>
      <c r="R2467" s="12">
        <f t="shared" si="233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228"/>
        <v>41373.102465277778</v>
      </c>
      <c r="L2468" s="14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100</v>
      </c>
      <c r="R2468" s="12">
        <f t="shared" si="233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64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228"/>
        <v>41025.874201388891</v>
      </c>
      <c r="L2469" s="14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118.5</v>
      </c>
      <c r="R2469" s="12">
        <f t="shared" si="233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228"/>
        <v>41174.154178240744</v>
      </c>
      <c r="L2470" s="14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107.21700000000001</v>
      </c>
      <c r="R2470" s="12">
        <f t="shared" si="233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80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228"/>
        <v>40557.429733796293</v>
      </c>
      <c r="L2471" s="14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113.66666666666667</v>
      </c>
      <c r="R2471" s="12">
        <f t="shared" si="233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228"/>
        <v>41023.07471064815</v>
      </c>
      <c r="L2472" s="14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103.16400000000002</v>
      </c>
      <c r="R2472" s="12">
        <f t="shared" si="233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8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228"/>
        <v>40893.992962962962</v>
      </c>
      <c r="L2473" s="14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128</v>
      </c>
      <c r="R2473" s="12">
        <f t="shared" si="233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228"/>
        <v>40354.11550925926</v>
      </c>
      <c r="L2474" s="14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135.76026666666667</v>
      </c>
      <c r="R2474" s="12">
        <f t="shared" si="233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228"/>
        <v>41193.748483796298</v>
      </c>
      <c r="L2475" s="14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100</v>
      </c>
      <c r="R2475" s="12">
        <f t="shared" si="233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8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228"/>
        <v>40417.011296296296</v>
      </c>
      <c r="L2476" s="14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100.00360000000002</v>
      </c>
      <c r="R2476" s="12">
        <f t="shared" si="233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228"/>
        <v>40310.287673611107</v>
      </c>
      <c r="L2477" s="14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104.71999999999998</v>
      </c>
      <c r="R2477" s="12">
        <f t="shared" si="233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64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228"/>
        <v>41913.328356481477</v>
      </c>
      <c r="L2478" s="14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105.02249999999999</v>
      </c>
      <c r="R2478" s="12">
        <f t="shared" si="233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228"/>
        <v>41088.691493055558</v>
      </c>
      <c r="L2479" s="14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171.33333333333334</v>
      </c>
      <c r="R2479" s="12">
        <f t="shared" si="233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8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228"/>
        <v>41257.950381944444</v>
      </c>
      <c r="L2480" s="14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127.49999999999999</v>
      </c>
      <c r="R2480" s="12">
        <f t="shared" si="233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228"/>
        <v>41107.726782407408</v>
      </c>
      <c r="L2481" s="14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133.44333333333333</v>
      </c>
      <c r="R2481" s="12">
        <f t="shared" si="233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80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228"/>
        <v>42227.936157407406</v>
      </c>
      <c r="L2482" s="14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100</v>
      </c>
      <c r="R2482" s="12">
        <f t="shared" si="233"/>
        <v>250</v>
      </c>
      <c r="S2482" t="str">
        <f t="shared" si="231"/>
        <v>music</v>
      </c>
      <c r="T2482" t="str">
        <f t="shared" si="232"/>
        <v>indie rock</v>
      </c>
    </row>
    <row r="2483" spans="1:20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228"/>
        <v>40999.645925925928</v>
      </c>
      <c r="L2483" s="14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112.91099999999999</v>
      </c>
      <c r="R2483" s="12">
        <f t="shared" si="233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8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228"/>
        <v>40711.782210648147</v>
      </c>
      <c r="L2484" s="14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100.1</v>
      </c>
      <c r="R2484" s="12">
        <f t="shared" si="233"/>
        <v>40.04</v>
      </c>
      <c r="S2484" t="str">
        <f t="shared" si="231"/>
        <v>music</v>
      </c>
      <c r="T2484" t="str">
        <f t="shared" si="232"/>
        <v>indie rock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228"/>
        <v>40970.750034722223</v>
      </c>
      <c r="L2485" s="14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113.72727272727272</v>
      </c>
      <c r="R2485" s="12">
        <f t="shared" si="233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228"/>
        <v>40771.916701388887</v>
      </c>
      <c r="L2486" s="14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119.31742857142855</v>
      </c>
      <c r="R2486" s="12">
        <f t="shared" si="233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80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228"/>
        <v>40793.998599537037</v>
      </c>
      <c r="L2487" s="14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103.25</v>
      </c>
      <c r="R2487" s="12">
        <f t="shared" si="233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8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228"/>
        <v>40991.708055555559</v>
      </c>
      <c r="L2488" s="14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265.66666666666669</v>
      </c>
      <c r="R2488" s="12">
        <f t="shared" si="233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228"/>
        <v>41026.083298611113</v>
      </c>
      <c r="L2489" s="14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100.05066666666667</v>
      </c>
      <c r="R2489" s="12">
        <f t="shared" si="233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228"/>
        <v>40833.633194444446</v>
      </c>
      <c r="L2490" s="14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106.69999999999999</v>
      </c>
      <c r="R2490" s="12">
        <f t="shared" si="233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80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228"/>
        <v>41373.690266203703</v>
      </c>
      <c r="L2491" s="14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133.67142857142858</v>
      </c>
      <c r="R2491" s="12">
        <f t="shared" si="233"/>
        <v>62.38</v>
      </c>
      <c r="S2491" t="str">
        <f t="shared" si="231"/>
        <v>music</v>
      </c>
      <c r="T2491" t="str">
        <f t="shared" si="232"/>
        <v>indie rock</v>
      </c>
    </row>
    <row r="2492" spans="1:20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228"/>
        <v>41023.227731481486</v>
      </c>
      <c r="L2492" s="14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121.39999999999999</v>
      </c>
      <c r="R2492" s="12">
        <f t="shared" si="233"/>
        <v>37.9375</v>
      </c>
      <c r="S2492" t="str">
        <f t="shared" si="231"/>
        <v>music</v>
      </c>
      <c r="T2492" t="str">
        <f t="shared" si="232"/>
        <v>indie rock</v>
      </c>
    </row>
    <row r="2493" spans="1:20" ht="80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228"/>
        <v>40542.839282407411</v>
      </c>
      <c r="L2493" s="14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103.2</v>
      </c>
      <c r="R2493" s="12">
        <f t="shared" si="233"/>
        <v>51.6</v>
      </c>
      <c r="S2493" t="str">
        <f t="shared" si="231"/>
        <v>music</v>
      </c>
      <c r="T2493" t="str">
        <f t="shared" si="232"/>
        <v>indie rock</v>
      </c>
    </row>
    <row r="2494" spans="1:20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228"/>
        <v>41024.985972222225</v>
      </c>
      <c r="L2494" s="14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125</v>
      </c>
      <c r="R2494" s="12">
        <f t="shared" si="233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80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228"/>
        <v>41348.168287037035</v>
      </c>
      <c r="L2495" s="14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128.69999999999999</v>
      </c>
      <c r="R2495" s="12">
        <f t="shared" si="233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80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228"/>
        <v>41022.645185185189</v>
      </c>
      <c r="L2496" s="14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101.00533333333333</v>
      </c>
      <c r="R2496" s="12">
        <f t="shared" si="233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80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228"/>
        <v>41036.946469907409</v>
      </c>
      <c r="L2497" s="14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127.53666666666665</v>
      </c>
      <c r="R2497" s="12">
        <f t="shared" si="233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48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ref="K2498:K2561" si="234">(J2498/86400)+DATE(1970,1,1)</f>
        <v>41327.996435185181</v>
      </c>
      <c r="L2498" s="14">
        <f t="shared" ref="L2498:L2561" si="235">(((I2498/60)/60)/24)+DATE(1970,1,1)</f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100</v>
      </c>
      <c r="R2498" s="12">
        <f t="shared" si="233"/>
        <v>600</v>
      </c>
      <c r="S2498" t="str">
        <f t="shared" si="231"/>
        <v>music</v>
      </c>
      <c r="T2498" t="str">
        <f t="shared" si="232"/>
        <v>indie rock</v>
      </c>
    </row>
    <row r="2499" spans="1:20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si="234"/>
        <v>40730.878912037035</v>
      </c>
      <c r="L2499" s="14">
        <f t="shared" si="235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E2499/D2499*100</f>
        <v>112.7715</v>
      </c>
      <c r="R2499" s="12">
        <f t="shared" ref="R2499:R2562" si="237">E2499/N2499</f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RIGHT(P2499,LEN(P2499)-SEARCH("/",P2499))</f>
        <v>indie rock</v>
      </c>
    </row>
    <row r="2500" spans="1:20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234"/>
        <v>42017.967442129629</v>
      </c>
      <c r="L2500" s="14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105.60000000000001</v>
      </c>
      <c r="R2500" s="12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80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234"/>
        <v>41226.648576388892</v>
      </c>
      <c r="L2501" s="14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202.625</v>
      </c>
      <c r="R2501" s="12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234"/>
        <v>41053.772858796292</v>
      </c>
      <c r="L2502" s="14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113.33333333333333</v>
      </c>
      <c r="R2502" s="12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80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234"/>
        <v>42244.776666666672</v>
      </c>
      <c r="L2503" s="14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2.5545454545454547</v>
      </c>
      <c r="R2503" s="12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8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234"/>
        <v>41858.825439814813</v>
      </c>
      <c r="L2504" s="14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7.8181818181818186E-2</v>
      </c>
      <c r="R2504" s="12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8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234"/>
        <v>42498.899398148147</v>
      </c>
      <c r="L2505" s="14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12">
        <v>0</v>
      </c>
      <c r="S2505" t="str">
        <f t="shared" si="238"/>
        <v>food</v>
      </c>
      <c r="T2505" t="str">
        <f t="shared" si="239"/>
        <v>restaurants</v>
      </c>
    </row>
    <row r="2506" spans="1:20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234"/>
        <v>41928.015439814815</v>
      </c>
      <c r="L2506" s="14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12">
        <v>0</v>
      </c>
      <c r="S2506" t="str">
        <f t="shared" si="238"/>
        <v>food</v>
      </c>
      <c r="T2506" t="str">
        <f t="shared" si="239"/>
        <v>restaurants</v>
      </c>
    </row>
    <row r="2507" spans="1:20" ht="96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234"/>
        <v>42047.05574074074</v>
      </c>
      <c r="L2507" s="14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12">
        <v>0</v>
      </c>
      <c r="S2507" t="str">
        <f t="shared" si="238"/>
        <v>food</v>
      </c>
      <c r="T2507" t="str">
        <f t="shared" si="239"/>
        <v>restaurants</v>
      </c>
    </row>
    <row r="2508" spans="1:20" ht="80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234"/>
        <v>42258.297094907408</v>
      </c>
      <c r="L2508" s="14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0.6</v>
      </c>
      <c r="R2508" s="12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3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234"/>
        <v>42105.072962962964</v>
      </c>
      <c r="L2509" s="14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12">
        <v>0</v>
      </c>
      <c r="S2509" t="str">
        <f t="shared" si="238"/>
        <v>food</v>
      </c>
      <c r="T2509" t="str">
        <f t="shared" si="239"/>
        <v>restaurants</v>
      </c>
    </row>
    <row r="2510" spans="1:20" ht="8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234"/>
        <v>41835.951782407406</v>
      </c>
      <c r="L2510" s="14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12">
        <v>0</v>
      </c>
      <c r="S2510" t="str">
        <f t="shared" si="238"/>
        <v>food</v>
      </c>
      <c r="T2510" t="str">
        <f t="shared" si="239"/>
        <v>restaurants</v>
      </c>
    </row>
    <row r="2511" spans="1:20" ht="80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234"/>
        <v>42058.809594907405</v>
      </c>
      <c r="L2511" s="14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</v>
      </c>
      <c r="R2511" s="12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80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234"/>
        <v>42078.997361111113</v>
      </c>
      <c r="L2512" s="14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0.15</v>
      </c>
      <c r="R2512" s="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234"/>
        <v>42371.446909722217</v>
      </c>
      <c r="L2513" s="14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12">
        <v>0</v>
      </c>
      <c r="S2513" t="str">
        <f t="shared" si="238"/>
        <v>food</v>
      </c>
      <c r="T2513" t="str">
        <f t="shared" si="239"/>
        <v>restaurants</v>
      </c>
    </row>
    <row r="2514" spans="1:20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234"/>
        <v>41971.876863425925</v>
      </c>
      <c r="L2514" s="14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12">
        <v>0</v>
      </c>
      <c r="S2514" t="str">
        <f t="shared" si="238"/>
        <v>food</v>
      </c>
      <c r="T2514" t="str">
        <f t="shared" si="239"/>
        <v>restaurants</v>
      </c>
    </row>
    <row r="2515" spans="1:20" ht="8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234"/>
        <v>42732.00681712963</v>
      </c>
      <c r="L2515" s="14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12">
        <v>0</v>
      </c>
      <c r="S2515" t="str">
        <f t="shared" si="238"/>
        <v>food</v>
      </c>
      <c r="T2515" t="str">
        <f t="shared" si="239"/>
        <v>restaurants</v>
      </c>
    </row>
    <row r="2516" spans="1:20" ht="96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234"/>
        <v>41854.389780092592</v>
      </c>
      <c r="L2516" s="14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</v>
      </c>
      <c r="R2516" s="12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8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234"/>
        <v>42027.839733796296</v>
      </c>
      <c r="L2517" s="14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18.600000000000001</v>
      </c>
      <c r="R2517" s="12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80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234"/>
        <v>41942.653379629628</v>
      </c>
      <c r="L2518" s="14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12">
        <v>0</v>
      </c>
      <c r="S2518" t="str">
        <f t="shared" si="238"/>
        <v>food</v>
      </c>
      <c r="T2518" t="str">
        <f t="shared" si="239"/>
        <v>restaurants</v>
      </c>
    </row>
    <row r="2519" spans="1:20" ht="8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234"/>
        <v>42052.802430555559</v>
      </c>
      <c r="L2519" s="14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9.8166666666666664</v>
      </c>
      <c r="R2519" s="12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234"/>
        <v>41926.680879629632</v>
      </c>
      <c r="L2520" s="14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12">
        <v>0</v>
      </c>
      <c r="S2520" t="str">
        <f t="shared" si="238"/>
        <v>food</v>
      </c>
      <c r="T2520" t="str">
        <f t="shared" si="239"/>
        <v>restaurants</v>
      </c>
    </row>
    <row r="2521" spans="1:20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234"/>
        <v>41809.155138888891</v>
      </c>
      <c r="L2521" s="14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4.3333333333333335E-2</v>
      </c>
      <c r="R2521" s="12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8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234"/>
        <v>42612.600520833337</v>
      </c>
      <c r="L2522" s="14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12">
        <v>0</v>
      </c>
      <c r="S2522" t="str">
        <f t="shared" si="238"/>
        <v>food</v>
      </c>
      <c r="T2522" t="str">
        <f t="shared" si="239"/>
        <v>restaurants</v>
      </c>
    </row>
    <row r="2523" spans="1:20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234"/>
        <v>42269.967835648145</v>
      </c>
      <c r="L2523" s="14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109.48792</v>
      </c>
      <c r="R2523" s="12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234"/>
        <v>42460.573611111111</v>
      </c>
      <c r="L2524" s="14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100</v>
      </c>
      <c r="R2524" s="12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80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234"/>
        <v>41930.975601851853</v>
      </c>
      <c r="L2525" s="14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156.44444444444446</v>
      </c>
      <c r="R2525" s="12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64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234"/>
        <v>41961.807372685187</v>
      </c>
      <c r="L2526" s="14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101.6</v>
      </c>
      <c r="R2526" s="12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234"/>
        <v>41058.844571759255</v>
      </c>
      <c r="L2527" s="14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100.325</v>
      </c>
      <c r="R2527" s="12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234"/>
        <v>41953.091134259259</v>
      </c>
      <c r="L2528" s="14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112.94999999999999</v>
      </c>
      <c r="R2528" s="12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64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234"/>
        <v>41546.75105324074</v>
      </c>
      <c r="L2529" s="14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102.125</v>
      </c>
      <c r="R2529" s="12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80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234"/>
        <v>42217.834525462968</v>
      </c>
      <c r="L2530" s="14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107.24974999999999</v>
      </c>
      <c r="R2530" s="12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234"/>
        <v>40948.080729166664</v>
      </c>
      <c r="L2531" s="14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104.28333333333333</v>
      </c>
      <c r="R2531" s="12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234"/>
        <v>42081.864641203705</v>
      </c>
      <c r="L2532" s="14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100</v>
      </c>
      <c r="R2532" s="12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234"/>
        <v>42208.680023148147</v>
      </c>
      <c r="L2533" s="14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100.4</v>
      </c>
      <c r="R2533" s="12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80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234"/>
        <v>41107.849143518521</v>
      </c>
      <c r="L2534" s="14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126.125</v>
      </c>
      <c r="R2534" s="12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80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234"/>
        <v>41304.751284722224</v>
      </c>
      <c r="L2535" s="14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110.66666666666667</v>
      </c>
      <c r="R2535" s="12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96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234"/>
        <v>40127.700370370367</v>
      </c>
      <c r="L2536" s="14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105</v>
      </c>
      <c r="R2536" s="12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234"/>
        <v>41943.791030092594</v>
      </c>
      <c r="L2537" s="14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103.77499999999999</v>
      </c>
      <c r="R2537" s="12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234"/>
        <v>41464.106087962966</v>
      </c>
      <c r="L2538" s="14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115.99999999999999</v>
      </c>
      <c r="R2538" s="12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80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234"/>
        <v>40696.648784722223</v>
      </c>
      <c r="L2539" s="14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110.00000000000001</v>
      </c>
      <c r="R2539" s="12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234"/>
        <v>41298.509965277779</v>
      </c>
      <c r="L2540" s="14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113.01761111111111</v>
      </c>
      <c r="R2540" s="12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8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234"/>
        <v>41977.902222222227</v>
      </c>
      <c r="L2541" s="14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100.25</v>
      </c>
      <c r="R2541" s="12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8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234"/>
        <v>40785.675011574072</v>
      </c>
      <c r="L2542" s="14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103.4</v>
      </c>
      <c r="R2542" s="12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8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234"/>
        <v>41483.449282407411</v>
      </c>
      <c r="L2543" s="14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107.02857142857142</v>
      </c>
      <c r="R2543" s="12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234"/>
        <v>41509.426585648151</v>
      </c>
      <c r="L2544" s="14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103.57142857142858</v>
      </c>
      <c r="R2544" s="12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234"/>
        <v>40514.107615740737</v>
      </c>
      <c r="L2545" s="14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156.4</v>
      </c>
      <c r="R2545" s="12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64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234"/>
        <v>41068.520474537036</v>
      </c>
      <c r="L2546" s="14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100.82</v>
      </c>
      <c r="R2546" s="12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234"/>
        <v>42027.138171296298</v>
      </c>
      <c r="L2547" s="14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195.3</v>
      </c>
      <c r="R2547" s="12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234"/>
        <v>41524.858553240745</v>
      </c>
      <c r="L2548" s="14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111.71428571428572</v>
      </c>
      <c r="R2548" s="12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80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234"/>
        <v>40973.773182870369</v>
      </c>
      <c r="L2549" s="14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119.85454545454546</v>
      </c>
      <c r="R2549" s="12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8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234"/>
        <v>42618.625428240739</v>
      </c>
      <c r="L2550" s="14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101.85</v>
      </c>
      <c r="R2550" s="12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234"/>
        <v>41390.757754629631</v>
      </c>
      <c r="L2551" s="14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102.80254777070064</v>
      </c>
      <c r="R2551" s="12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8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234"/>
        <v>42228.634328703702</v>
      </c>
      <c r="L2552" s="14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100.84615384615385</v>
      </c>
      <c r="R2552" s="1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234"/>
        <v>40961.252141203702</v>
      </c>
      <c r="L2553" s="14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102.73469387755102</v>
      </c>
      <c r="R2553" s="12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8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234"/>
        <v>42769.809965277775</v>
      </c>
      <c r="L2554" s="14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106.5</v>
      </c>
      <c r="R2554" s="12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80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234"/>
        <v>41113.199155092589</v>
      </c>
      <c r="L2555" s="14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155.53333333333333</v>
      </c>
      <c r="R2555" s="12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8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234"/>
        <v>42125.078275462962</v>
      </c>
      <c r="L2556" s="14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122.8</v>
      </c>
      <c r="R2556" s="12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8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234"/>
        <v>41026.655011574076</v>
      </c>
      <c r="L2557" s="14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107.35</v>
      </c>
      <c r="R2557" s="12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80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234"/>
        <v>41222.991400462961</v>
      </c>
      <c r="L2558" s="14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105.50335570469798</v>
      </c>
      <c r="R2558" s="12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234"/>
        <v>41744.745208333334</v>
      </c>
      <c r="L2559" s="14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118.44444444444444</v>
      </c>
      <c r="R2559" s="12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234"/>
        <v>42093.860023148147</v>
      </c>
      <c r="L2560" s="14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108.88</v>
      </c>
      <c r="R2560" s="12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80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234"/>
        <v>40829.873657407406</v>
      </c>
      <c r="L2561" s="14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111.25</v>
      </c>
      <c r="R2561" s="12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8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ref="K2562:K2625" si="240">(J2562/86400)+DATE(1970,1,1)</f>
        <v>42039.951087962967</v>
      </c>
      <c r="L2562" s="14">
        <f t="shared" ref="L2562:L2625" si="241">(((I2562/60)/60)/24)+DATE(1970,1,1)</f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100.1</v>
      </c>
      <c r="R2562" s="1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80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si="240"/>
        <v>42260.528807870374</v>
      </c>
      <c r="L2563" s="14">
        <f t="shared" si="241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E2563/D2563*100</f>
        <v>0</v>
      </c>
      <c r="R2563" s="12">
        <v>0</v>
      </c>
      <c r="S2563" t="str">
        <f t="shared" ref="S2563:S2626" si="243">LEFT(P2563,SEARCH("/",P2563,1)-1)</f>
        <v>food</v>
      </c>
      <c r="T2563" t="str">
        <f t="shared" ref="T2563:T2626" si="244">RIGHT(P2563,LEN(P2563)-SEARCH("/",P2563))</f>
        <v>food trucks</v>
      </c>
    </row>
    <row r="2564" spans="1:20" ht="8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240"/>
        <v>42594.524756944447</v>
      </c>
      <c r="L2564" s="14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0.75</v>
      </c>
      <c r="R2564" s="12">
        <f t="shared" ref="R2564:R2626" si="245">E2564/N2564</f>
        <v>25</v>
      </c>
      <c r="S2564" t="str">
        <f t="shared" si="243"/>
        <v>food</v>
      </c>
      <c r="T2564" t="str">
        <f t="shared" si="244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240"/>
        <v>42155.139479166668</v>
      </c>
      <c r="L2565" s="14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12">
        <v>0</v>
      </c>
      <c r="S2565" t="str">
        <f t="shared" si="243"/>
        <v>food</v>
      </c>
      <c r="T2565" t="str">
        <f t="shared" si="244"/>
        <v>food trucks</v>
      </c>
    </row>
    <row r="2566" spans="1:20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240"/>
        <v>41822.040497685186</v>
      </c>
      <c r="L2566" s="14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12">
        <v>0</v>
      </c>
      <c r="S2566" t="str">
        <f t="shared" si="243"/>
        <v>food</v>
      </c>
      <c r="T2566" t="str">
        <f t="shared" si="244"/>
        <v>food trucks</v>
      </c>
    </row>
    <row r="2567" spans="1:20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240"/>
        <v>42440.650335648148</v>
      </c>
      <c r="L2567" s="14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1</v>
      </c>
      <c r="R2567" s="12">
        <f t="shared" si="245"/>
        <v>100</v>
      </c>
      <c r="S2567" t="str">
        <f t="shared" si="243"/>
        <v>food</v>
      </c>
      <c r="T2567" t="str">
        <f t="shared" si="244"/>
        <v>food trucks</v>
      </c>
    </row>
    <row r="2568" spans="1:20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240"/>
        <v>41842.980879629627</v>
      </c>
      <c r="L2568" s="14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12">
        <v>0</v>
      </c>
      <c r="S2568" t="str">
        <f t="shared" si="243"/>
        <v>food</v>
      </c>
      <c r="T2568" t="str">
        <f t="shared" si="244"/>
        <v>food trucks</v>
      </c>
    </row>
    <row r="2569" spans="1:20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240"/>
        <v>42087.878912037035</v>
      </c>
      <c r="L2569" s="14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0.26666666666666666</v>
      </c>
      <c r="R2569" s="12">
        <f t="shared" si="245"/>
        <v>60</v>
      </c>
      <c r="S2569" t="str">
        <f t="shared" si="243"/>
        <v>food</v>
      </c>
      <c r="T2569" t="str">
        <f t="shared" si="244"/>
        <v>food trucks</v>
      </c>
    </row>
    <row r="2570" spans="1:20" ht="80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240"/>
        <v>42584.666597222225</v>
      </c>
      <c r="L2570" s="14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0.5</v>
      </c>
      <c r="R2570" s="12">
        <f t="shared" si="245"/>
        <v>50</v>
      </c>
      <c r="S2570" t="str">
        <f t="shared" si="243"/>
        <v>food</v>
      </c>
      <c r="T2570" t="str">
        <f t="shared" si="244"/>
        <v>food trucks</v>
      </c>
    </row>
    <row r="2571" spans="1:20" ht="64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240"/>
        <v>42234.105462962965</v>
      </c>
      <c r="L2571" s="14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2.2307692307692308</v>
      </c>
      <c r="R2571" s="12">
        <f t="shared" si="245"/>
        <v>72.5</v>
      </c>
      <c r="S2571" t="str">
        <f t="shared" si="243"/>
        <v>food</v>
      </c>
      <c r="T2571" t="str">
        <f t="shared" si="244"/>
        <v>food trucks</v>
      </c>
    </row>
    <row r="2572" spans="1:20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240"/>
        <v>42744.903182870374</v>
      </c>
      <c r="L2572" s="14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0.84285714285714297</v>
      </c>
      <c r="R2572" s="12">
        <f t="shared" si="245"/>
        <v>29.5</v>
      </c>
      <c r="S2572" t="str">
        <f t="shared" si="243"/>
        <v>food</v>
      </c>
      <c r="T2572" t="str">
        <f t="shared" si="244"/>
        <v>food trucks</v>
      </c>
    </row>
    <row r="2573" spans="1:20" ht="80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240"/>
        <v>42449.341678240744</v>
      </c>
      <c r="L2573" s="14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0.25</v>
      </c>
      <c r="R2573" s="12">
        <f t="shared" si="245"/>
        <v>62.5</v>
      </c>
      <c r="S2573" t="str">
        <f t="shared" si="243"/>
        <v>food</v>
      </c>
      <c r="T2573" t="str">
        <f t="shared" si="244"/>
        <v>food trucks</v>
      </c>
    </row>
    <row r="2574" spans="1:20" ht="64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240"/>
        <v>42077.119409722218</v>
      </c>
      <c r="L2574" s="14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12">
        <v>0</v>
      </c>
      <c r="S2574" t="str">
        <f t="shared" si="243"/>
        <v>food</v>
      </c>
      <c r="T2574" t="str">
        <f t="shared" si="244"/>
        <v>food trucks</v>
      </c>
    </row>
    <row r="2575" spans="1:20" ht="8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240"/>
        <v>41829.592002314814</v>
      </c>
      <c r="L2575" s="14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12">
        <v>0</v>
      </c>
      <c r="S2575" t="str">
        <f t="shared" si="243"/>
        <v>food</v>
      </c>
      <c r="T2575" t="str">
        <f t="shared" si="244"/>
        <v>food trucks</v>
      </c>
    </row>
    <row r="2576" spans="1:20" ht="80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240"/>
        <v>42487.825752314813</v>
      </c>
      <c r="L2576" s="14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12">
        <v>0</v>
      </c>
      <c r="S2576" t="str">
        <f t="shared" si="243"/>
        <v>food</v>
      </c>
      <c r="T2576" t="str">
        <f t="shared" si="244"/>
        <v>food trucks</v>
      </c>
    </row>
    <row r="2577" spans="1:20" ht="80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240"/>
        <v>41986.108726851853</v>
      </c>
      <c r="L2577" s="14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12">
        <v>0</v>
      </c>
      <c r="S2577" t="str">
        <f t="shared" si="243"/>
        <v>food</v>
      </c>
      <c r="T2577" t="str">
        <f t="shared" si="244"/>
        <v>food trucks</v>
      </c>
    </row>
    <row r="2578" spans="1:20" ht="48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240"/>
        <v>42060.00980324074</v>
      </c>
      <c r="L2578" s="14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12">
        <v>0</v>
      </c>
      <c r="S2578" t="str">
        <f t="shared" si="243"/>
        <v>food</v>
      </c>
      <c r="T2578" t="str">
        <f t="shared" si="244"/>
        <v>food trucks</v>
      </c>
    </row>
    <row r="2579" spans="1:20" ht="80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240"/>
        <v>41830.820567129631</v>
      </c>
      <c r="L2579" s="14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12">
        <v>0</v>
      </c>
      <c r="S2579" t="str">
        <f t="shared" si="243"/>
        <v>food</v>
      </c>
      <c r="T2579" t="str">
        <f t="shared" si="244"/>
        <v>food trucks</v>
      </c>
    </row>
    <row r="2580" spans="1:20" ht="8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240"/>
        <v>42238.022905092592</v>
      </c>
      <c r="L2580" s="14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12">
        <v>0</v>
      </c>
      <c r="S2580" t="str">
        <f t="shared" si="243"/>
        <v>food</v>
      </c>
      <c r="T2580" t="str">
        <f t="shared" si="244"/>
        <v>food trucks</v>
      </c>
    </row>
    <row r="2581" spans="1:20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240"/>
        <v>41837.829895833333</v>
      </c>
      <c r="L2581" s="14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0.13849999999999998</v>
      </c>
      <c r="R2581" s="12">
        <f t="shared" si="245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80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240"/>
        <v>42110.326423611114</v>
      </c>
      <c r="L2582" s="14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0.6</v>
      </c>
      <c r="R2582" s="12">
        <f t="shared" si="245"/>
        <v>25.5</v>
      </c>
      <c r="S2582" t="str">
        <f t="shared" si="243"/>
        <v>food</v>
      </c>
      <c r="T2582" t="str">
        <f t="shared" si="244"/>
        <v>food trucks</v>
      </c>
    </row>
    <row r="2583" spans="1:20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240"/>
        <v>42294.628449074073</v>
      </c>
      <c r="L2583" s="14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10.6</v>
      </c>
      <c r="R2583" s="12">
        <f t="shared" si="245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240"/>
        <v>42642.988819444443</v>
      </c>
      <c r="L2584" s="14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1.1111111111111111E-3</v>
      </c>
      <c r="R2584" s="12">
        <f t="shared" si="245"/>
        <v>1</v>
      </c>
      <c r="S2584" t="str">
        <f t="shared" si="243"/>
        <v>food</v>
      </c>
      <c r="T2584" t="str">
        <f t="shared" si="244"/>
        <v>food trucks</v>
      </c>
    </row>
    <row r="2585" spans="1:20" ht="64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240"/>
        <v>42019.76944444445</v>
      </c>
      <c r="L2585" s="14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0.5</v>
      </c>
      <c r="R2585" s="12">
        <f t="shared" si="245"/>
        <v>1</v>
      </c>
      <c r="S2585" t="str">
        <f t="shared" si="243"/>
        <v>food</v>
      </c>
      <c r="T2585" t="str">
        <f t="shared" si="244"/>
        <v>food trucks</v>
      </c>
    </row>
    <row r="2586" spans="1:20" ht="64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240"/>
        <v>42140.173252314809</v>
      </c>
      <c r="L2586" s="14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12">
        <v>0</v>
      </c>
      <c r="S2586" t="str">
        <f t="shared" si="243"/>
        <v>food</v>
      </c>
      <c r="T2586" t="str">
        <f t="shared" si="244"/>
        <v>food trucks</v>
      </c>
    </row>
    <row r="2587" spans="1:20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240"/>
        <v>41795.963333333333</v>
      </c>
      <c r="L2587" s="14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0.16666666666666669</v>
      </c>
      <c r="R2587" s="12">
        <f t="shared" si="245"/>
        <v>50</v>
      </c>
      <c r="S2587" t="str">
        <f t="shared" si="243"/>
        <v>food</v>
      </c>
      <c r="T2587" t="str">
        <f t="shared" si="244"/>
        <v>food trucks</v>
      </c>
    </row>
    <row r="2588" spans="1:20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240"/>
        <v>42333.330277777779</v>
      </c>
      <c r="L2588" s="14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0.16666666666666669</v>
      </c>
      <c r="R2588" s="12">
        <f t="shared" si="245"/>
        <v>5</v>
      </c>
      <c r="S2588" t="str">
        <f t="shared" si="243"/>
        <v>food</v>
      </c>
      <c r="T2588" t="str">
        <f t="shared" si="244"/>
        <v>food trucks</v>
      </c>
    </row>
    <row r="2589" spans="1:20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240"/>
        <v>42338.675381944442</v>
      </c>
      <c r="L2589" s="14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2.4340000000000002</v>
      </c>
      <c r="R2589" s="12">
        <f t="shared" si="245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8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240"/>
        <v>42042.676226851851</v>
      </c>
      <c r="L2590" s="14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3.8833333333333329</v>
      </c>
      <c r="R2590" s="12">
        <f t="shared" si="245"/>
        <v>29.125</v>
      </c>
      <c r="S2590" t="str">
        <f t="shared" si="243"/>
        <v>food</v>
      </c>
      <c r="T2590" t="str">
        <f t="shared" si="244"/>
        <v>food trucks</v>
      </c>
    </row>
    <row r="2591" spans="1:20" ht="80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240"/>
        <v>42422.536192129628</v>
      </c>
      <c r="L2591" s="14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0.01</v>
      </c>
      <c r="R2591" s="12">
        <f t="shared" si="245"/>
        <v>5</v>
      </c>
      <c r="S2591" t="str">
        <f t="shared" si="243"/>
        <v>food</v>
      </c>
      <c r="T2591" t="str">
        <f t="shared" si="244"/>
        <v>food trucks</v>
      </c>
    </row>
    <row r="2592" spans="1:20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240"/>
        <v>42388.589085648149</v>
      </c>
      <c r="L2592" s="14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12">
        <v>0</v>
      </c>
      <c r="S2592" t="str">
        <f t="shared" si="243"/>
        <v>food</v>
      </c>
      <c r="T2592" t="str">
        <f t="shared" si="244"/>
        <v>food trucks</v>
      </c>
    </row>
    <row r="2593" spans="1:20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240"/>
        <v>42382.906527777777</v>
      </c>
      <c r="L2593" s="14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1.7333333333333332</v>
      </c>
      <c r="R2593" s="12">
        <f t="shared" si="245"/>
        <v>13</v>
      </c>
      <c r="S2593" t="str">
        <f t="shared" si="243"/>
        <v>food</v>
      </c>
      <c r="T2593" t="str">
        <f t="shared" si="244"/>
        <v>food trucks</v>
      </c>
    </row>
    <row r="2594" spans="1:20" ht="8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240"/>
        <v>41887.801168981481</v>
      </c>
      <c r="L2594" s="14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0.16666666666666669</v>
      </c>
      <c r="R2594" s="12">
        <f t="shared" si="245"/>
        <v>50</v>
      </c>
      <c r="S2594" t="str">
        <f t="shared" si="243"/>
        <v>food</v>
      </c>
      <c r="T2594" t="str">
        <f t="shared" si="244"/>
        <v>food trucks</v>
      </c>
    </row>
    <row r="2595" spans="1:20" ht="8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240"/>
        <v>42089.845208333332</v>
      </c>
      <c r="L2595" s="14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12">
        <v>0</v>
      </c>
      <c r="S2595" t="str">
        <f t="shared" si="243"/>
        <v>food</v>
      </c>
      <c r="T2595" t="str">
        <f t="shared" si="244"/>
        <v>food trucks</v>
      </c>
    </row>
    <row r="2596" spans="1:20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240"/>
        <v>41828.967916666668</v>
      </c>
      <c r="L2596" s="14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1.25E-3</v>
      </c>
      <c r="R2596" s="12">
        <f t="shared" si="245"/>
        <v>1</v>
      </c>
      <c r="S2596" t="str">
        <f t="shared" si="243"/>
        <v>food</v>
      </c>
      <c r="T2596" t="str">
        <f t="shared" si="244"/>
        <v>food trucks</v>
      </c>
    </row>
    <row r="2597" spans="1:20" ht="48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240"/>
        <v>42760.244212962964</v>
      </c>
      <c r="L2597" s="14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12.166666666666668</v>
      </c>
      <c r="R2597" s="12">
        <f t="shared" si="245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240"/>
        <v>41828.664456018516</v>
      </c>
      <c r="L2598" s="14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23.588571428571427</v>
      </c>
      <c r="R2598" s="12">
        <f t="shared" si="245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80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240"/>
        <v>42510.341631944444</v>
      </c>
      <c r="L2599" s="14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5.6666666666666661</v>
      </c>
      <c r="R2599" s="12">
        <f t="shared" si="245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240"/>
        <v>42240.840289351851</v>
      </c>
      <c r="L2600" s="14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39</v>
      </c>
      <c r="R2600" s="12">
        <f t="shared" si="245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240"/>
        <v>41809.754016203704</v>
      </c>
      <c r="L2601" s="14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0.99546510341776351</v>
      </c>
      <c r="R2601" s="12">
        <f t="shared" si="245"/>
        <v>18</v>
      </c>
      <c r="S2601" t="str">
        <f t="shared" si="243"/>
        <v>food</v>
      </c>
      <c r="T2601" t="str">
        <f t="shared" si="244"/>
        <v>food trucks</v>
      </c>
    </row>
    <row r="2602" spans="1:20" ht="64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240"/>
        <v>42394.900462962964</v>
      </c>
      <c r="L2602" s="14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6.9320000000000004</v>
      </c>
      <c r="R2602" s="12">
        <f t="shared" si="245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8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240"/>
        <v>41150.902187500003</v>
      </c>
      <c r="L2603" s="14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661.4</v>
      </c>
      <c r="R2603" s="12">
        <f t="shared" si="245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240"/>
        <v>41915.747314814813</v>
      </c>
      <c r="L2604" s="14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326.0916666666667</v>
      </c>
      <c r="R2604" s="12">
        <f t="shared" si="245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240"/>
        <v>41617.912662037037</v>
      </c>
      <c r="L2605" s="14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101.48571428571429</v>
      </c>
      <c r="R2605" s="12">
        <f t="shared" si="245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240"/>
        <v>40998.051192129627</v>
      </c>
      <c r="L2606" s="14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104.21799999999999</v>
      </c>
      <c r="R2606" s="12">
        <f t="shared" si="245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8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240"/>
        <v>42508.541550925926</v>
      </c>
      <c r="L2607" s="14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107.42157000000002</v>
      </c>
      <c r="R2607" s="12">
        <f t="shared" si="245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240"/>
        <v>41726.712754629625</v>
      </c>
      <c r="L2608" s="14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110.05454545454545</v>
      </c>
      <c r="R2608" s="12">
        <f t="shared" si="245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80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240"/>
        <v>42184.874675925923</v>
      </c>
      <c r="L2609" s="14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407.7</v>
      </c>
      <c r="R2609" s="12">
        <f t="shared" si="245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240"/>
        <v>42767.801712962959</v>
      </c>
      <c r="L2610" s="14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223.92500000000001</v>
      </c>
      <c r="R2610" s="12">
        <f t="shared" si="245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8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240"/>
        <v>41075.237858796296</v>
      </c>
      <c r="L2611" s="14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303.80111428571428</v>
      </c>
      <c r="R2611" s="12">
        <f t="shared" si="245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240"/>
        <v>42564.881076388891</v>
      </c>
      <c r="L2612" s="14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141.3251043268175</v>
      </c>
      <c r="R2612" s="12">
        <f t="shared" si="245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240"/>
        <v>42704.335810185185</v>
      </c>
      <c r="L2613" s="14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2790.6363636363635</v>
      </c>
      <c r="R2613" s="12">
        <f t="shared" si="245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240"/>
        <v>41982.143171296295</v>
      </c>
      <c r="L2614" s="14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171.76130000000001</v>
      </c>
      <c r="R2614" s="12">
        <f t="shared" si="245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240"/>
        <v>41143.81821759259</v>
      </c>
      <c r="L2615" s="14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101.01333333333334</v>
      </c>
      <c r="R2615" s="12">
        <f t="shared" si="245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8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240"/>
        <v>41730.708472222221</v>
      </c>
      <c r="L2616" s="14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102</v>
      </c>
      <c r="R2616" s="12">
        <f t="shared" si="245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80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240"/>
        <v>42453.49726851852</v>
      </c>
      <c r="L2617" s="14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169.76511744127936</v>
      </c>
      <c r="R2617" s="12">
        <f t="shared" si="245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240"/>
        <v>42211.99454861111</v>
      </c>
      <c r="L2618" s="14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114.53400000000001</v>
      </c>
      <c r="R2618" s="12">
        <f t="shared" si="245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8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240"/>
        <v>41902.874432870369</v>
      </c>
      <c r="L2619" s="14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877.6</v>
      </c>
      <c r="R2619" s="12">
        <f t="shared" si="245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ht="48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240"/>
        <v>42279.792372685188</v>
      </c>
      <c r="L2620" s="14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105.38666666666667</v>
      </c>
      <c r="R2620" s="12">
        <f t="shared" si="245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8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240"/>
        <v>42273.884305555555</v>
      </c>
      <c r="L2621" s="14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188.39999999999998</v>
      </c>
      <c r="R2621" s="12">
        <f t="shared" si="245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80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240"/>
        <v>42251.16715277778</v>
      </c>
      <c r="L2622" s="14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143.65230769230772</v>
      </c>
      <c r="R2622" s="12">
        <f t="shared" si="245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80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240"/>
        <v>42115.747546296298</v>
      </c>
      <c r="L2623" s="14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145.88</v>
      </c>
      <c r="R2623" s="12">
        <f t="shared" si="245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80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240"/>
        <v>42689.74324074074</v>
      </c>
      <c r="L2624" s="14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131.184</v>
      </c>
      <c r="R2624" s="12">
        <f t="shared" si="245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80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240"/>
        <v>42692.256550925929</v>
      </c>
      <c r="L2625" s="14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113.99999999999999</v>
      </c>
      <c r="R2625" s="12">
        <f t="shared" si="245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ref="K2626:K2689" si="246">(J2626/86400)+DATE(1970,1,1)</f>
        <v>41144.421550925923</v>
      </c>
      <c r="L2626" s="14">
        <f t="shared" ref="L2626:L2689" si="247">(((I2626/60)/60)/24)+DATE(1970,1,1)</f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1379.4206249999997</v>
      </c>
      <c r="R2626" s="12">
        <f t="shared" si="245"/>
        <v>31.820544982698959</v>
      </c>
      <c r="S2626" t="str">
        <f t="shared" si="243"/>
        <v>technology</v>
      </c>
      <c r="T2626" t="str">
        <f t="shared" si="244"/>
        <v>space exploration</v>
      </c>
    </row>
    <row r="2627" spans="1:20" ht="8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si="246"/>
        <v>42658.810277777782</v>
      </c>
      <c r="L2627" s="14">
        <f t="shared" si="247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E2627/D2627*100</f>
        <v>956</v>
      </c>
      <c r="R2627" s="12">
        <f t="shared" ref="R2627:R2690" si="249">E2627/N2627</f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RIGHT(P2627,LEN(P2627)-SEARCH("/",P2627))</f>
        <v>space exploration</v>
      </c>
    </row>
    <row r="2628" spans="1:20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246"/>
        <v>42128.628113425926</v>
      </c>
      <c r="L2628" s="14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112.00000000000001</v>
      </c>
      <c r="R2628" s="12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80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246"/>
        <v>42304.829409722224</v>
      </c>
      <c r="L2629" s="14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646.66666666666663</v>
      </c>
      <c r="R2629" s="12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246"/>
        <v>41953.966053240743</v>
      </c>
      <c r="L2630" s="14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110.36948748510132</v>
      </c>
      <c r="R2630" s="12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246"/>
        <v>42108.538449074069</v>
      </c>
      <c r="L2631" s="14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127.74000000000001</v>
      </c>
      <c r="R2631" s="12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246"/>
        <v>42524.105462962965</v>
      </c>
      <c r="L2632" s="14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157.9</v>
      </c>
      <c r="R2632" s="12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64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246"/>
        <v>42218.169293981482</v>
      </c>
      <c r="L2633" s="14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114.66525000000001</v>
      </c>
      <c r="R2633" s="12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64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246"/>
        <v>42494.061793981484</v>
      </c>
      <c r="L2634" s="14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137.00934579439252</v>
      </c>
      <c r="R2634" s="12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246"/>
        <v>41667.823287037041</v>
      </c>
      <c r="L2635" s="14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354.62</v>
      </c>
      <c r="R2635" s="12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246"/>
        <v>42612.656493055554</v>
      </c>
      <c r="L2636" s="14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106.02150537634409</v>
      </c>
      <c r="R2636" s="12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8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246"/>
        <v>42037.950937500005</v>
      </c>
      <c r="L2637" s="14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100</v>
      </c>
      <c r="R2637" s="12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246"/>
        <v>42636.614745370374</v>
      </c>
      <c r="L2638" s="14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187.3</v>
      </c>
      <c r="R2638" s="12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246"/>
        <v>42639.549479166672</v>
      </c>
      <c r="L2639" s="14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166.2</v>
      </c>
      <c r="R2639" s="12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246"/>
        <v>41989.913136574076</v>
      </c>
      <c r="L2640" s="14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101.72910662824208</v>
      </c>
      <c r="R2640" s="12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80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246"/>
        <v>42024.86513888889</v>
      </c>
      <c r="L2641" s="14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164</v>
      </c>
      <c r="R2641" s="12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96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246"/>
        <v>42103.160578703704</v>
      </c>
      <c r="L2642" s="14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105.66666666666666</v>
      </c>
      <c r="R2642" s="12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246"/>
        <v>41880.827118055553</v>
      </c>
      <c r="L2643" s="14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1</v>
      </c>
      <c r="R2643" s="12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96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246"/>
        <v>42536.246620370366</v>
      </c>
      <c r="L2644" s="14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12">
        <v>0</v>
      </c>
      <c r="S2644" t="str">
        <f t="shared" si="250"/>
        <v>technology</v>
      </c>
      <c r="T2644" t="str">
        <f t="shared" si="251"/>
        <v>space exploration</v>
      </c>
    </row>
    <row r="2645" spans="1:20" ht="8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246"/>
        <v>42689.582349537042</v>
      </c>
      <c r="L2645" s="14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33.559730999999999</v>
      </c>
      <c r="R2645" s="12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246"/>
        <v>42774.792071759264</v>
      </c>
      <c r="L2646" s="14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2.0529999999999999</v>
      </c>
      <c r="R2646" s="12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8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246"/>
        <v>41921.842627314814</v>
      </c>
      <c r="L2647" s="14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10.5</v>
      </c>
      <c r="R2647" s="12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246"/>
        <v>42226.313298611116</v>
      </c>
      <c r="L2648" s="14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8.4172840000000004</v>
      </c>
      <c r="R2648" s="12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80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246"/>
        <v>42200.261793981481</v>
      </c>
      <c r="L2649" s="14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</v>
      </c>
      <c r="R2649" s="12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246"/>
        <v>42408.714814814812</v>
      </c>
      <c r="L2650" s="14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0.88333333333333341</v>
      </c>
      <c r="R2650" s="12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246"/>
        <v>42341.99700231482</v>
      </c>
      <c r="L2651" s="14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9.920000000000001E-2</v>
      </c>
      <c r="R2651" s="12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8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246"/>
        <v>42695.624340277776</v>
      </c>
      <c r="L2652" s="14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0.59666666666666668</v>
      </c>
      <c r="R2652" s="1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80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246"/>
        <v>42327.805659722224</v>
      </c>
      <c r="L2653" s="14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1.8689285714285715</v>
      </c>
      <c r="R2653" s="12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80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246"/>
        <v>41953.158854166672</v>
      </c>
      <c r="L2654" s="14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0.88500000000000001</v>
      </c>
      <c r="R2654" s="12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246"/>
        <v>41771.651932870373</v>
      </c>
      <c r="L2655" s="14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11.52156862745098</v>
      </c>
      <c r="R2655" s="12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80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246"/>
        <v>42055.600995370369</v>
      </c>
      <c r="L2656" s="14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5.1000000000000004E-2</v>
      </c>
      <c r="R2656" s="12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246"/>
        <v>42381.866284722222</v>
      </c>
      <c r="L2657" s="14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21.033333333333335</v>
      </c>
      <c r="R2657" s="12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48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246"/>
        <v>42767.688518518524</v>
      </c>
      <c r="L2658" s="14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11.436666666666667</v>
      </c>
      <c r="R2658" s="12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246"/>
        <v>42551.928854166668</v>
      </c>
      <c r="L2659" s="14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18.737933333333334</v>
      </c>
      <c r="R2659" s="12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8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246"/>
        <v>42551.884189814809</v>
      </c>
      <c r="L2660" s="14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9.285714285714286E-2</v>
      </c>
      <c r="R2660" s="12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246"/>
        <v>42082.069560185184</v>
      </c>
      <c r="L2661" s="14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2.7204081632653061</v>
      </c>
      <c r="R2661" s="12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8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246"/>
        <v>42272.713171296295</v>
      </c>
      <c r="L2662" s="14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9.5000000000000001E-2</v>
      </c>
      <c r="R2662" s="1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246"/>
        <v>41542.958449074074</v>
      </c>
      <c r="L2663" s="14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102.89999999999999</v>
      </c>
      <c r="R2663" s="12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8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246"/>
        <v>42207.746678240743</v>
      </c>
      <c r="L2664" s="14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106.80000000000001</v>
      </c>
      <c r="R2664" s="12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80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246"/>
        <v>42222.622766203705</v>
      </c>
      <c r="L2665" s="14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104.59625</v>
      </c>
      <c r="R2665" s="12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246"/>
        <v>42313.02542824074</v>
      </c>
      <c r="L2666" s="14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103.42857142857143</v>
      </c>
      <c r="R2666" s="12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8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246"/>
        <v>42083.895532407405</v>
      </c>
      <c r="L2667" s="14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123.14285714285715</v>
      </c>
      <c r="R2667" s="12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8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246"/>
        <v>42235.764340277776</v>
      </c>
      <c r="L2668" s="14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159.29509999999999</v>
      </c>
      <c r="R2668" s="12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8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246"/>
        <v>42380.926111111112</v>
      </c>
      <c r="L2669" s="14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110.66666666666667</v>
      </c>
      <c r="R2669" s="12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246"/>
        <v>42275.58871527778</v>
      </c>
      <c r="L2670" s="14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170.70000000000002</v>
      </c>
      <c r="R2670" s="12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80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246"/>
        <v>42319.035833333328</v>
      </c>
      <c r="L2671" s="14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125.125</v>
      </c>
      <c r="R2671" s="12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8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246"/>
        <v>41821.020601851851</v>
      </c>
      <c r="L2672" s="14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6.4158609339642041</v>
      </c>
      <c r="R2672" s="12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246"/>
        <v>41962.749027777776</v>
      </c>
      <c r="L2673" s="14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11.343999999999999</v>
      </c>
      <c r="R2673" s="12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80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246"/>
        <v>42344.884143518517</v>
      </c>
      <c r="L2674" s="14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33.19</v>
      </c>
      <c r="R2674" s="12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80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246"/>
        <v>41912.541655092595</v>
      </c>
      <c r="L2675" s="14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27.58</v>
      </c>
      <c r="R2675" s="12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246"/>
        <v>42529.632754629631</v>
      </c>
      <c r="L2676" s="14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62.839999999999996</v>
      </c>
      <c r="R2676" s="12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8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246"/>
        <v>41923.857511574075</v>
      </c>
      <c r="L2677" s="14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7.5880000000000001</v>
      </c>
      <c r="R2677" s="12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80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246"/>
        <v>42482.624699074076</v>
      </c>
      <c r="L2678" s="14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50.38095238095238</v>
      </c>
      <c r="R2678" s="12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246"/>
        <v>41793.029432870375</v>
      </c>
      <c r="L2679" s="14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17.512820512820511</v>
      </c>
      <c r="R2679" s="12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8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246"/>
        <v>42241.798206018517</v>
      </c>
      <c r="L2680" s="14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1.375E-2</v>
      </c>
      <c r="R2680" s="12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8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246"/>
        <v>42033.001087962963</v>
      </c>
      <c r="L2681" s="14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0.33</v>
      </c>
      <c r="R2681" s="12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3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246"/>
        <v>42436.211701388893</v>
      </c>
      <c r="L2682" s="14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0.86250000000000004</v>
      </c>
      <c r="R2682" s="1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246"/>
        <v>41805.895254629628</v>
      </c>
      <c r="L2683" s="14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0.6875</v>
      </c>
      <c r="R2683" s="12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246"/>
        <v>41932.871990740743</v>
      </c>
      <c r="L2684" s="14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28.299999999999997</v>
      </c>
      <c r="R2684" s="12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80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246"/>
        <v>42034.75509259259</v>
      </c>
      <c r="L2685" s="14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0.24</v>
      </c>
      <c r="R2685" s="12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246"/>
        <v>41820.914641203708</v>
      </c>
      <c r="L2686" s="14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1.1428571428571428</v>
      </c>
      <c r="R2686" s="12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80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246"/>
        <v>42061.69594907407</v>
      </c>
      <c r="L2687" s="14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0.02</v>
      </c>
      <c r="R2687" s="12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80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246"/>
        <v>41892.974803240737</v>
      </c>
      <c r="L2688" s="14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12">
        <v>0</v>
      </c>
      <c r="S2688" t="str">
        <f t="shared" si="250"/>
        <v>food</v>
      </c>
      <c r="T2688" t="str">
        <f t="shared" si="251"/>
        <v>food trucks</v>
      </c>
    </row>
    <row r="2689" spans="1:20" ht="64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246"/>
        <v>42154.64025462963</v>
      </c>
      <c r="L2689" s="14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12">
        <v>0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ref="K2690:K2753" si="252">(J2690/86400)+DATE(1970,1,1)</f>
        <v>42028.11886574074</v>
      </c>
      <c r="L2690" s="14">
        <f t="shared" ref="L2690:L2753" si="253">(((I2690/60)/60)/24)+DATE(1970,1,1)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0.14799999999999999</v>
      </c>
      <c r="R2690" s="12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80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si="252"/>
        <v>42551.961689814816</v>
      </c>
      <c r="L2691" s="14">
        <f t="shared" si="253"/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E2691/D2691*100</f>
        <v>2.8571428571428571E-3</v>
      </c>
      <c r="R2691" s="12">
        <f t="shared" ref="R2691:R2754" si="255">E2691/N2691</f>
        <v>1</v>
      </c>
      <c r="S2691" t="str">
        <f t="shared" ref="S2691:S2754" si="256">LEFT(P2691,SEARCH("/",P2691,1)-1)</f>
        <v>food</v>
      </c>
      <c r="T2691" t="str">
        <f t="shared" ref="T2691:T2754" si="257">RIGHT(P2691,LEN(P2691)-SEARCH("/",P2691))</f>
        <v>food trucks</v>
      </c>
    </row>
    <row r="2692" spans="1:20" ht="8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252"/>
        <v>42113.105046296296</v>
      </c>
      <c r="L2692" s="14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10.7325</v>
      </c>
      <c r="R2692" s="12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252"/>
        <v>42089.724039351851</v>
      </c>
      <c r="L2693" s="14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5.3846153846153842E-2</v>
      </c>
      <c r="R2693" s="12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252"/>
        <v>42058.334027777775</v>
      </c>
      <c r="L2694" s="14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0.7142857142857143</v>
      </c>
      <c r="R2694" s="12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80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252"/>
        <v>41834.138495370367</v>
      </c>
      <c r="L2695" s="14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0.8</v>
      </c>
      <c r="R2695" s="12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80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252"/>
        <v>41878.140497685185</v>
      </c>
      <c r="L2696" s="14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3.3333333333333335E-3</v>
      </c>
      <c r="R2696" s="12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252"/>
        <v>42048.181921296295</v>
      </c>
      <c r="L2697" s="14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0.47333333333333333</v>
      </c>
      <c r="R2697" s="12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252"/>
        <v>41964.844444444447</v>
      </c>
      <c r="L2698" s="14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</v>
      </c>
      <c r="R2698" s="12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64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252"/>
        <v>42187.940081018518</v>
      </c>
      <c r="L2699" s="14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26.35217391304348</v>
      </c>
      <c r="R2699" s="12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80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252"/>
        <v>41787.898240740738</v>
      </c>
      <c r="L2700" s="14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0.325125</v>
      </c>
      <c r="R2700" s="12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64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252"/>
        <v>41829.896562499998</v>
      </c>
      <c r="L2701" s="14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12">
        <v>0</v>
      </c>
      <c r="S2701" t="str">
        <f t="shared" si="256"/>
        <v>food</v>
      </c>
      <c r="T2701" t="str">
        <f t="shared" si="257"/>
        <v>food trucks</v>
      </c>
    </row>
    <row r="2702" spans="1:20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252"/>
        <v>41870.874675925923</v>
      </c>
      <c r="L2702" s="14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0.7000700070007001</v>
      </c>
      <c r="R2702" s="1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80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252"/>
        <v>42801.774699074071</v>
      </c>
      <c r="L2703" s="14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46.176470588235297</v>
      </c>
      <c r="R2703" s="12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80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252"/>
        <v>42800.801817129628</v>
      </c>
      <c r="L2704" s="14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34.410000000000004</v>
      </c>
      <c r="R2704" s="12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252"/>
        <v>42756.690162037034</v>
      </c>
      <c r="L2705" s="14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103.75000000000001</v>
      </c>
      <c r="R2705" s="12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252"/>
        <v>42787.862430555557</v>
      </c>
      <c r="L2706" s="14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6.0263157894736841</v>
      </c>
      <c r="R2706" s="12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48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252"/>
        <v>42773.916180555556</v>
      </c>
      <c r="L2707" s="14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10.539393939393939</v>
      </c>
      <c r="R2707" s="12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252"/>
        <v>41899.294942129629</v>
      </c>
      <c r="L2708" s="14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112.29714285714284</v>
      </c>
      <c r="R2708" s="12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64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252"/>
        <v>41391.782905092594</v>
      </c>
      <c r="L2709" s="14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350.84462500000001</v>
      </c>
      <c r="R2709" s="12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80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252"/>
        <v>42512.698217592595</v>
      </c>
      <c r="L2710" s="14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233.21535</v>
      </c>
      <c r="R2710" s="12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80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252"/>
        <v>42612.149780092594</v>
      </c>
      <c r="L2711" s="14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101.60599999999999</v>
      </c>
      <c r="R2711" s="12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252"/>
        <v>41828.229490740741</v>
      </c>
      <c r="L2712" s="14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153.90035000000003</v>
      </c>
      <c r="R2712" s="12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8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252"/>
        <v>41780.745254629626</v>
      </c>
      <c r="L2713" s="14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100.7161125319693</v>
      </c>
      <c r="R2713" s="12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8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252"/>
        <v>41432.062037037038</v>
      </c>
      <c r="L2714" s="14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131.38181818181818</v>
      </c>
      <c r="R2714" s="12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8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252"/>
        <v>42322.653749999998</v>
      </c>
      <c r="L2715" s="14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102.24133333333334</v>
      </c>
      <c r="R2715" s="12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252"/>
        <v>42629.655046296291</v>
      </c>
      <c r="L2716" s="14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116.35599999999999</v>
      </c>
      <c r="R2716" s="12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80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252"/>
        <v>42387.398472222223</v>
      </c>
      <c r="L2717" s="14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264.62241666666665</v>
      </c>
      <c r="R2717" s="12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252"/>
        <v>42255.333252314813</v>
      </c>
      <c r="L2718" s="14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119.98010000000001</v>
      </c>
      <c r="R2718" s="12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252"/>
        <v>41934.914918981478</v>
      </c>
      <c r="L2719" s="14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120.10400000000001</v>
      </c>
      <c r="R2719" s="12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252"/>
        <v>42465.596585648149</v>
      </c>
      <c r="L2720" s="14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103.58333333333334</v>
      </c>
      <c r="R2720" s="12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8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252"/>
        <v>42418.031180555554</v>
      </c>
      <c r="L2721" s="14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108.83333333333334</v>
      </c>
      <c r="R2721" s="12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64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252"/>
        <v>42655.465891203705</v>
      </c>
      <c r="L2722" s="14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118.12400000000001</v>
      </c>
      <c r="R2722" s="12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80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252"/>
        <v>41493.543958333335</v>
      </c>
      <c r="L2723" s="14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1462</v>
      </c>
      <c r="R2723" s="12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8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252"/>
        <v>42704.857094907406</v>
      </c>
      <c r="L2724" s="14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252.54</v>
      </c>
      <c r="R2724" s="12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8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252"/>
        <v>41944.83898148148</v>
      </c>
      <c r="L2725" s="14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140.05000000000001</v>
      </c>
      <c r="R2725" s="12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252"/>
        <v>42199.32707175926</v>
      </c>
      <c r="L2726" s="14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296.87520259319291</v>
      </c>
      <c r="R2726" s="12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252"/>
        <v>42745.744618055556</v>
      </c>
      <c r="L2727" s="14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144.54249999999999</v>
      </c>
      <c r="R2727" s="12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3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252"/>
        <v>42452.579988425925</v>
      </c>
      <c r="L2728" s="14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105.745</v>
      </c>
      <c r="R2728" s="12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252"/>
        <v>42198.676655092597</v>
      </c>
      <c r="L2729" s="14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493.21000000000004</v>
      </c>
      <c r="R2729" s="12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252"/>
        <v>42333.59993055556</v>
      </c>
      <c r="L2730" s="14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201.82666666666668</v>
      </c>
      <c r="R2730" s="12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48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252"/>
        <v>42095.240706018521</v>
      </c>
      <c r="L2731" s="14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104.44</v>
      </c>
      <c r="R2731" s="12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64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252"/>
        <v>41351.541377314818</v>
      </c>
      <c r="L2732" s="14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170.29262962962963</v>
      </c>
      <c r="R2732" s="12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8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252"/>
        <v>41872.525717592594</v>
      </c>
      <c r="L2733" s="14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104.30333333333333</v>
      </c>
      <c r="R2733" s="12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80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252"/>
        <v>41389.808194444442</v>
      </c>
      <c r="L2734" s="14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118.25000000000001</v>
      </c>
      <c r="R2734" s="12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8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252"/>
        <v>42044.272847222222</v>
      </c>
      <c r="L2735" s="14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107.538</v>
      </c>
      <c r="R2735" s="12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8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252"/>
        <v>42626.668888888889</v>
      </c>
      <c r="L2736" s="14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2260300</v>
      </c>
      <c r="R2736" s="12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8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252"/>
        <v>41316.120949074073</v>
      </c>
      <c r="L2737" s="14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978.13466666666682</v>
      </c>
      <c r="R2737" s="12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96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252"/>
        <v>41722.666354166664</v>
      </c>
      <c r="L2738" s="14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122.9</v>
      </c>
      <c r="R2738" s="12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8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252"/>
        <v>41611.917673611111</v>
      </c>
      <c r="L2739" s="14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246.0608</v>
      </c>
      <c r="R2739" s="12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80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252"/>
        <v>42620.143564814818</v>
      </c>
      <c r="L2740" s="14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147.94</v>
      </c>
      <c r="R2740" s="12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8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252"/>
        <v>41719.887928240743</v>
      </c>
      <c r="L2741" s="14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384.09090909090907</v>
      </c>
      <c r="R2741" s="12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64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252"/>
        <v>42045.031851851847</v>
      </c>
      <c r="L2742" s="14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103.33333333333334</v>
      </c>
      <c r="R2742" s="12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48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252"/>
        <v>41911.657430555555</v>
      </c>
      <c r="L2743" s="14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0.43750000000000006</v>
      </c>
      <c r="R2743" s="12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252"/>
        <v>41030.719756944447</v>
      </c>
      <c r="L2744" s="14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29.24</v>
      </c>
      <c r="R2744" s="12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8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252"/>
        <v>42632.328784722224</v>
      </c>
      <c r="L2745" s="14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12">
        <v>0</v>
      </c>
      <c r="S2745" t="str">
        <f t="shared" si="256"/>
        <v>publishing</v>
      </c>
      <c r="T2745" t="str">
        <f t="shared" si="257"/>
        <v>children's books</v>
      </c>
    </row>
    <row r="2746" spans="1:20" ht="8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252"/>
        <v>40938.062476851854</v>
      </c>
      <c r="L2746" s="14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5.21875</v>
      </c>
      <c r="R2746" s="12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80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252"/>
        <v>41044.988055555557</v>
      </c>
      <c r="L2747" s="14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21.887499999999999</v>
      </c>
      <c r="R2747" s="12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8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252"/>
        <v>41850.781377314815</v>
      </c>
      <c r="L2748" s="14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26.700000000000003</v>
      </c>
      <c r="R2748" s="12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252"/>
        <v>41044.648113425923</v>
      </c>
      <c r="L2749" s="14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28.000000000000004</v>
      </c>
      <c r="R2749" s="12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64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252"/>
        <v>42585.7106712963</v>
      </c>
      <c r="L2750" s="14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</v>
      </c>
      <c r="R2750" s="12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252"/>
        <v>42068.799039351856</v>
      </c>
      <c r="L2751" s="14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</v>
      </c>
      <c r="R2751" s="12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64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252"/>
        <v>41078.899826388893</v>
      </c>
      <c r="L2752" s="14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12">
        <v>0</v>
      </c>
      <c r="S2752" t="str">
        <f t="shared" si="256"/>
        <v>publishing</v>
      </c>
      <c r="T2752" t="str">
        <f t="shared" si="257"/>
        <v>children's books</v>
      </c>
    </row>
    <row r="2753" spans="1:20" ht="80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252"/>
        <v>41747.887060185181</v>
      </c>
      <c r="L2753" s="14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12">
        <v>0</v>
      </c>
      <c r="S2753" t="str">
        <f t="shared" si="256"/>
        <v>publishing</v>
      </c>
      <c r="T2753" t="str">
        <f t="shared" si="257"/>
        <v>children's books</v>
      </c>
    </row>
    <row r="2754" spans="1:20" ht="80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ref="K2754:K2817" si="258">(J2754/86400)+DATE(1970,1,1)</f>
        <v>40855.765092592592</v>
      </c>
      <c r="L2754" s="14">
        <f t="shared" ref="L2754:L2817" si="259">(((I2754/60)/60)/24)+DATE(1970,1,1)</f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11.458333333333332</v>
      </c>
      <c r="R2754" s="12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64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si="258"/>
        <v>41117.900729166664</v>
      </c>
      <c r="L2755" s="14">
        <f t="shared" si="259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E2755/D2755*100</f>
        <v>19</v>
      </c>
      <c r="R2755" s="12">
        <f t="shared" ref="R2755:R2818" si="261">E2755/N2755</f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RIGHT(P2755,LEN(P2755)-SEARCH("/",P2755))</f>
        <v>children's books</v>
      </c>
    </row>
    <row r="2756" spans="1:20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258"/>
        <v>41863.636006944442</v>
      </c>
      <c r="L2756" s="14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12">
        <v>0</v>
      </c>
      <c r="S2756" t="str">
        <f t="shared" si="262"/>
        <v>publishing</v>
      </c>
      <c r="T2756" t="str">
        <f t="shared" si="263"/>
        <v>children's books</v>
      </c>
    </row>
    <row r="2757" spans="1:20" ht="64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258"/>
        <v>42072.790821759263</v>
      </c>
      <c r="L2757" s="14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52</v>
      </c>
      <c r="R2757" s="12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258"/>
        <v>41620.900474537033</v>
      </c>
      <c r="L2758" s="14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10.48</v>
      </c>
      <c r="R2758" s="12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258"/>
        <v>42573.65662037037</v>
      </c>
      <c r="L2759" s="14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0.66666666666666674</v>
      </c>
      <c r="R2759" s="12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8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258"/>
        <v>42639.441932870366</v>
      </c>
      <c r="L2760" s="14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11.700000000000001</v>
      </c>
      <c r="R2760" s="12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8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258"/>
        <v>42524.36650462963</v>
      </c>
      <c r="L2761" s="14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10.5</v>
      </c>
      <c r="R2761" s="12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80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258"/>
        <v>41415.461319444446</v>
      </c>
      <c r="L2762" s="14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12">
        <v>0</v>
      </c>
      <c r="S2762" t="str">
        <f t="shared" si="262"/>
        <v>publishing</v>
      </c>
      <c r="T2762" t="str">
        <f t="shared" si="263"/>
        <v>children's books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258"/>
        <v>41247.063576388886</v>
      </c>
      <c r="L2763" s="14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0.72</v>
      </c>
      <c r="R2763" s="12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258"/>
        <v>40927.036979166667</v>
      </c>
      <c r="L2764" s="14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0.76923076923076927</v>
      </c>
      <c r="R2764" s="12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258"/>
        <v>41373.579675925925</v>
      </c>
      <c r="L2765" s="14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0.22842639593908631</v>
      </c>
      <c r="R2765" s="12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80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258"/>
        <v>41030.292025462964</v>
      </c>
      <c r="L2766" s="14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</v>
      </c>
      <c r="R2766" s="12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64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258"/>
        <v>41194.579027777778</v>
      </c>
      <c r="L2767" s="14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12">
        <v>0</v>
      </c>
      <c r="S2767" t="str">
        <f t="shared" si="262"/>
        <v>publishing</v>
      </c>
      <c r="T2767" t="str">
        <f t="shared" si="263"/>
        <v>children's books</v>
      </c>
    </row>
    <row r="2768" spans="1:20" ht="80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258"/>
        <v>40736.668032407411</v>
      </c>
      <c r="L2768" s="14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2</v>
      </c>
      <c r="R2768" s="12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258"/>
        <v>42172.958912037036</v>
      </c>
      <c r="L2769" s="14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0.85000000000000009</v>
      </c>
      <c r="R2769" s="12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80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258"/>
        <v>40967.614849537036</v>
      </c>
      <c r="L2770" s="14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14.314285714285715</v>
      </c>
      <c r="R2770" s="12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258"/>
        <v>41745.826273148152</v>
      </c>
      <c r="L2771" s="14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0.25</v>
      </c>
      <c r="R2771" s="12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80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258"/>
        <v>41686.705208333333</v>
      </c>
      <c r="L2772" s="14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10.411249999999999</v>
      </c>
      <c r="R2772" s="12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8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258"/>
        <v>41257.531712962962</v>
      </c>
      <c r="L2773" s="14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12">
        <v>0</v>
      </c>
      <c r="S2773" t="str">
        <f t="shared" si="262"/>
        <v>publishing</v>
      </c>
      <c r="T2773" t="str">
        <f t="shared" si="263"/>
        <v>children's books</v>
      </c>
    </row>
    <row r="2774" spans="1:20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258"/>
        <v>41537.869143518517</v>
      </c>
      <c r="L2774" s="14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12">
        <v>0</v>
      </c>
      <c r="S2774" t="str">
        <f t="shared" si="262"/>
        <v>publishing</v>
      </c>
      <c r="T2774" t="str">
        <f t="shared" si="263"/>
        <v>children's books</v>
      </c>
    </row>
    <row r="2775" spans="1:20" ht="64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258"/>
        <v>42474.86482638889</v>
      </c>
      <c r="L2775" s="14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0.18867924528301888</v>
      </c>
      <c r="R2775" s="12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8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258"/>
        <v>41311.126481481479</v>
      </c>
      <c r="L2776" s="14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14.249999999999998</v>
      </c>
      <c r="R2776" s="12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258"/>
        <v>40863.013356481482</v>
      </c>
      <c r="L2777" s="14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3</v>
      </c>
      <c r="R2777" s="12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258"/>
        <v>42136.297175925924</v>
      </c>
      <c r="L2778" s="14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7.8809523809523814</v>
      </c>
      <c r="R2778" s="12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80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258"/>
        <v>42172.669027777782</v>
      </c>
      <c r="L2779" s="14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0.33333333333333337</v>
      </c>
      <c r="R2779" s="12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258"/>
        <v>41846.978078703702</v>
      </c>
      <c r="L2780" s="14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25.545454545454543</v>
      </c>
      <c r="R2780" s="12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258"/>
        <v>42300.585891203707</v>
      </c>
      <c r="L2781" s="14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</v>
      </c>
      <c r="R2781" s="12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258"/>
        <v>42774.447777777779</v>
      </c>
      <c r="L2782" s="14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12">
        <v>0</v>
      </c>
      <c r="S2782" t="str">
        <f t="shared" si="262"/>
        <v>publishing</v>
      </c>
      <c r="T2782" t="str">
        <f t="shared" si="263"/>
        <v>children's books</v>
      </c>
    </row>
    <row r="2783" spans="1:20" ht="64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258"/>
        <v>42018.94159722222</v>
      </c>
      <c r="L2783" s="14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105.28</v>
      </c>
      <c r="R2783" s="12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258"/>
        <v>42026.924976851849</v>
      </c>
      <c r="L2784" s="14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120</v>
      </c>
      <c r="R2784" s="12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8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258"/>
        <v>42103.535254629634</v>
      </c>
      <c r="L2785" s="14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114.5</v>
      </c>
      <c r="R2785" s="12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64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258"/>
        <v>41920.787534722222</v>
      </c>
      <c r="L2786" s="14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119</v>
      </c>
      <c r="R2786" s="12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64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258"/>
        <v>42558.189432870371</v>
      </c>
      <c r="L2787" s="14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104.67999999999999</v>
      </c>
      <c r="R2787" s="12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258"/>
        <v>41815.569212962961</v>
      </c>
      <c r="L2788" s="14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117.83999999999999</v>
      </c>
      <c r="R2788" s="12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80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258"/>
        <v>41808.198518518519</v>
      </c>
      <c r="L2789" s="14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119.7</v>
      </c>
      <c r="R2789" s="12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64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258"/>
        <v>42550.701886574076</v>
      </c>
      <c r="L2790" s="14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102.49999999999999</v>
      </c>
      <c r="R2790" s="12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258"/>
        <v>42056.013124999998</v>
      </c>
      <c r="L2791" s="14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101.16666666666667</v>
      </c>
      <c r="R2791" s="12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80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258"/>
        <v>42016.938692129625</v>
      </c>
      <c r="L2792" s="14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105.33333333333333</v>
      </c>
      <c r="R2792" s="12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258"/>
        <v>42591.899988425925</v>
      </c>
      <c r="L2793" s="14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102.49999999999999</v>
      </c>
      <c r="R2793" s="12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8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258"/>
        <v>42183.231006944443</v>
      </c>
      <c r="L2794" s="14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107.60000000000001</v>
      </c>
      <c r="R2794" s="12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258"/>
        <v>42176.419039351851</v>
      </c>
      <c r="L2795" s="14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110.5675</v>
      </c>
      <c r="R2795" s="12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8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258"/>
        <v>42416.691655092596</v>
      </c>
      <c r="L2796" s="14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150</v>
      </c>
      <c r="R2796" s="12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258"/>
        <v>41780.525937500002</v>
      </c>
      <c r="L2797" s="14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104.28571428571429</v>
      </c>
      <c r="R2797" s="12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258"/>
        <v>41795.528101851851</v>
      </c>
      <c r="L2798" s="14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115.5</v>
      </c>
      <c r="R2798" s="12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258"/>
        <v>41798.94027777778</v>
      </c>
      <c r="L2799" s="14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102.64512500000001</v>
      </c>
      <c r="R2799" s="12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8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258"/>
        <v>42201.675011574072</v>
      </c>
      <c r="L2800" s="14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101.4</v>
      </c>
      <c r="R2800" s="12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8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258"/>
        <v>42507.264699074076</v>
      </c>
      <c r="L2801" s="14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116.6348</v>
      </c>
      <c r="R2801" s="12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258"/>
        <v>41948.552847222221</v>
      </c>
      <c r="L2802" s="14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133</v>
      </c>
      <c r="R2802" s="12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64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258"/>
        <v>41900.243159722224</v>
      </c>
      <c r="L2803" s="14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133.20000000000002</v>
      </c>
      <c r="R2803" s="12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8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258"/>
        <v>42192.64707175926</v>
      </c>
      <c r="L2804" s="14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101.83333333333333</v>
      </c>
      <c r="R2804" s="12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80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258"/>
        <v>42158.065694444449</v>
      </c>
      <c r="L2805" s="14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127.95</v>
      </c>
      <c r="R2805" s="12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80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258"/>
        <v>41881.453587962962</v>
      </c>
      <c r="L2806" s="14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114.99999999999999</v>
      </c>
      <c r="R2806" s="12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258"/>
        <v>42213.505474537036</v>
      </c>
      <c r="L2807" s="14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110.00000000000001</v>
      </c>
      <c r="R2807" s="12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258"/>
        <v>42185.267245370371</v>
      </c>
      <c r="L2808" s="14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112.1</v>
      </c>
      <c r="R2808" s="12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258"/>
        <v>42154.873124999998</v>
      </c>
      <c r="L2809" s="14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126</v>
      </c>
      <c r="R2809" s="12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80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258"/>
        <v>42208.84646990741</v>
      </c>
      <c r="L2810" s="14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100.24444444444444</v>
      </c>
      <c r="R2810" s="12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8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258"/>
        <v>42451.496817129635</v>
      </c>
      <c r="L2811" s="14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102.4</v>
      </c>
      <c r="R2811" s="12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258"/>
        <v>41759.13962962963</v>
      </c>
      <c r="L2812" s="14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108.2</v>
      </c>
      <c r="R2812" s="12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64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258"/>
        <v>42028.496562500004</v>
      </c>
      <c r="L2813" s="14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100.27</v>
      </c>
      <c r="R2813" s="12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64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258"/>
        <v>42054.74418981481</v>
      </c>
      <c r="L2814" s="14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113.3</v>
      </c>
      <c r="R2814" s="12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258"/>
        <v>42693.742604166662</v>
      </c>
      <c r="L2815" s="14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127.57571428571428</v>
      </c>
      <c r="R2815" s="12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80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258"/>
        <v>42103.399479166663</v>
      </c>
      <c r="L2816" s="14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107.73333333333332</v>
      </c>
      <c r="R2816" s="12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258"/>
        <v>42559.776724537034</v>
      </c>
      <c r="L2817" s="14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242</v>
      </c>
      <c r="R2817" s="12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ref="K2818:K2881" si="264">(J2818/86400)+DATE(1970,1,1)</f>
        <v>42188.467499999999</v>
      </c>
      <c r="L2818" s="14">
        <f t="shared" ref="L2818:L2881" si="265">(((I2818/60)/60)/24)+DATE(1970,1,1)</f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141.56666666666666</v>
      </c>
      <c r="R2818" s="12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8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si="264"/>
        <v>42023.634976851856</v>
      </c>
      <c r="L2819" s="14">
        <f t="shared" si="265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E2819/D2819*100</f>
        <v>130</v>
      </c>
      <c r="R2819" s="12">
        <f t="shared" ref="R2819:R2882" si="267">E2819/N2819</f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RIGHT(P2819,LEN(P2819)-SEARCH("/",P2819))</f>
        <v>plays</v>
      </c>
    </row>
    <row r="2820" spans="1:20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264"/>
        <v>42250.598217592589</v>
      </c>
      <c r="L2820" s="14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106.03</v>
      </c>
      <c r="R2820" s="12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264"/>
        <v>42139.525567129633</v>
      </c>
      <c r="L2821" s="14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104.80000000000001</v>
      </c>
      <c r="R2821" s="12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264"/>
        <v>42401.610983796301</v>
      </c>
      <c r="L2822" s="14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136</v>
      </c>
      <c r="R2822" s="1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264"/>
        <v>41875.922858796301</v>
      </c>
      <c r="L2823" s="14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100</v>
      </c>
      <c r="R2823" s="12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80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264"/>
        <v>42060.683935185181</v>
      </c>
      <c r="L2824" s="14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100</v>
      </c>
      <c r="R2824" s="12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8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264"/>
        <v>42067.011643518519</v>
      </c>
      <c r="L2825" s="14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124</v>
      </c>
      <c r="R2825" s="12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64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264"/>
        <v>42136.270787037036</v>
      </c>
      <c r="L2826" s="14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116.92307692307693</v>
      </c>
      <c r="R2826" s="12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8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264"/>
        <v>42312.792662037042</v>
      </c>
      <c r="L2827" s="14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103.33333333333334</v>
      </c>
      <c r="R2827" s="12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80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264"/>
        <v>42171.034861111111</v>
      </c>
      <c r="L2828" s="14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107.74999999999999</v>
      </c>
      <c r="R2828" s="12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80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264"/>
        <v>42494.683634259258</v>
      </c>
      <c r="L2829" s="14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120.24999999999999</v>
      </c>
      <c r="R2829" s="12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80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264"/>
        <v>42254.264687499999</v>
      </c>
      <c r="L2830" s="14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100.37894736842105</v>
      </c>
      <c r="R2830" s="12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80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264"/>
        <v>42495.434236111112</v>
      </c>
      <c r="L2831" s="14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106.52</v>
      </c>
      <c r="R2831" s="12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264"/>
        <v>41758.839675925927</v>
      </c>
      <c r="L2832" s="14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100</v>
      </c>
      <c r="R2832" s="12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264"/>
        <v>42171.824884259258</v>
      </c>
      <c r="L2833" s="14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110.66666666666667</v>
      </c>
      <c r="R2833" s="12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8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264"/>
        <v>41938.709421296298</v>
      </c>
      <c r="L2834" s="14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114.71959999999999</v>
      </c>
      <c r="R2834" s="12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264"/>
        <v>42268.127696759257</v>
      </c>
      <c r="L2835" s="14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108.25925925925925</v>
      </c>
      <c r="R2835" s="12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264"/>
        <v>42019.959837962961</v>
      </c>
      <c r="L2836" s="14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170</v>
      </c>
      <c r="R2836" s="12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80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264"/>
        <v>42313.703900462962</v>
      </c>
      <c r="L2837" s="14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187.09899999999999</v>
      </c>
      <c r="R2837" s="12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8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264"/>
        <v>42746.261782407411</v>
      </c>
      <c r="L2838" s="14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107.77777777777777</v>
      </c>
      <c r="R2838" s="12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96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264"/>
        <v>42307.908379629633</v>
      </c>
      <c r="L2839" s="14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100</v>
      </c>
      <c r="R2839" s="12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264"/>
        <v>41842.607592592591</v>
      </c>
      <c r="L2840" s="14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120.24999999999999</v>
      </c>
      <c r="R2840" s="12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8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264"/>
        <v>41853.240208333329</v>
      </c>
      <c r="L2841" s="14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111.42857142857143</v>
      </c>
      <c r="R2841" s="12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264"/>
        <v>42060.035636574074</v>
      </c>
      <c r="L2842" s="14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104</v>
      </c>
      <c r="R2842" s="12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8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264"/>
        <v>42291.739548611113</v>
      </c>
      <c r="L2843" s="14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1</v>
      </c>
      <c r="R2843" s="12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8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264"/>
        <v>41784.95248842593</v>
      </c>
      <c r="L2844" s="14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12">
        <v>0</v>
      </c>
      <c r="S2844" t="str">
        <f t="shared" si="268"/>
        <v>theater</v>
      </c>
      <c r="T2844" t="str">
        <f t="shared" si="269"/>
        <v>plays</v>
      </c>
    </row>
    <row r="2845" spans="1:20" ht="8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264"/>
        <v>42492.737847222219</v>
      </c>
      <c r="L2845" s="14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12">
        <v>0</v>
      </c>
      <c r="S2845" t="str">
        <f t="shared" si="268"/>
        <v>theater</v>
      </c>
      <c r="T2845" t="str">
        <f t="shared" si="269"/>
        <v>plays</v>
      </c>
    </row>
    <row r="2846" spans="1:20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264"/>
        <v>42709.546064814815</v>
      </c>
      <c r="L2846" s="14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5.4545454545454541</v>
      </c>
      <c r="R2846" s="12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264"/>
        <v>42103.016585648147</v>
      </c>
      <c r="L2847" s="14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31.546666666666667</v>
      </c>
      <c r="R2847" s="12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264"/>
        <v>42108.692060185189</v>
      </c>
      <c r="L2848" s="14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12">
        <v>0</v>
      </c>
      <c r="S2848" t="str">
        <f t="shared" si="268"/>
        <v>theater</v>
      </c>
      <c r="T2848" t="str">
        <f t="shared" si="269"/>
        <v>plays</v>
      </c>
    </row>
    <row r="2849" spans="1:20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264"/>
        <v>42453.806307870371</v>
      </c>
      <c r="L2849" s="14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12">
        <v>0</v>
      </c>
      <c r="S2849" t="str">
        <f t="shared" si="268"/>
        <v>theater</v>
      </c>
      <c r="T2849" t="str">
        <f t="shared" si="269"/>
        <v>plays</v>
      </c>
    </row>
    <row r="2850" spans="1:20" ht="8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264"/>
        <v>42123.648831018523</v>
      </c>
      <c r="L2850" s="14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0.2</v>
      </c>
      <c r="R2850" s="12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264"/>
        <v>42453.428240740745</v>
      </c>
      <c r="L2851" s="14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1</v>
      </c>
      <c r="R2851" s="12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264"/>
        <v>41858.007071759261</v>
      </c>
      <c r="L2852" s="14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3.8875000000000002</v>
      </c>
      <c r="R2852" s="12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80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264"/>
        <v>42390.002650462964</v>
      </c>
      <c r="L2853" s="14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12">
        <v>0</v>
      </c>
      <c r="S2853" t="str">
        <f t="shared" si="268"/>
        <v>theater</v>
      </c>
      <c r="T2853" t="str">
        <f t="shared" si="269"/>
        <v>plays</v>
      </c>
    </row>
    <row r="2854" spans="1:20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264"/>
        <v>41781.045173611114</v>
      </c>
      <c r="L2854" s="14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</v>
      </c>
      <c r="R2854" s="12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80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264"/>
        <v>41836.190937499996</v>
      </c>
      <c r="L2855" s="14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12">
        <v>0</v>
      </c>
      <c r="S2855" t="str">
        <f t="shared" si="268"/>
        <v>theater</v>
      </c>
      <c r="T2855" t="str">
        <f t="shared" si="269"/>
        <v>plays</v>
      </c>
    </row>
    <row r="2856" spans="1:20" ht="64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264"/>
        <v>42111.71665509259</v>
      </c>
      <c r="L2856" s="14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41.699999999999996</v>
      </c>
      <c r="R2856" s="12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8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264"/>
        <v>42370.007766203707</v>
      </c>
      <c r="L2857" s="14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50</v>
      </c>
      <c r="R2857" s="12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80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264"/>
        <v>42165.037581018521</v>
      </c>
      <c r="L2858" s="14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4.8666666666666663</v>
      </c>
      <c r="R2858" s="12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264"/>
        <v>42726.920081018514</v>
      </c>
      <c r="L2859" s="14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19.736842105263158</v>
      </c>
      <c r="R2859" s="12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264"/>
        <v>41954.545081018514</v>
      </c>
      <c r="L2860" s="14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12">
        <v>0</v>
      </c>
      <c r="S2860" t="str">
        <f t="shared" si="268"/>
        <v>theater</v>
      </c>
      <c r="T2860" t="str">
        <f t="shared" si="269"/>
        <v>plays</v>
      </c>
    </row>
    <row r="2861" spans="1:20" ht="64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264"/>
        <v>42233.362314814818</v>
      </c>
      <c r="L2861" s="14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</v>
      </c>
      <c r="R2861" s="12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8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264"/>
        <v>42480.80064814815</v>
      </c>
      <c r="L2862" s="14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</v>
      </c>
      <c r="R2862" s="12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80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264"/>
        <v>42257.590833333335</v>
      </c>
      <c r="L2863" s="14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32</v>
      </c>
      <c r="R2863" s="12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264"/>
        <v>41784.789687500001</v>
      </c>
      <c r="L2864" s="14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0.43307086614173229</v>
      </c>
      <c r="R2864" s="12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8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264"/>
        <v>41831.675034722226</v>
      </c>
      <c r="L2865" s="14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0.04</v>
      </c>
      <c r="R2865" s="12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3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264"/>
        <v>42172.613506944443</v>
      </c>
      <c r="L2866" s="14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</v>
      </c>
      <c r="R2866" s="12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264"/>
        <v>41950.114108796297</v>
      </c>
      <c r="L2867" s="14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12">
        <v>0</v>
      </c>
      <c r="S2867" t="str">
        <f t="shared" si="268"/>
        <v>theater</v>
      </c>
      <c r="T2867" t="str">
        <f t="shared" si="269"/>
        <v>plays</v>
      </c>
    </row>
    <row r="2868" spans="1:20" ht="80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264"/>
        <v>42627.955104166671</v>
      </c>
      <c r="L2868" s="14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0.89999999999999991</v>
      </c>
      <c r="R2868" s="12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8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264"/>
        <v>42531.195277777777</v>
      </c>
      <c r="L2869" s="14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20.16</v>
      </c>
      <c r="R2869" s="12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8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264"/>
        <v>42618.827013888891</v>
      </c>
      <c r="L2870" s="14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42.011733333333332</v>
      </c>
      <c r="R2870" s="12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8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264"/>
        <v>42540.593530092592</v>
      </c>
      <c r="L2871" s="14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0.88500000000000001</v>
      </c>
      <c r="R2871" s="12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8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264"/>
        <v>41746.189409722225</v>
      </c>
      <c r="L2872" s="14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15</v>
      </c>
      <c r="R2872" s="12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264"/>
        <v>41974.738576388889</v>
      </c>
      <c r="L2873" s="14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4.67</v>
      </c>
      <c r="R2873" s="12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264"/>
        <v>42115.11618055556</v>
      </c>
      <c r="L2874" s="14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12">
        <v>0</v>
      </c>
      <c r="S2874" t="str">
        <f t="shared" si="268"/>
        <v>theater</v>
      </c>
      <c r="T2874" t="str">
        <f t="shared" si="269"/>
        <v>plays</v>
      </c>
    </row>
    <row r="2875" spans="1:20" ht="8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264"/>
        <v>42002.817488425921</v>
      </c>
      <c r="L2875" s="14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38.119999999999997</v>
      </c>
      <c r="R2875" s="12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80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264"/>
        <v>42722.84474537037</v>
      </c>
      <c r="L2876" s="14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5.42</v>
      </c>
      <c r="R2876" s="12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8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264"/>
        <v>42465.128391203703</v>
      </c>
      <c r="L2877" s="14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3.4999999999999996E-2</v>
      </c>
      <c r="R2877" s="12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264"/>
        <v>42171.743969907402</v>
      </c>
      <c r="L2878" s="14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12">
        <v>0</v>
      </c>
      <c r="S2878" t="str">
        <f t="shared" si="268"/>
        <v>theater</v>
      </c>
      <c r="T2878" t="str">
        <f t="shared" si="269"/>
        <v>plays</v>
      </c>
    </row>
    <row r="2879" spans="1:20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264"/>
        <v>42672.955138888894</v>
      </c>
      <c r="L2879" s="14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10.833333333333334</v>
      </c>
      <c r="R2879" s="12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264"/>
        <v>42128.615682870368</v>
      </c>
      <c r="L2880" s="14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</v>
      </c>
      <c r="R2880" s="12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64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264"/>
        <v>42359.725243055553</v>
      </c>
      <c r="L2881" s="14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0.2589285714285714</v>
      </c>
      <c r="R2881" s="12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8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ref="K2882:K2945" si="270">(J2882/86400)+DATE(1970,1,1)</f>
        <v>42192.905694444446</v>
      </c>
      <c r="L2882" s="14">
        <f t="shared" ref="L2882:L2945" si="271"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23.333333333333332</v>
      </c>
      <c r="R2882" s="12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80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si="270"/>
        <v>41916.597638888888</v>
      </c>
      <c r="L2883" s="14">
        <f t="shared" si="271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E2883/D2883*100</f>
        <v>0</v>
      </c>
      <c r="R2883" s="12">
        <v>0</v>
      </c>
      <c r="S2883" t="str">
        <f t="shared" ref="S2883:S2946" si="273">LEFT(P2883,SEARCH("/",P2883,1)-1)</f>
        <v>theater</v>
      </c>
      <c r="T2883" t="str">
        <f t="shared" ref="T2883:T2946" si="274">RIGHT(P2883,LEN(P2883)-SEARCH("/",P2883))</f>
        <v>plays</v>
      </c>
    </row>
    <row r="2884" spans="1:20" ht="80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270"/>
        <v>42461.596273148149</v>
      </c>
      <c r="L2884" s="14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33.6</v>
      </c>
      <c r="R2884" s="12">
        <f t="shared" ref="R2884:R2946" si="275">E2884/N2884</f>
        <v>63</v>
      </c>
      <c r="S2884" t="str">
        <f t="shared" si="273"/>
        <v>theater</v>
      </c>
      <c r="T2884" t="str">
        <f t="shared" si="274"/>
        <v>plays</v>
      </c>
    </row>
    <row r="2885" spans="1:20" ht="8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270"/>
        <v>42370.90320601852</v>
      </c>
      <c r="L2885" s="14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19.079999999999998</v>
      </c>
      <c r="R2885" s="12">
        <f t="shared" si="275"/>
        <v>381.6</v>
      </c>
      <c r="S2885" t="str">
        <f t="shared" si="273"/>
        <v>theater</v>
      </c>
      <c r="T2885" t="str">
        <f t="shared" si="274"/>
        <v>plays</v>
      </c>
    </row>
    <row r="2886" spans="1:20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270"/>
        <v>41948.727256944447</v>
      </c>
      <c r="L2886" s="14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0.41111111111111115</v>
      </c>
      <c r="R2886" s="12">
        <f t="shared" si="275"/>
        <v>46.25</v>
      </c>
      <c r="S2886" t="str">
        <f t="shared" si="273"/>
        <v>theater</v>
      </c>
      <c r="T2886" t="str">
        <f t="shared" si="274"/>
        <v>plays</v>
      </c>
    </row>
    <row r="2887" spans="1:20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270"/>
        <v>42047.07640046296</v>
      </c>
      <c r="L2887" s="14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32.5</v>
      </c>
      <c r="R2887" s="12">
        <f t="shared" si="275"/>
        <v>26</v>
      </c>
      <c r="S2887" t="str">
        <f t="shared" si="273"/>
        <v>theater</v>
      </c>
      <c r="T2887" t="str">
        <f t="shared" si="274"/>
        <v>plays</v>
      </c>
    </row>
    <row r="2888" spans="1:20" ht="80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270"/>
        <v>42261.632916666669</v>
      </c>
      <c r="L2888" s="14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5</v>
      </c>
      <c r="R2888" s="12">
        <f t="shared" si="275"/>
        <v>10</v>
      </c>
      <c r="S2888" t="str">
        <f t="shared" si="273"/>
        <v>theater</v>
      </c>
      <c r="T2888" t="str">
        <f t="shared" si="274"/>
        <v>plays</v>
      </c>
    </row>
    <row r="2889" spans="1:20" ht="80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270"/>
        <v>41985.427361111113</v>
      </c>
      <c r="L2889" s="14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0.16666666666666669</v>
      </c>
      <c r="R2889" s="12">
        <f t="shared" si="275"/>
        <v>5</v>
      </c>
      <c r="S2889" t="str">
        <f t="shared" si="273"/>
        <v>theater</v>
      </c>
      <c r="T2889" t="str">
        <f t="shared" si="274"/>
        <v>plays</v>
      </c>
    </row>
    <row r="2890" spans="1:20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270"/>
        <v>41922.535185185188</v>
      </c>
      <c r="L2890" s="14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12">
        <v>0</v>
      </c>
      <c r="S2890" t="str">
        <f t="shared" si="273"/>
        <v>theater</v>
      </c>
      <c r="T2890" t="str">
        <f t="shared" si="274"/>
        <v>plays</v>
      </c>
    </row>
    <row r="2891" spans="1:20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270"/>
        <v>41850.863252314812</v>
      </c>
      <c r="L2891" s="14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38.066666666666663</v>
      </c>
      <c r="R2891" s="12">
        <f t="shared" si="275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80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270"/>
        <v>41831.742962962962</v>
      </c>
      <c r="L2892" s="14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</v>
      </c>
      <c r="R2892" s="12">
        <f t="shared" si="275"/>
        <v>7</v>
      </c>
      <c r="S2892" t="str">
        <f t="shared" si="273"/>
        <v>theater</v>
      </c>
      <c r="T2892" t="str">
        <f t="shared" si="274"/>
        <v>plays</v>
      </c>
    </row>
    <row r="2893" spans="1:20" ht="80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270"/>
        <v>42415.883425925931</v>
      </c>
      <c r="L2893" s="14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</v>
      </c>
      <c r="R2893" s="12">
        <f t="shared" si="275"/>
        <v>27.3</v>
      </c>
      <c r="S2893" t="str">
        <f t="shared" si="273"/>
        <v>theater</v>
      </c>
      <c r="T2893" t="str">
        <f t="shared" si="274"/>
        <v>plays</v>
      </c>
    </row>
    <row r="2894" spans="1:20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270"/>
        <v>41869.714166666665</v>
      </c>
      <c r="L2894" s="14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9.0909090909090917</v>
      </c>
      <c r="R2894" s="12">
        <f t="shared" si="275"/>
        <v>29.411764705882351</v>
      </c>
      <c r="S2894" t="str">
        <f t="shared" si="273"/>
        <v>theater</v>
      </c>
      <c r="T2894" t="str">
        <f t="shared" si="274"/>
        <v>plays</v>
      </c>
    </row>
    <row r="2895" spans="1:20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270"/>
        <v>41953.773090277777</v>
      </c>
      <c r="L2895" s="14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0.5</v>
      </c>
      <c r="R2895" s="12">
        <f t="shared" si="275"/>
        <v>12.5</v>
      </c>
      <c r="S2895" t="str">
        <f t="shared" si="273"/>
        <v>theater</v>
      </c>
      <c r="T2895" t="str">
        <f t="shared" si="274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270"/>
        <v>42037.986284722225</v>
      </c>
      <c r="L2896" s="14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12">
        <v>0</v>
      </c>
      <c r="S2896" t="str">
        <f t="shared" si="273"/>
        <v>theater</v>
      </c>
      <c r="T2896" t="str">
        <f t="shared" si="274"/>
        <v>plays</v>
      </c>
    </row>
    <row r="2897" spans="1:20" ht="80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270"/>
        <v>41811.555462962962</v>
      </c>
      <c r="L2897" s="14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4.5999999999999996</v>
      </c>
      <c r="R2897" s="12">
        <f t="shared" si="275"/>
        <v>5.75</v>
      </c>
      <c r="S2897" t="str">
        <f t="shared" si="273"/>
        <v>theater</v>
      </c>
      <c r="T2897" t="str">
        <f t="shared" si="274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270"/>
        <v>42701.908807870372</v>
      </c>
      <c r="L2898" s="14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20.833333333333336</v>
      </c>
      <c r="R2898" s="12">
        <f t="shared" si="275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80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270"/>
        <v>42258.646504629629</v>
      </c>
      <c r="L2899" s="14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</v>
      </c>
      <c r="R2899" s="12">
        <f t="shared" si="275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8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270"/>
        <v>42278.664965277778</v>
      </c>
      <c r="L2900" s="14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4.2133333333333338</v>
      </c>
      <c r="R2900" s="12">
        <f t="shared" si="275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80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270"/>
        <v>42515.078217592592</v>
      </c>
      <c r="L2901" s="14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12">
        <v>0</v>
      </c>
      <c r="S2901" t="str">
        <f t="shared" si="273"/>
        <v>theater</v>
      </c>
      <c r="T2901" t="str">
        <f t="shared" si="274"/>
        <v>plays</v>
      </c>
    </row>
    <row r="2902" spans="1:20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270"/>
        <v>41830.234166666669</v>
      </c>
      <c r="L2902" s="14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61.909090909090914</v>
      </c>
      <c r="R2902" s="12">
        <f t="shared" si="275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80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270"/>
        <v>41982.904386574075</v>
      </c>
      <c r="L2903" s="14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0.8</v>
      </c>
      <c r="R2903" s="12">
        <f t="shared" si="275"/>
        <v>3</v>
      </c>
      <c r="S2903" t="str">
        <f t="shared" si="273"/>
        <v>theater</v>
      </c>
      <c r="T2903" t="str">
        <f t="shared" si="274"/>
        <v>plays</v>
      </c>
    </row>
    <row r="2904" spans="1:20" ht="64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270"/>
        <v>42210.439768518518</v>
      </c>
      <c r="L2904" s="14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1.6666666666666666E-2</v>
      </c>
      <c r="R2904" s="12">
        <f t="shared" si="275"/>
        <v>25</v>
      </c>
      <c r="S2904" t="str">
        <f t="shared" si="273"/>
        <v>theater</v>
      </c>
      <c r="T2904" t="str">
        <f t="shared" si="274"/>
        <v>plays</v>
      </c>
    </row>
    <row r="2905" spans="1:20" ht="8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270"/>
        <v>42196.166874999995</v>
      </c>
      <c r="L2905" s="14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0.77999999999999992</v>
      </c>
      <c r="R2905" s="12">
        <f t="shared" si="275"/>
        <v>9.75</v>
      </c>
      <c r="S2905" t="str">
        <f t="shared" si="273"/>
        <v>theater</v>
      </c>
      <c r="T2905" t="str">
        <f t="shared" si="274"/>
        <v>plays</v>
      </c>
    </row>
    <row r="2906" spans="1:20" ht="8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270"/>
        <v>41940.967951388891</v>
      </c>
      <c r="L2906" s="14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5</v>
      </c>
      <c r="R2906" s="12">
        <f t="shared" si="275"/>
        <v>18.75</v>
      </c>
      <c r="S2906" t="str">
        <f t="shared" si="273"/>
        <v>theater</v>
      </c>
      <c r="T2906" t="str">
        <f t="shared" si="274"/>
        <v>plays</v>
      </c>
    </row>
    <row r="2907" spans="1:20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270"/>
        <v>42606.056863425925</v>
      </c>
      <c r="L2907" s="14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17.771428571428572</v>
      </c>
      <c r="R2907" s="12">
        <f t="shared" si="275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270"/>
        <v>42199.648912037039</v>
      </c>
      <c r="L2908" s="14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9.4166666666666661</v>
      </c>
      <c r="R2908" s="12">
        <f t="shared" si="275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80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270"/>
        <v>42444.877743055556</v>
      </c>
      <c r="L2909" s="14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0.08</v>
      </c>
      <c r="R2909" s="12">
        <f t="shared" si="275"/>
        <v>1</v>
      </c>
      <c r="S2909" t="str">
        <f t="shared" si="273"/>
        <v>theater</v>
      </c>
      <c r="T2909" t="str">
        <f t="shared" si="274"/>
        <v>plays</v>
      </c>
    </row>
    <row r="2910" spans="1:20" ht="8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270"/>
        <v>42499.73170138889</v>
      </c>
      <c r="L2910" s="14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</v>
      </c>
      <c r="R2910" s="12">
        <f t="shared" si="275"/>
        <v>52.8</v>
      </c>
      <c r="S2910" t="str">
        <f t="shared" si="273"/>
        <v>theater</v>
      </c>
      <c r="T2910" t="str">
        <f t="shared" si="274"/>
        <v>plays</v>
      </c>
    </row>
    <row r="2911" spans="1:20" ht="8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270"/>
        <v>41929.266215277778</v>
      </c>
      <c r="L2911" s="14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1.1111111111111112E-2</v>
      </c>
      <c r="R2911" s="12">
        <f t="shared" si="275"/>
        <v>20</v>
      </c>
      <c r="S2911" t="str">
        <f t="shared" si="273"/>
        <v>theater</v>
      </c>
      <c r="T2911" t="str">
        <f t="shared" si="274"/>
        <v>plays</v>
      </c>
    </row>
    <row r="2912" spans="1:20" ht="80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270"/>
        <v>42107.841284722221</v>
      </c>
      <c r="L2912" s="14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3.3333333333333335E-3</v>
      </c>
      <c r="R2912" s="12">
        <f t="shared" si="275"/>
        <v>1</v>
      </c>
      <c r="S2912" t="str">
        <f t="shared" si="273"/>
        <v>theater</v>
      </c>
      <c r="T2912" t="str">
        <f t="shared" si="274"/>
        <v>plays</v>
      </c>
    </row>
    <row r="2913" spans="1:20" ht="80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270"/>
        <v>42142.768819444449</v>
      </c>
      <c r="L2913" s="14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36.5</v>
      </c>
      <c r="R2913" s="12">
        <f t="shared" si="275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270"/>
        <v>42354.131643518514</v>
      </c>
      <c r="L2914" s="14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14.058171745152354</v>
      </c>
      <c r="R2914" s="12">
        <f t="shared" si="275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80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270"/>
        <v>41828.922905092593</v>
      </c>
      <c r="L2915" s="14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0.02</v>
      </c>
      <c r="R2915" s="12">
        <f t="shared" si="275"/>
        <v>1</v>
      </c>
      <c r="S2915" t="str">
        <f t="shared" si="273"/>
        <v>theater</v>
      </c>
      <c r="T2915" t="str">
        <f t="shared" si="274"/>
        <v>plays</v>
      </c>
    </row>
    <row r="2916" spans="1:20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270"/>
        <v>42017.907337962963</v>
      </c>
      <c r="L2916" s="14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4.0000000000000001E-3</v>
      </c>
      <c r="R2916" s="12">
        <f t="shared" si="275"/>
        <v>1</v>
      </c>
      <c r="S2916" t="str">
        <f t="shared" si="273"/>
        <v>theater</v>
      </c>
      <c r="T2916" t="str">
        <f t="shared" si="274"/>
        <v>plays</v>
      </c>
    </row>
    <row r="2917" spans="1:20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270"/>
        <v>42415.398032407407</v>
      </c>
      <c r="L2917" s="14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61.1</v>
      </c>
      <c r="R2917" s="12">
        <f t="shared" si="275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64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270"/>
        <v>41755.476724537039</v>
      </c>
      <c r="L2918" s="14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7.8378378378378386</v>
      </c>
      <c r="R2918" s="12">
        <f t="shared" si="275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270"/>
        <v>42245.234340277777</v>
      </c>
      <c r="L2919" s="14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21.85</v>
      </c>
      <c r="R2919" s="12">
        <f t="shared" si="275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270"/>
        <v>42278.629710648151</v>
      </c>
      <c r="L2920" s="14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27.24</v>
      </c>
      <c r="R2920" s="12">
        <f t="shared" si="275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270"/>
        <v>41826.61954861111</v>
      </c>
      <c r="L2921" s="14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</v>
      </c>
      <c r="R2921" s="12">
        <f t="shared" si="275"/>
        <v>8.5</v>
      </c>
      <c r="S2921" t="str">
        <f t="shared" si="273"/>
        <v>theater</v>
      </c>
      <c r="T2921" t="str">
        <f t="shared" si="274"/>
        <v>plays</v>
      </c>
    </row>
    <row r="2922" spans="1:20" ht="8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270"/>
        <v>42058.792476851857</v>
      </c>
      <c r="L2922" s="14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26.840000000000003</v>
      </c>
      <c r="R2922" s="12">
        <f t="shared" si="275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64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270"/>
        <v>41877.886620370373</v>
      </c>
      <c r="L2923" s="14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129</v>
      </c>
      <c r="R2923" s="12">
        <f t="shared" si="275"/>
        <v>43</v>
      </c>
      <c r="S2923" t="str">
        <f t="shared" si="273"/>
        <v>theater</v>
      </c>
      <c r="T2923" t="str">
        <f t="shared" si="274"/>
        <v>musical</v>
      </c>
    </row>
    <row r="2924" spans="1:20" ht="80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270"/>
        <v>42097.874155092592</v>
      </c>
      <c r="L2924" s="14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100</v>
      </c>
      <c r="R2924" s="12">
        <f t="shared" si="275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270"/>
        <v>42013.15253472222</v>
      </c>
      <c r="L2925" s="14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100</v>
      </c>
      <c r="R2925" s="12">
        <f t="shared" si="275"/>
        <v>30</v>
      </c>
      <c r="S2925" t="str">
        <f t="shared" si="273"/>
        <v>theater</v>
      </c>
      <c r="T2925" t="str">
        <f t="shared" si="274"/>
        <v>musical</v>
      </c>
    </row>
    <row r="2926" spans="1:20" ht="80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270"/>
        <v>42103.556828703702</v>
      </c>
      <c r="L2926" s="14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103.2</v>
      </c>
      <c r="R2926" s="12">
        <f t="shared" si="275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270"/>
        <v>41863.584120370375</v>
      </c>
      <c r="L2927" s="14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102.44597777777777</v>
      </c>
      <c r="R2927" s="12">
        <f t="shared" si="275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270"/>
        <v>42044.765960648147</v>
      </c>
      <c r="L2928" s="14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125</v>
      </c>
      <c r="R2928" s="12">
        <f t="shared" si="275"/>
        <v>75</v>
      </c>
      <c r="S2928" t="str">
        <f t="shared" si="273"/>
        <v>theater</v>
      </c>
      <c r="T2928" t="str">
        <f t="shared" si="274"/>
        <v>musical</v>
      </c>
    </row>
    <row r="2929" spans="1:20" ht="8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270"/>
        <v>41806.669317129628</v>
      </c>
      <c r="L2929" s="14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130.83333333333334</v>
      </c>
      <c r="R2929" s="12">
        <f t="shared" si="275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270"/>
        <v>42403.998217592598</v>
      </c>
      <c r="L2930" s="14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100</v>
      </c>
      <c r="R2930" s="12">
        <f t="shared" si="275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8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270"/>
        <v>41754.564328703702</v>
      </c>
      <c r="L2931" s="14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102.06937499999999</v>
      </c>
      <c r="R2931" s="12">
        <f t="shared" si="275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8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270"/>
        <v>42101.584074074075</v>
      </c>
      <c r="L2932" s="14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100.92000000000002</v>
      </c>
      <c r="R2932" s="12">
        <f t="shared" si="275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8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270"/>
        <v>41872.291238425925</v>
      </c>
      <c r="L2933" s="14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106</v>
      </c>
      <c r="R2933" s="12">
        <f t="shared" si="275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80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270"/>
        <v>42025.164780092593</v>
      </c>
      <c r="L2934" s="14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105.0967741935484</v>
      </c>
      <c r="R2934" s="12">
        <f t="shared" si="275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8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270"/>
        <v>42495.956631944442</v>
      </c>
      <c r="L2935" s="14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102.76</v>
      </c>
      <c r="R2935" s="12">
        <f t="shared" si="275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270"/>
        <v>41775.636157407411</v>
      </c>
      <c r="L2936" s="14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108</v>
      </c>
      <c r="R2936" s="12">
        <f t="shared" si="275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270"/>
        <v>42553.583425925928</v>
      </c>
      <c r="L2937" s="14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100.88571428571429</v>
      </c>
      <c r="R2937" s="12">
        <f t="shared" si="275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270"/>
        <v>41912.650729166664</v>
      </c>
      <c r="L2938" s="14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128</v>
      </c>
      <c r="R2938" s="12">
        <f t="shared" si="275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270"/>
        <v>41803.457326388889</v>
      </c>
      <c r="L2939" s="14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133.33333333333331</v>
      </c>
      <c r="R2939" s="12">
        <f t="shared" si="275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8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270"/>
        <v>42004.703865740739</v>
      </c>
      <c r="L2940" s="14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101.375</v>
      </c>
      <c r="R2940" s="12">
        <f t="shared" si="275"/>
        <v>126.71875</v>
      </c>
      <c r="S2940" t="str">
        <f t="shared" si="273"/>
        <v>theater</v>
      </c>
      <c r="T2940" t="str">
        <f t="shared" si="274"/>
        <v>musical</v>
      </c>
    </row>
    <row r="2941" spans="1:20" ht="8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270"/>
        <v>41845.809166666666</v>
      </c>
      <c r="L2941" s="14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102.875</v>
      </c>
      <c r="R2941" s="12">
        <f t="shared" si="275"/>
        <v>329.2</v>
      </c>
      <c r="S2941" t="str">
        <f t="shared" si="273"/>
        <v>theater</v>
      </c>
      <c r="T2941" t="str">
        <f t="shared" si="274"/>
        <v>musical</v>
      </c>
    </row>
    <row r="2942" spans="1:20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270"/>
        <v>41982.773356481484</v>
      </c>
      <c r="L2942" s="14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107.24000000000001</v>
      </c>
      <c r="R2942" s="12">
        <f t="shared" si="275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80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270"/>
        <v>42034.960127314815</v>
      </c>
      <c r="L2943" s="14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4.0000000000000001E-3</v>
      </c>
      <c r="R2943" s="12">
        <f t="shared" si="275"/>
        <v>1</v>
      </c>
      <c r="S2943" t="str">
        <f t="shared" si="273"/>
        <v>theater</v>
      </c>
      <c r="T2943" t="str">
        <f t="shared" si="274"/>
        <v>spaces</v>
      </c>
    </row>
    <row r="2944" spans="1:20" ht="80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270"/>
        <v>42334.803923611107</v>
      </c>
      <c r="L2944" s="14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20.424999999999997</v>
      </c>
      <c r="R2944" s="12">
        <f t="shared" si="275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80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270"/>
        <v>42077.129398148143</v>
      </c>
      <c r="L2945" s="14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12">
        <v>0</v>
      </c>
      <c r="S2945" t="str">
        <f t="shared" si="273"/>
        <v>theater</v>
      </c>
      <c r="T2945" t="str">
        <f t="shared" si="274"/>
        <v>spaces</v>
      </c>
    </row>
    <row r="2946" spans="1:20" ht="64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ref="K2946:K3009" si="276">(J2946/86400)+DATE(1970,1,1)</f>
        <v>42132.9143287037</v>
      </c>
      <c r="L2946" s="14">
        <f t="shared" ref="L2946:L3009" si="277"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1</v>
      </c>
      <c r="R2946" s="12">
        <f t="shared" si="275"/>
        <v>100</v>
      </c>
      <c r="S2946" t="str">
        <f t="shared" si="273"/>
        <v>theater</v>
      </c>
      <c r="T2946" t="str">
        <f t="shared" si="274"/>
        <v>spaces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si="276"/>
        <v>42118.139583333337</v>
      </c>
      <c r="L2947" s="14">
        <f t="shared" si="277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E2947/D2947*100</f>
        <v>0</v>
      </c>
      <c r="R2947" s="12">
        <v>0</v>
      </c>
      <c r="S2947" t="str">
        <f t="shared" ref="S2947:S3010" si="279">LEFT(P2947,SEARCH("/",P2947,1)-1)</f>
        <v>theater</v>
      </c>
      <c r="T2947" t="str">
        <f t="shared" ref="T2947:T3010" si="280">RIGHT(P2947,LEN(P2947)-SEARCH("/",P2947))</f>
        <v>spaces</v>
      </c>
    </row>
    <row r="2948" spans="1:20" ht="80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276"/>
        <v>42567.531157407408</v>
      </c>
      <c r="L2948" s="14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0.1</v>
      </c>
      <c r="R2948" s="12">
        <f t="shared" ref="R2948:R3010" si="281">E2948/N2948</f>
        <v>1</v>
      </c>
      <c r="S2948" t="str">
        <f t="shared" si="279"/>
        <v>theater</v>
      </c>
      <c r="T2948" t="str">
        <f t="shared" si="280"/>
        <v>spaces</v>
      </c>
    </row>
    <row r="2949" spans="1:20" ht="8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276"/>
        <v>42649.562118055561</v>
      </c>
      <c r="L2949" s="14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4.2880000000000003</v>
      </c>
      <c r="R2949" s="12">
        <f t="shared" si="281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8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276"/>
        <v>42097.649224537032</v>
      </c>
      <c r="L2950" s="14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4.8000000000000004E-3</v>
      </c>
      <c r="R2950" s="12">
        <f t="shared" si="281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80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276"/>
        <v>42297.823113425926</v>
      </c>
      <c r="L2951" s="14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</v>
      </c>
      <c r="R2951" s="12">
        <f t="shared" si="281"/>
        <v>12.5</v>
      </c>
      <c r="S2951" t="str">
        <f t="shared" si="279"/>
        <v>theater</v>
      </c>
      <c r="T2951" t="str">
        <f t="shared" si="280"/>
        <v>spaces</v>
      </c>
    </row>
    <row r="2952" spans="1:20" ht="80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276"/>
        <v>42362.36518518519</v>
      </c>
      <c r="L2952" s="14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12">
        <v>0</v>
      </c>
      <c r="S2952" t="str">
        <f t="shared" si="279"/>
        <v>theater</v>
      </c>
      <c r="T2952" t="str">
        <f t="shared" si="280"/>
        <v>spaces</v>
      </c>
    </row>
    <row r="2953" spans="1:20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276"/>
        <v>41872.802928240737</v>
      </c>
      <c r="L2953" s="14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2.1919999999999997</v>
      </c>
      <c r="R2953" s="12">
        <f t="shared" si="281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8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276"/>
        <v>42628.690266203703</v>
      </c>
      <c r="L2954" s="14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8.0250000000000004</v>
      </c>
      <c r="R2954" s="12">
        <f t="shared" si="281"/>
        <v>200.625</v>
      </c>
      <c r="S2954" t="str">
        <f t="shared" si="279"/>
        <v>theater</v>
      </c>
      <c r="T2954" t="str">
        <f t="shared" si="280"/>
        <v>spaces</v>
      </c>
    </row>
    <row r="2955" spans="1:20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276"/>
        <v>42255.791909722218</v>
      </c>
      <c r="L2955" s="14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0.15125</v>
      </c>
      <c r="R2955" s="12">
        <f t="shared" si="281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276"/>
        <v>42790.583368055552</v>
      </c>
      <c r="L2956" s="14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12">
        <v>0</v>
      </c>
      <c r="S2956" t="str">
        <f t="shared" si="279"/>
        <v>theater</v>
      </c>
      <c r="T2956" t="str">
        <f t="shared" si="280"/>
        <v>spaces</v>
      </c>
    </row>
    <row r="2957" spans="1:20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276"/>
        <v>42141.741307870368</v>
      </c>
      <c r="L2957" s="14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59.583333333333336</v>
      </c>
      <c r="R2957" s="12">
        <f t="shared" si="281"/>
        <v>65</v>
      </c>
      <c r="S2957" t="str">
        <f t="shared" si="279"/>
        <v>theater</v>
      </c>
      <c r="T2957" t="str">
        <f t="shared" si="280"/>
        <v>spaces</v>
      </c>
    </row>
    <row r="2958" spans="1:20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276"/>
        <v>42464.958912037036</v>
      </c>
      <c r="L2958" s="14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16.734177215189874</v>
      </c>
      <c r="R2958" s="12">
        <f t="shared" si="281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64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276"/>
        <v>42031.011249999996</v>
      </c>
      <c r="L2959" s="14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1.8666666666666669</v>
      </c>
      <c r="R2959" s="12">
        <f t="shared" si="281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276"/>
        <v>42438.779131944444</v>
      </c>
      <c r="L2960" s="14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12">
        <v>0</v>
      </c>
      <c r="S2960" t="str">
        <f t="shared" si="279"/>
        <v>theater</v>
      </c>
      <c r="T2960" t="str">
        <f t="shared" si="280"/>
        <v>spaces</v>
      </c>
    </row>
    <row r="2961" spans="1:20" ht="8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276"/>
        <v>42498.008391203708</v>
      </c>
      <c r="L2961" s="14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12">
        <v>0</v>
      </c>
      <c r="S2961" t="str">
        <f t="shared" si="279"/>
        <v>theater</v>
      </c>
      <c r="T2961" t="str">
        <f t="shared" si="280"/>
        <v>spaces</v>
      </c>
    </row>
    <row r="2962" spans="1:20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276"/>
        <v>41863.757210648146</v>
      </c>
      <c r="L2962" s="14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12">
        <v>0</v>
      </c>
      <c r="S2962" t="str">
        <f t="shared" si="279"/>
        <v>theater</v>
      </c>
      <c r="T2962" t="str">
        <f t="shared" si="280"/>
        <v>spaces</v>
      </c>
    </row>
    <row r="2963" spans="1:20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276"/>
        <v>42061.212488425925</v>
      </c>
      <c r="L2963" s="14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109.62</v>
      </c>
      <c r="R2963" s="12">
        <f t="shared" si="281"/>
        <v>50.75</v>
      </c>
      <c r="S2963" t="str">
        <f t="shared" si="279"/>
        <v>theater</v>
      </c>
      <c r="T2963" t="str">
        <f t="shared" si="280"/>
        <v>plays</v>
      </c>
    </row>
    <row r="2964" spans="1:20" ht="8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276"/>
        <v>42036.24428240741</v>
      </c>
      <c r="L2964" s="14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121.8</v>
      </c>
      <c r="R2964" s="12">
        <f t="shared" si="281"/>
        <v>60.9</v>
      </c>
      <c r="S2964" t="str">
        <f t="shared" si="279"/>
        <v>theater</v>
      </c>
      <c r="T2964" t="str">
        <f t="shared" si="280"/>
        <v>plays</v>
      </c>
    </row>
    <row r="2965" spans="1:20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276"/>
        <v>42157.470185185186</v>
      </c>
      <c r="L2965" s="14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106.85</v>
      </c>
      <c r="R2965" s="12">
        <f t="shared" si="281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80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276"/>
        <v>41827.909942129627</v>
      </c>
      <c r="L2966" s="14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100.71379999999999</v>
      </c>
      <c r="R2966" s="12">
        <f t="shared" si="281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80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276"/>
        <v>42162.729548611111</v>
      </c>
      <c r="L2967" s="14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109.00000000000001</v>
      </c>
      <c r="R2967" s="12">
        <f t="shared" si="281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276"/>
        <v>42233.738564814819</v>
      </c>
      <c r="L2968" s="14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113.63000000000001</v>
      </c>
      <c r="R2968" s="12">
        <f t="shared" si="281"/>
        <v>88.7734375</v>
      </c>
      <c r="S2968" t="str">
        <f t="shared" si="279"/>
        <v>theater</v>
      </c>
      <c r="T2968" t="str">
        <f t="shared" si="280"/>
        <v>plays</v>
      </c>
    </row>
    <row r="2969" spans="1:20" ht="64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276"/>
        <v>42042.197824074072</v>
      </c>
      <c r="L2969" s="14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113.92</v>
      </c>
      <c r="R2969" s="12">
        <f t="shared" si="281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276"/>
        <v>42585.523842592593</v>
      </c>
      <c r="L2970" s="14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106</v>
      </c>
      <c r="R2970" s="12">
        <f t="shared" si="281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80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276"/>
        <v>42097.786493055552</v>
      </c>
      <c r="L2971" s="14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162.5</v>
      </c>
      <c r="R2971" s="12">
        <f t="shared" si="281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276"/>
        <v>41808.669571759259</v>
      </c>
      <c r="L2972" s="14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106</v>
      </c>
      <c r="R2972" s="12">
        <f t="shared" si="281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8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276"/>
        <v>41852.658310185187</v>
      </c>
      <c r="L2973" s="14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100.15624999999999</v>
      </c>
      <c r="R2973" s="12">
        <f t="shared" si="281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276"/>
        <v>42694.110185185185</v>
      </c>
      <c r="L2974" s="14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105.35000000000001</v>
      </c>
      <c r="R2974" s="12">
        <f t="shared" si="281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80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276"/>
        <v>42341.818379629629</v>
      </c>
      <c r="L2975" s="14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174.8</v>
      </c>
      <c r="R2975" s="12">
        <f t="shared" si="281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276"/>
        <v>41880.061006944445</v>
      </c>
      <c r="L2976" s="14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102</v>
      </c>
      <c r="R2976" s="12">
        <f t="shared" si="281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8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276"/>
        <v>41941.683865740742</v>
      </c>
      <c r="L2977" s="14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100.125</v>
      </c>
      <c r="R2977" s="12">
        <f t="shared" si="281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64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276"/>
        <v>42425.730671296296</v>
      </c>
      <c r="L2978" s="14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171.42857142857142</v>
      </c>
      <c r="R2978" s="12">
        <f t="shared" si="281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96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276"/>
        <v>42026.88118055556</v>
      </c>
      <c r="L2979" s="14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113.56666666666666</v>
      </c>
      <c r="R2979" s="12">
        <f t="shared" si="281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8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276"/>
        <v>41922.640590277777</v>
      </c>
      <c r="L2980" s="14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129.46666666666667</v>
      </c>
      <c r="R2980" s="12">
        <f t="shared" si="281"/>
        <v>60.6875</v>
      </c>
      <c r="S2980" t="str">
        <f t="shared" si="279"/>
        <v>theater</v>
      </c>
      <c r="T2980" t="str">
        <f t="shared" si="280"/>
        <v>plays</v>
      </c>
    </row>
    <row r="2981" spans="1:20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276"/>
        <v>41993.824340277773</v>
      </c>
      <c r="L2981" s="14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101.4</v>
      </c>
      <c r="R2981" s="12">
        <f t="shared" si="281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276"/>
        <v>42219.915856481486</v>
      </c>
      <c r="L2982" s="14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109.16666666666666</v>
      </c>
      <c r="R2982" s="12">
        <f t="shared" si="281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8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276"/>
        <v>42225.559675925921</v>
      </c>
      <c r="L2983" s="14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128.92500000000001</v>
      </c>
      <c r="R2983" s="12">
        <f t="shared" si="281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64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276"/>
        <v>42381.686840277776</v>
      </c>
      <c r="L2984" s="14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102.06</v>
      </c>
      <c r="R2984" s="12">
        <f t="shared" si="281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276"/>
        <v>41894.632361111115</v>
      </c>
      <c r="L2985" s="14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146.53957758620692</v>
      </c>
      <c r="R2985" s="12">
        <f t="shared" si="281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276"/>
        <v>42576.278715277775</v>
      </c>
      <c r="L2986" s="14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100.352</v>
      </c>
      <c r="R2986" s="12">
        <f t="shared" si="281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8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276"/>
        <v>42654.973703703705</v>
      </c>
      <c r="L2987" s="14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121.64999999999999</v>
      </c>
      <c r="R2987" s="12">
        <f t="shared" si="281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276"/>
        <v>42431.500069444446</v>
      </c>
      <c r="L2988" s="14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105.5</v>
      </c>
      <c r="R2988" s="12">
        <f t="shared" si="281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8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276"/>
        <v>42627.307303240741</v>
      </c>
      <c r="L2989" s="14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110.4008</v>
      </c>
      <c r="R2989" s="12">
        <f t="shared" si="281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276"/>
        <v>42511.36204861111</v>
      </c>
      <c r="L2990" s="14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100</v>
      </c>
      <c r="R2990" s="12">
        <f t="shared" si="281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276"/>
        <v>42337.02039351852</v>
      </c>
      <c r="L2991" s="14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176.535</v>
      </c>
      <c r="R2991" s="12">
        <f t="shared" si="281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8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276"/>
        <v>42341.57430555555</v>
      </c>
      <c r="L2992" s="14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100</v>
      </c>
      <c r="R2992" s="12">
        <f t="shared" si="281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8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276"/>
        <v>42740.837152777778</v>
      </c>
      <c r="L2993" s="14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103.29411764705883</v>
      </c>
      <c r="R2993" s="12">
        <f t="shared" si="281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80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276"/>
        <v>42622.767476851848</v>
      </c>
      <c r="L2994" s="14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104.5</v>
      </c>
      <c r="R2994" s="12">
        <f t="shared" si="281"/>
        <v>48.984375</v>
      </c>
      <c r="S2994" t="str">
        <f t="shared" si="279"/>
        <v>theater</v>
      </c>
      <c r="T2994" t="str">
        <f t="shared" si="280"/>
        <v>spaces</v>
      </c>
    </row>
    <row r="2995" spans="1:20" ht="3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276"/>
        <v>42390.838738425926</v>
      </c>
      <c r="L2995" s="14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100.29999999999998</v>
      </c>
      <c r="R2995" s="12">
        <f t="shared" si="281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276"/>
        <v>41885.478842592594</v>
      </c>
      <c r="L2996" s="14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457.74666666666673</v>
      </c>
      <c r="R2996" s="12">
        <f t="shared" si="281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276"/>
        <v>42724.665173611109</v>
      </c>
      <c r="L2997" s="14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104.96000000000001</v>
      </c>
      <c r="R2997" s="12">
        <f t="shared" si="281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276"/>
        <v>42090.912499999999</v>
      </c>
      <c r="L2998" s="14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171.94285714285715</v>
      </c>
      <c r="R2998" s="12">
        <f t="shared" si="281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80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276"/>
        <v>42775.733715277776</v>
      </c>
      <c r="L2999" s="14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103.73000000000002</v>
      </c>
      <c r="R2999" s="12">
        <f t="shared" si="281"/>
        <v>90.2</v>
      </c>
      <c r="S2999" t="str">
        <f t="shared" si="279"/>
        <v>theater</v>
      </c>
      <c r="T2999" t="str">
        <f t="shared" si="280"/>
        <v>spaces</v>
      </c>
    </row>
    <row r="3000" spans="1:20" ht="8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276"/>
        <v>41778.193622685183</v>
      </c>
      <c r="L3000" s="14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103.029</v>
      </c>
      <c r="R3000" s="12">
        <f t="shared" si="281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80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276"/>
        <v>42780.740277777775</v>
      </c>
      <c r="L3001" s="14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118.88888888888889</v>
      </c>
      <c r="R3001" s="12">
        <f t="shared" si="281"/>
        <v>80.25</v>
      </c>
      <c r="S3001" t="str">
        <f t="shared" si="279"/>
        <v>theater</v>
      </c>
      <c r="T3001" t="str">
        <f t="shared" si="280"/>
        <v>spaces</v>
      </c>
    </row>
    <row r="3002" spans="1:20" ht="80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276"/>
        <v>42752.827199074076</v>
      </c>
      <c r="L3002" s="14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100</v>
      </c>
      <c r="R3002" s="12">
        <f t="shared" si="281"/>
        <v>62.5</v>
      </c>
      <c r="S3002" t="str">
        <f t="shared" si="279"/>
        <v>theater</v>
      </c>
      <c r="T3002" t="str">
        <f t="shared" si="280"/>
        <v>spaces</v>
      </c>
    </row>
    <row r="3003" spans="1:20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276"/>
        <v>42534.895625000005</v>
      </c>
      <c r="L3003" s="14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318.69988910451895</v>
      </c>
      <c r="R3003" s="12">
        <f t="shared" si="281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276"/>
        <v>41239.83625</v>
      </c>
      <c r="L3004" s="14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108.50614285714286</v>
      </c>
      <c r="R3004" s="12">
        <f t="shared" si="281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276"/>
        <v>42398.849259259259</v>
      </c>
      <c r="L3005" s="14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101.16666666666667</v>
      </c>
      <c r="R3005" s="12">
        <f t="shared" si="281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276"/>
        <v>41928.881064814814</v>
      </c>
      <c r="L3006" s="14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112.815</v>
      </c>
      <c r="R3006" s="12">
        <f t="shared" si="281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8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276"/>
        <v>41888.674826388888</v>
      </c>
      <c r="L3007" s="14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120.49622641509434</v>
      </c>
      <c r="R3007" s="12">
        <f t="shared" si="281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276"/>
        <v>41957.756840277776</v>
      </c>
      <c r="L3008" s="14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107.74999999999999</v>
      </c>
      <c r="R3008" s="12">
        <f t="shared" si="281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276"/>
        <v>42098.216238425928</v>
      </c>
      <c r="L3009" s="14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180</v>
      </c>
      <c r="R3009" s="12">
        <f t="shared" si="281"/>
        <v>54</v>
      </c>
      <c r="S3009" t="str">
        <f t="shared" si="279"/>
        <v>theater</v>
      </c>
      <c r="T3009" t="str">
        <f t="shared" si="280"/>
        <v>spaces</v>
      </c>
    </row>
    <row r="3010" spans="1:20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ref="K3010:K3073" si="282">(J3010/86400)+DATE(1970,1,1)</f>
        <v>42360.212025462963</v>
      </c>
      <c r="L3010" s="14">
        <f t="shared" ref="L3010:L3073" si="283">(((I3010/60)/60)/24)+DATE(1970,1,1)</f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101.16666666666667</v>
      </c>
      <c r="R3010" s="12">
        <f t="shared" si="281"/>
        <v>116.73076923076923</v>
      </c>
      <c r="S3010" t="str">
        <f t="shared" si="279"/>
        <v>theater</v>
      </c>
      <c r="T3010" t="str">
        <f t="shared" si="280"/>
        <v>spaces</v>
      </c>
    </row>
    <row r="3011" spans="1:20" ht="8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si="282"/>
        <v>41939.569907407407</v>
      </c>
      <c r="L3011" s="14">
        <f t="shared" si="283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E3011/D3011*100</f>
        <v>119.756</v>
      </c>
      <c r="R3011" s="12">
        <f t="shared" ref="R3011:R3074" si="285">E3011/N3011</f>
        <v>233.8984375</v>
      </c>
      <c r="S3011" t="str">
        <f t="shared" ref="S3011:S3074" si="286">LEFT(P3011,SEARCH("/",P3011,1)-1)</f>
        <v>theater</v>
      </c>
      <c r="T3011" t="str">
        <f t="shared" ref="T3011:T3074" si="287">RIGHT(P3011,LEN(P3011)-SEARCH("/",P3011))</f>
        <v>spaces</v>
      </c>
    </row>
    <row r="3012" spans="1:20" ht="8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282"/>
        <v>41996.832395833335</v>
      </c>
      <c r="L3012" s="14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158</v>
      </c>
      <c r="R3012" s="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282"/>
        <v>42334.468935185185</v>
      </c>
      <c r="L3013" s="14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123.66666666666666</v>
      </c>
      <c r="R3013" s="12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282"/>
        <v>42024.702893518523</v>
      </c>
      <c r="L3014" s="14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117.12499999999999</v>
      </c>
      <c r="R3014" s="12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80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282"/>
        <v>42146.836215277777</v>
      </c>
      <c r="L3015" s="14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156.96</v>
      </c>
      <c r="R3015" s="12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8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282"/>
        <v>41920.123611111107</v>
      </c>
      <c r="L3016" s="14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113.104</v>
      </c>
      <c r="R3016" s="12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282"/>
        <v>41785.72729166667</v>
      </c>
      <c r="L3017" s="14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103.17647058823529</v>
      </c>
      <c r="R3017" s="12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8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282"/>
        <v>41778.548055555555</v>
      </c>
      <c r="L3018" s="14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102.61176470588236</v>
      </c>
      <c r="R3018" s="12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80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282"/>
        <v>41841.850034722222</v>
      </c>
      <c r="L3019" s="14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105.84090909090908</v>
      </c>
      <c r="R3019" s="12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80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282"/>
        <v>42163.298333333332</v>
      </c>
      <c r="L3020" s="14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100.71428571428571</v>
      </c>
      <c r="R3020" s="12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8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282"/>
        <v>41758.833564814813</v>
      </c>
      <c r="L3021" s="14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121.23333333333332</v>
      </c>
      <c r="R3021" s="12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8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282"/>
        <v>42170.846446759257</v>
      </c>
      <c r="L3022" s="14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100.57142857142858</v>
      </c>
      <c r="R3022" s="12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80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282"/>
        <v>42660.618854166663</v>
      </c>
      <c r="L3023" s="14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116.02222222222223</v>
      </c>
      <c r="R3023" s="12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8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282"/>
        <v>42564.95380787037</v>
      </c>
      <c r="L3024" s="14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100.88</v>
      </c>
      <c r="R3024" s="12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282"/>
        <v>42121.675763888888</v>
      </c>
      <c r="L3025" s="14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103</v>
      </c>
      <c r="R3025" s="12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80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282"/>
        <v>41158.993923611109</v>
      </c>
      <c r="L3026" s="14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246.42</v>
      </c>
      <c r="R3026" s="12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64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282"/>
        <v>41761.509409722225</v>
      </c>
      <c r="L3027" s="14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302.2</v>
      </c>
      <c r="R3027" s="12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282"/>
        <v>42783.459398148145</v>
      </c>
      <c r="L3028" s="14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143.33333333333334</v>
      </c>
      <c r="R3028" s="12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64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282"/>
        <v>42053.704293981486</v>
      </c>
      <c r="L3029" s="14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131.44</v>
      </c>
      <c r="R3029" s="12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282"/>
        <v>42567.264178240745</v>
      </c>
      <c r="L3030" s="14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168.01999999999998</v>
      </c>
      <c r="R3030" s="12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80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282"/>
        <v>41932.708877314813</v>
      </c>
      <c r="L3031" s="14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109.67666666666666</v>
      </c>
      <c r="R3031" s="12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8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282"/>
        <v>42233.747349537036</v>
      </c>
      <c r="L3032" s="14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106.6857142857143</v>
      </c>
      <c r="R3032" s="12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96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282"/>
        <v>42597.882488425923</v>
      </c>
      <c r="L3033" s="14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100</v>
      </c>
      <c r="R3033" s="12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80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282"/>
        <v>42228.044664351852</v>
      </c>
      <c r="L3034" s="14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127.2</v>
      </c>
      <c r="R3034" s="12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282"/>
        <v>42570.110243055555</v>
      </c>
      <c r="L3035" s="14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146.53333333333333</v>
      </c>
      <c r="R3035" s="12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282"/>
        <v>42644.535358796296</v>
      </c>
      <c r="L3036" s="14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112.53599999999999</v>
      </c>
      <c r="R3036" s="12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282"/>
        <v>41368.560289351852</v>
      </c>
      <c r="L3037" s="14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108.78684000000001</v>
      </c>
      <c r="R3037" s="12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282"/>
        <v>41466.785231481481</v>
      </c>
      <c r="L3038" s="14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126.732</v>
      </c>
      <c r="R3038" s="12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96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282"/>
        <v>40378.893206018518</v>
      </c>
      <c r="L3039" s="14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213.20000000000002</v>
      </c>
      <c r="R3039" s="12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80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282"/>
        <v>42373.252280092594</v>
      </c>
      <c r="L3040" s="14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100.49999999999999</v>
      </c>
      <c r="R3040" s="12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282"/>
        <v>41610.794421296298</v>
      </c>
      <c r="L3041" s="14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108.71389999999998</v>
      </c>
      <c r="R3041" s="12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64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282"/>
        <v>42177.791909722218</v>
      </c>
      <c r="L3042" s="14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107.5</v>
      </c>
      <c r="R3042" s="12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282"/>
        <v>42359.868611111116</v>
      </c>
      <c r="L3043" s="14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110.48192771084338</v>
      </c>
      <c r="R3043" s="12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80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282"/>
        <v>42253.688043981485</v>
      </c>
      <c r="L3044" s="14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128</v>
      </c>
      <c r="R3044" s="12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80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282"/>
        <v>42083.070590277777</v>
      </c>
      <c r="L3045" s="14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110.00666666666667</v>
      </c>
      <c r="R3045" s="12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8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282"/>
        <v>42387.7268287037</v>
      </c>
      <c r="L3046" s="14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109.34166666666667</v>
      </c>
      <c r="R3046" s="12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8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282"/>
        <v>41843.155729166669</v>
      </c>
      <c r="L3047" s="14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132.70650000000001</v>
      </c>
      <c r="R3047" s="12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282"/>
        <v>41862.803078703706</v>
      </c>
      <c r="L3048" s="14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190.84810126582278</v>
      </c>
      <c r="R3048" s="12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282"/>
        <v>42443.989050925928</v>
      </c>
      <c r="L3049" s="14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149</v>
      </c>
      <c r="R3049" s="12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282"/>
        <v>41975.901180555556</v>
      </c>
      <c r="L3050" s="14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166.4</v>
      </c>
      <c r="R3050" s="12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8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282"/>
        <v>42139.014525462961</v>
      </c>
      <c r="L3051" s="14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106.66666666666667</v>
      </c>
      <c r="R3051" s="12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48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282"/>
        <v>42465.16851851852</v>
      </c>
      <c r="L3052" s="14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106</v>
      </c>
      <c r="R3052" s="12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8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282"/>
        <v>42744.416030092594</v>
      </c>
      <c r="L3053" s="14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23.62857142857143</v>
      </c>
      <c r="R3053" s="12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282"/>
        <v>42122.670069444444</v>
      </c>
      <c r="L3054" s="14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0.15</v>
      </c>
      <c r="R3054" s="12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282"/>
        <v>41862.761724537035</v>
      </c>
      <c r="L3055" s="14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0.4</v>
      </c>
      <c r="R3055" s="12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8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282"/>
        <v>42027.832800925928</v>
      </c>
      <c r="L3056" s="14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12">
        <v>0</v>
      </c>
      <c r="S3056" t="str">
        <f t="shared" si="286"/>
        <v>theater</v>
      </c>
      <c r="T3056" t="str">
        <f t="shared" si="287"/>
        <v>spaces</v>
      </c>
    </row>
    <row r="3057" spans="1:20" ht="80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282"/>
        <v>41953.95821759259</v>
      </c>
      <c r="L3057" s="14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5.0000000000000001E-3</v>
      </c>
      <c r="R3057" s="12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282"/>
        <v>41851.636388888888</v>
      </c>
      <c r="L3058" s="14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12">
        <v>0</v>
      </c>
      <c r="S3058" t="str">
        <f t="shared" si="286"/>
        <v>theater</v>
      </c>
      <c r="T3058" t="str">
        <f t="shared" si="287"/>
        <v>spaces</v>
      </c>
    </row>
    <row r="3059" spans="1:20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282"/>
        <v>42433.650590277779</v>
      </c>
      <c r="L3059" s="14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12">
        <v>0</v>
      </c>
      <c r="S3059" t="str">
        <f t="shared" si="286"/>
        <v>theater</v>
      </c>
      <c r="T3059" t="str">
        <f t="shared" si="287"/>
        <v>spaces</v>
      </c>
    </row>
    <row r="3060" spans="1:20" ht="80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282"/>
        <v>42460.374305555553</v>
      </c>
      <c r="L3060" s="14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1.6666666666666666E-2</v>
      </c>
      <c r="R3060" s="12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282"/>
        <v>41829.935717592591</v>
      </c>
      <c r="L3061" s="14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3.0066666666666664</v>
      </c>
      <c r="R3061" s="12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282"/>
        <v>42245.274699074071</v>
      </c>
      <c r="L3062" s="14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0.15227272727272728</v>
      </c>
      <c r="R3062" s="12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282"/>
        <v>41834.784120370372</v>
      </c>
      <c r="L3063" s="14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12">
        <v>0</v>
      </c>
      <c r="S3063" t="str">
        <f t="shared" si="286"/>
        <v>theater</v>
      </c>
      <c r="T3063" t="str">
        <f t="shared" si="287"/>
        <v>spaces</v>
      </c>
    </row>
    <row r="3064" spans="1:20" ht="80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282"/>
        <v>42248.535787037035</v>
      </c>
      <c r="L3064" s="14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66.84</v>
      </c>
      <c r="R3064" s="12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64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282"/>
        <v>42630.922893518524</v>
      </c>
      <c r="L3065" s="14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19.566666666666666</v>
      </c>
      <c r="R3065" s="12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282"/>
        <v>42299.130162037036</v>
      </c>
      <c r="L3066" s="14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11.294666666666666</v>
      </c>
      <c r="R3066" s="12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80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282"/>
        <v>41825.055231481485</v>
      </c>
      <c r="L3067" s="14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0.04</v>
      </c>
      <c r="R3067" s="12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80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282"/>
        <v>42531.228437500002</v>
      </c>
      <c r="L3068" s="14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11.985714285714286</v>
      </c>
      <c r="R3068" s="12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282"/>
        <v>42226.938414351855</v>
      </c>
      <c r="L3069" s="14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</v>
      </c>
      <c r="R3069" s="12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8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282"/>
        <v>42263.691574074073</v>
      </c>
      <c r="L3070" s="14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6.9999999999999993E-2</v>
      </c>
      <c r="R3070" s="12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8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282"/>
        <v>41957.833726851852</v>
      </c>
      <c r="L3071" s="14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14.099999999999998</v>
      </c>
      <c r="R3071" s="12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282"/>
        <v>42690.733437499999</v>
      </c>
      <c r="L3072" s="14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3.34</v>
      </c>
      <c r="R3072" s="12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282"/>
        <v>42097.732418981483</v>
      </c>
      <c r="L3073" s="14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59.774999999999999</v>
      </c>
      <c r="R3073" s="12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8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ref="K3074:K3137" si="288">(J3074/86400)+DATE(1970,1,1)</f>
        <v>42658.690532407403</v>
      </c>
      <c r="L3074" s="14">
        <f t="shared" ref="L3074:L3137" si="289"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1.6666666666666666E-2</v>
      </c>
      <c r="R3074" s="12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si="288"/>
        <v>42111.684027777781</v>
      </c>
      <c r="L3075" s="14">
        <f t="shared" si="289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E3075/D3075*100</f>
        <v>2.3035714285714284E-2</v>
      </c>
      <c r="R3075" s="12">
        <f t="shared" ref="R3075:R3138" si="291">E3075/N3075</f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RIGHT(P3075,LEN(P3075)-SEARCH("/",P3075))</f>
        <v>spaces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288"/>
        <v>42409.571284722224</v>
      </c>
      <c r="L3076" s="14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8.8000000000000009E-2</v>
      </c>
      <c r="R3076" s="12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64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288"/>
        <v>42551.102314814816</v>
      </c>
      <c r="L3077" s="14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</v>
      </c>
      <c r="R3077" s="12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288"/>
        <v>42226.651886574073</v>
      </c>
      <c r="L3078" s="14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15.06</v>
      </c>
      <c r="R3078" s="12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80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288"/>
        <v>42766.956921296296</v>
      </c>
      <c r="L3079" s="14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0.47727272727272729</v>
      </c>
      <c r="R3079" s="12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80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288"/>
        <v>42031.138831018514</v>
      </c>
      <c r="L3080" s="14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0.11833333333333333</v>
      </c>
      <c r="R3080" s="12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288"/>
        <v>42055.713368055556</v>
      </c>
      <c r="L3081" s="14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0.8417399858735245</v>
      </c>
      <c r="R3081" s="12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80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288"/>
        <v>41940.028287037036</v>
      </c>
      <c r="L3082" s="14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1.8799999999999997E-2</v>
      </c>
      <c r="R3082" s="12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8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288"/>
        <v>42237.181608796294</v>
      </c>
      <c r="L3083" s="14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0.21029999999999999</v>
      </c>
      <c r="R3083" s="12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80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288"/>
        <v>42293.922986111109</v>
      </c>
      <c r="L3084" s="14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12">
        <v>0</v>
      </c>
      <c r="S3084" t="str">
        <f t="shared" si="292"/>
        <v>theater</v>
      </c>
      <c r="T3084" t="str">
        <f t="shared" si="293"/>
        <v>spaces</v>
      </c>
    </row>
    <row r="3085" spans="1:20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288"/>
        <v>41853.563402777778</v>
      </c>
      <c r="L3085" s="14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0.27999999999999997</v>
      </c>
      <c r="R3085" s="12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8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288"/>
        <v>42100.723738425921</v>
      </c>
      <c r="L3086" s="14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11.57920670115792</v>
      </c>
      <c r="R3086" s="12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8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288"/>
        <v>42246.883784722224</v>
      </c>
      <c r="L3087" s="14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</v>
      </c>
      <c r="R3087" s="12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8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288"/>
        <v>42173.67082175926</v>
      </c>
      <c r="L3088" s="14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0.25</v>
      </c>
      <c r="R3088" s="12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288"/>
        <v>42665.150347222225</v>
      </c>
      <c r="L3089" s="14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0.625</v>
      </c>
      <c r="R3089" s="12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64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288"/>
        <v>41981.57230324074</v>
      </c>
      <c r="L3090" s="14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0.19384615384615383</v>
      </c>
      <c r="R3090" s="12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64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288"/>
        <v>42528.542627314819</v>
      </c>
      <c r="L3091" s="14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23.416</v>
      </c>
      <c r="R3091" s="12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8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288"/>
        <v>42065.818807870368</v>
      </c>
      <c r="L3092" s="14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5.0808888888888886</v>
      </c>
      <c r="R3092" s="12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8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288"/>
        <v>42566.948414351849</v>
      </c>
      <c r="L3093" s="14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15.920000000000002</v>
      </c>
      <c r="R3093" s="12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80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288"/>
        <v>42255.619351851856</v>
      </c>
      <c r="L3094" s="14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1.1831900000000002</v>
      </c>
      <c r="R3094" s="12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96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288"/>
        <v>41760.909039351856</v>
      </c>
      <c r="L3095" s="14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22.75</v>
      </c>
      <c r="R3095" s="12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64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288"/>
        <v>42207.795787037037</v>
      </c>
      <c r="L3096" s="14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2.5000000000000001E-2</v>
      </c>
      <c r="R3096" s="12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288"/>
        <v>42523.025231481486</v>
      </c>
      <c r="L3097" s="14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0.33512064343163539</v>
      </c>
      <c r="R3097" s="12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288"/>
        <v>42114.825532407413</v>
      </c>
      <c r="L3098" s="14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</v>
      </c>
      <c r="R3098" s="12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8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288"/>
        <v>42629.503483796296</v>
      </c>
      <c r="L3099" s="14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17.150000000000002</v>
      </c>
      <c r="R3099" s="12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8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288"/>
        <v>42359.792233796295</v>
      </c>
      <c r="L3100" s="14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3.6080041046690612</v>
      </c>
      <c r="R3100" s="12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8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288"/>
        <v>42382.189710648148</v>
      </c>
      <c r="L3101" s="14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13.900000000000002</v>
      </c>
      <c r="R3101" s="12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80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288"/>
        <v>41902.622395833336</v>
      </c>
      <c r="L3102" s="14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15.225</v>
      </c>
      <c r="R3102" s="12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8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288"/>
        <v>42171.383530092593</v>
      </c>
      <c r="L3103" s="14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12</v>
      </c>
      <c r="R3103" s="12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288"/>
        <v>42555.340486111112</v>
      </c>
      <c r="L3104" s="14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39.112499999999997</v>
      </c>
      <c r="R3104" s="12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288"/>
        <v>42107.156319444446</v>
      </c>
      <c r="L3105" s="14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0.26829268292682928</v>
      </c>
      <c r="R3105" s="12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288"/>
        <v>42006.908692129626</v>
      </c>
      <c r="L3106" s="14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29.625</v>
      </c>
      <c r="R3106" s="12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80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288"/>
        <v>41876.718935185185</v>
      </c>
      <c r="L3107" s="14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42.360992301112063</v>
      </c>
      <c r="R3107" s="12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288"/>
        <v>42241.429120370369</v>
      </c>
      <c r="L3108" s="14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4.1000000000000005</v>
      </c>
      <c r="R3108" s="12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8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288"/>
        <v>42128.814247685186</v>
      </c>
      <c r="L3109" s="14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19.762499999999999</v>
      </c>
      <c r="R3109" s="12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288"/>
        <v>42062.680486111116</v>
      </c>
      <c r="L3110" s="14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5.1999999999999998E-2</v>
      </c>
      <c r="R3110" s="12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8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288"/>
        <v>41844.125115740739</v>
      </c>
      <c r="L3111" s="14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25.030188679245285</v>
      </c>
      <c r="R3111" s="12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64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288"/>
        <v>42745.031469907408</v>
      </c>
      <c r="L3112" s="14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0.04</v>
      </c>
      <c r="R3112" s="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64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288"/>
        <v>41885.595138888893</v>
      </c>
      <c r="L3113" s="14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26.640000000000004</v>
      </c>
      <c r="R3113" s="12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80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288"/>
        <v>42615.121921296297</v>
      </c>
      <c r="L3114" s="14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4.7363636363636363</v>
      </c>
      <c r="R3114" s="12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80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288"/>
        <v>42081.731273148151</v>
      </c>
      <c r="L3115" s="14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4.2435339894712749</v>
      </c>
      <c r="R3115" s="12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80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288"/>
        <v>41843.632523148146</v>
      </c>
      <c r="L3116" s="14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12">
        <v>0</v>
      </c>
      <c r="S3116" t="str">
        <f t="shared" si="292"/>
        <v>theater</v>
      </c>
      <c r="T3116" t="str">
        <f t="shared" si="293"/>
        <v>spaces</v>
      </c>
    </row>
    <row r="3117" spans="1:20" ht="80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288"/>
        <v>42496.447071759263</v>
      </c>
      <c r="L3117" s="14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3</v>
      </c>
      <c r="R3117" s="12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64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288"/>
        <v>42081.515335648146</v>
      </c>
      <c r="L3118" s="14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57.333333333333336</v>
      </c>
      <c r="R3118" s="12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288"/>
        <v>42509.374537037038</v>
      </c>
      <c r="L3119" s="14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0.1</v>
      </c>
      <c r="R3119" s="12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48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288"/>
        <v>42534.649571759262</v>
      </c>
      <c r="L3120" s="14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0.31</v>
      </c>
      <c r="R3120" s="12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8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288"/>
        <v>42060.04550925926</v>
      </c>
      <c r="L3121" s="14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0.05</v>
      </c>
      <c r="R3121" s="12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64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288"/>
        <v>42435.942083333328</v>
      </c>
      <c r="L3122" s="14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9.8461538461538465E-3</v>
      </c>
      <c r="R3122" s="1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64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288"/>
        <v>41848.679803240739</v>
      </c>
      <c r="L3123" s="14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0.66666666666666674</v>
      </c>
      <c r="R3123" s="12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288"/>
        <v>42678.932083333333</v>
      </c>
      <c r="L3124" s="14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58.291457286432156</v>
      </c>
      <c r="R3124" s="12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8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288"/>
        <v>42530.993032407408</v>
      </c>
      <c r="L3125" s="14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68.153599999999997</v>
      </c>
      <c r="R3125" s="12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288"/>
        <v>41977.780104166668</v>
      </c>
      <c r="L3126" s="14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3.2499999999999999E-3</v>
      </c>
      <c r="R3126" s="12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288"/>
        <v>42346.20685185185</v>
      </c>
      <c r="L3127" s="14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12">
        <v>0</v>
      </c>
      <c r="S3127" t="str">
        <f t="shared" si="292"/>
        <v>theater</v>
      </c>
      <c r="T3127" t="str">
        <f t="shared" si="293"/>
        <v>spaces</v>
      </c>
    </row>
    <row r="3128" spans="1:20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288"/>
        <v>42427.018078703702</v>
      </c>
      <c r="L3128" s="14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4.16</v>
      </c>
      <c r="R3128" s="12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80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288"/>
        <v>42034.856817129628</v>
      </c>
      <c r="L3129" s="14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12">
        <v>0</v>
      </c>
      <c r="S3129" t="str">
        <f t="shared" si="292"/>
        <v>theater</v>
      </c>
      <c r="T3129" t="str">
        <f t="shared" si="293"/>
        <v>spaces</v>
      </c>
    </row>
    <row r="3130" spans="1:20" ht="80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288"/>
        <v>42780.825706018513</v>
      </c>
      <c r="L3130" s="14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108.60666666666667</v>
      </c>
      <c r="R3130" s="12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80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288"/>
        <v>42803.842812499999</v>
      </c>
      <c r="L3131" s="14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0.8</v>
      </c>
      <c r="R3131" s="12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64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288"/>
        <v>42808.640231481477</v>
      </c>
      <c r="L3132" s="14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3.75</v>
      </c>
      <c r="R3132" s="1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288"/>
        <v>42803.579224537039</v>
      </c>
      <c r="L3133" s="14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15.731707317073171</v>
      </c>
      <c r="R3133" s="12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48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288"/>
        <v>42786.350231481483</v>
      </c>
      <c r="L3134" s="14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3.3333333333333333E-2</v>
      </c>
      <c r="R3134" s="12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288"/>
        <v>42788.565208333333</v>
      </c>
      <c r="L3135" s="14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108</v>
      </c>
      <c r="R3135" s="12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8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288"/>
        <v>42800.720127314809</v>
      </c>
      <c r="L3136" s="14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22.5</v>
      </c>
      <c r="R3136" s="12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80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288"/>
        <v>42807.151863425926</v>
      </c>
      <c r="L3137" s="14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20.849420849420849</v>
      </c>
      <c r="R3137" s="12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80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ref="K3138:K3201" si="294">(J3138/86400)+DATE(1970,1,1)</f>
        <v>42789.462430555555</v>
      </c>
      <c r="L3138" s="14">
        <f t="shared" ref="L3138:L3201" si="295"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127.8</v>
      </c>
      <c r="R3138" s="12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64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si="294"/>
        <v>42807.885057870371</v>
      </c>
      <c r="L3139" s="14">
        <f t="shared" si="295"/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E3139/D3139*100</f>
        <v>3.3333333333333335</v>
      </c>
      <c r="R3139" s="12">
        <f t="shared" ref="R3139:R3202" si="297">E3139/N3139</f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RIGHT(P3139,LEN(P3139)-SEARCH("/",P3139))</f>
        <v>plays</v>
      </c>
    </row>
    <row r="3140" spans="1:20" ht="8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294"/>
        <v>42809.645914351851</v>
      </c>
      <c r="L3140" s="14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12">
        <v>0</v>
      </c>
      <c r="S3140" t="str">
        <f t="shared" si="298"/>
        <v>theater</v>
      </c>
      <c r="T3140" t="str">
        <f t="shared" si="299"/>
        <v>plays</v>
      </c>
    </row>
    <row r="3141" spans="1:20" ht="80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294"/>
        <v>42785.270370370374</v>
      </c>
      <c r="L3141" s="14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5.4</v>
      </c>
      <c r="R3141" s="12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8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294"/>
        <v>42802.718784722223</v>
      </c>
      <c r="L3142" s="14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0.96</v>
      </c>
      <c r="R3142" s="1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294"/>
        <v>42800.753333333334</v>
      </c>
      <c r="L3143" s="14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51.6</v>
      </c>
      <c r="R3143" s="12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64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294"/>
        <v>42783.513182870374</v>
      </c>
      <c r="L3144" s="14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</v>
      </c>
      <c r="R3144" s="12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96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294"/>
        <v>42808.358287037037</v>
      </c>
      <c r="L3145" s="14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12">
        <v>0</v>
      </c>
      <c r="S3145" t="str">
        <f t="shared" si="298"/>
        <v>theater</v>
      </c>
      <c r="T3145" t="str">
        <f t="shared" si="299"/>
        <v>plays</v>
      </c>
    </row>
    <row r="3146" spans="1:20" ht="8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294"/>
        <v>42796.538275462968</v>
      </c>
      <c r="L3146" s="14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75.400000000000006</v>
      </c>
      <c r="R3146" s="12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64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294"/>
        <v>42762.040902777779</v>
      </c>
      <c r="L3147" s="14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12">
        <v>0</v>
      </c>
      <c r="S3147" t="str">
        <f t="shared" si="298"/>
        <v>theater</v>
      </c>
      <c r="T3147" t="str">
        <f t="shared" si="299"/>
        <v>plays</v>
      </c>
    </row>
    <row r="3148" spans="1:20" ht="64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294"/>
        <v>42796.682476851856</v>
      </c>
      <c r="L3148" s="14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10.5</v>
      </c>
      <c r="R3148" s="12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294"/>
        <v>41909.96938657407</v>
      </c>
      <c r="L3149" s="14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117.52499999999999</v>
      </c>
      <c r="R3149" s="12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294"/>
        <v>41891.665324074071</v>
      </c>
      <c r="L3150" s="14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131.16666666666669</v>
      </c>
      <c r="R3150" s="12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8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294"/>
        <v>41226.017361111109</v>
      </c>
      <c r="L3151" s="14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104</v>
      </c>
      <c r="R3151" s="12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294"/>
        <v>40478.263923611114</v>
      </c>
      <c r="L3152" s="14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101</v>
      </c>
      <c r="R3152" s="12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64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294"/>
        <v>41862.83997685185</v>
      </c>
      <c r="L3153" s="14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100.4</v>
      </c>
      <c r="R3153" s="12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294"/>
        <v>41550.867673611108</v>
      </c>
      <c r="L3154" s="14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105.95454545454545</v>
      </c>
      <c r="R3154" s="12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64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294"/>
        <v>40633.154363425929</v>
      </c>
      <c r="L3155" s="14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335.58333333333337</v>
      </c>
      <c r="R3155" s="12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80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294"/>
        <v>40970.875671296293</v>
      </c>
      <c r="L3156" s="14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112.92857142857142</v>
      </c>
      <c r="R3156" s="12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294"/>
        <v>41233.499131944445</v>
      </c>
      <c r="L3157" s="14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188.50460000000001</v>
      </c>
      <c r="R3157" s="12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294"/>
        <v>41026.953055555554</v>
      </c>
      <c r="L3158" s="14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101.81818181818181</v>
      </c>
      <c r="R3158" s="12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294"/>
        <v>41829.788252314815</v>
      </c>
      <c r="L3159" s="14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101</v>
      </c>
      <c r="R3159" s="12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294"/>
        <v>41447.839722222227</v>
      </c>
      <c r="L3160" s="14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113.99999999999999</v>
      </c>
      <c r="R3160" s="12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64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294"/>
        <v>40884.066678240742</v>
      </c>
      <c r="L3161" s="14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133.48133333333334</v>
      </c>
      <c r="R3161" s="12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80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294"/>
        <v>41841.26489583333</v>
      </c>
      <c r="L3162" s="14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101.53333333333335</v>
      </c>
      <c r="R3162" s="12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294"/>
        <v>41897.536134259259</v>
      </c>
      <c r="L3163" s="14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105.1</v>
      </c>
      <c r="R3163" s="12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80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294"/>
        <v>41799.685902777775</v>
      </c>
      <c r="L3164" s="14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127.15</v>
      </c>
      <c r="R3164" s="12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294"/>
        <v>41775.753761574073</v>
      </c>
      <c r="L3165" s="14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111.15384615384616</v>
      </c>
      <c r="R3165" s="12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8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294"/>
        <v>41766.805729166663</v>
      </c>
      <c r="L3166" s="14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106.76</v>
      </c>
      <c r="R3166" s="12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8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294"/>
        <v>40644.159259259257</v>
      </c>
      <c r="L3167" s="14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162.66666666666666</v>
      </c>
      <c r="R3167" s="12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294"/>
        <v>41940.69158564815</v>
      </c>
      <c r="L3168" s="14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160.22808571428573</v>
      </c>
      <c r="R3168" s="12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294"/>
        <v>41839.175706018519</v>
      </c>
      <c r="L3169" s="14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116.16666666666666</v>
      </c>
      <c r="R3169" s="12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294"/>
        <v>41772.105937500004</v>
      </c>
      <c r="L3170" s="14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124.2</v>
      </c>
      <c r="R3170" s="12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48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294"/>
        <v>41591.737974537034</v>
      </c>
      <c r="L3171" s="14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103.01249999999999</v>
      </c>
      <c r="R3171" s="12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64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294"/>
        <v>41789.080370370371</v>
      </c>
      <c r="L3172" s="14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112.25</v>
      </c>
      <c r="R3172" s="12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8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294"/>
        <v>42466.608310185184</v>
      </c>
      <c r="L3173" s="14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108.8142857142857</v>
      </c>
      <c r="R3173" s="12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294"/>
        <v>40923.729953703703</v>
      </c>
      <c r="L3174" s="14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114.99999999999999</v>
      </c>
      <c r="R3174" s="12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80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294"/>
        <v>41878.878379629634</v>
      </c>
      <c r="L3175" s="14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103</v>
      </c>
      <c r="R3175" s="12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80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294"/>
        <v>41862.864675925928</v>
      </c>
      <c r="L3176" s="14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101.13333333333334</v>
      </c>
      <c r="R3176" s="12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96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294"/>
        <v>40531.886886574073</v>
      </c>
      <c r="L3177" s="14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109.55999999999999</v>
      </c>
      <c r="R3177" s="12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294"/>
        <v>41477.930914351848</v>
      </c>
      <c r="L3178" s="14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114.8421052631579</v>
      </c>
      <c r="R3178" s="12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294"/>
        <v>41781.666770833333</v>
      </c>
      <c r="L3179" s="14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117.39999999999999</v>
      </c>
      <c r="R3179" s="12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8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294"/>
        <v>41806.605034722219</v>
      </c>
      <c r="L3180" s="14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171.73333333333335</v>
      </c>
      <c r="R3180" s="12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294"/>
        <v>41375.702210648145</v>
      </c>
      <c r="L3181" s="14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114.16238095238094</v>
      </c>
      <c r="R3181" s="12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294"/>
        <v>41780.412604166668</v>
      </c>
      <c r="L3182" s="14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119.75</v>
      </c>
      <c r="R3182" s="12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8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294"/>
        <v>41779.310034722221</v>
      </c>
      <c r="L3183" s="14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109.00000000000001</v>
      </c>
      <c r="R3183" s="12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294"/>
        <v>40883.949317129627</v>
      </c>
      <c r="L3184" s="14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100.88571428571429</v>
      </c>
      <c r="R3184" s="12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64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294"/>
        <v>41491.79478009259</v>
      </c>
      <c r="L3185" s="14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109.00000000000001</v>
      </c>
      <c r="R3185" s="12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64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294"/>
        <v>41791.993414351848</v>
      </c>
      <c r="L3186" s="14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107.20930232558139</v>
      </c>
      <c r="R3186" s="12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294"/>
        <v>41829.977326388893</v>
      </c>
      <c r="L3187" s="14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100</v>
      </c>
      <c r="R3187" s="12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8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294"/>
        <v>41868.924050925925</v>
      </c>
      <c r="L3188" s="14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102.18750000000001</v>
      </c>
      <c r="R3188" s="12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8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294"/>
        <v>41835.666354166664</v>
      </c>
      <c r="L3189" s="14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116.29333333333334</v>
      </c>
      <c r="R3189" s="12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80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294"/>
        <v>42144.415532407409</v>
      </c>
      <c r="L3190" s="14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65</v>
      </c>
      <c r="R3190" s="12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8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294"/>
        <v>42118.346435185187</v>
      </c>
      <c r="L3191" s="14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12.327272727272726</v>
      </c>
      <c r="R3191" s="12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64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294"/>
        <v>42683.151331018518</v>
      </c>
      <c r="L3192" s="14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12">
        <v>0</v>
      </c>
      <c r="S3192" t="str">
        <f t="shared" si="298"/>
        <v>theater</v>
      </c>
      <c r="T3192" t="str">
        <f t="shared" si="299"/>
        <v>musical</v>
      </c>
    </row>
    <row r="3193" spans="1:20" ht="80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294"/>
        <v>42538.755428240736</v>
      </c>
      <c r="L3193" s="14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4.0266666666666664</v>
      </c>
      <c r="R3193" s="12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294"/>
        <v>42018.94049768518</v>
      </c>
      <c r="L3194" s="14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</v>
      </c>
      <c r="R3194" s="12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294"/>
        <v>42010.968240740738</v>
      </c>
      <c r="L3195" s="14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11.74</v>
      </c>
      <c r="R3195" s="12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8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294"/>
        <v>42182.062476851846</v>
      </c>
      <c r="L3196" s="14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12">
        <v>0</v>
      </c>
      <c r="S3196" t="str">
        <f t="shared" si="298"/>
        <v>theater</v>
      </c>
      <c r="T3196" t="str">
        <f t="shared" si="299"/>
        <v>musical</v>
      </c>
    </row>
    <row r="3197" spans="1:20" ht="8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294"/>
        <v>42017.594236111108</v>
      </c>
      <c r="L3197" s="14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59.142857142857139</v>
      </c>
      <c r="R3197" s="12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80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294"/>
        <v>42157.598090277781</v>
      </c>
      <c r="L3198" s="14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0.06</v>
      </c>
      <c r="R3198" s="12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294"/>
        <v>42009.493263888886</v>
      </c>
      <c r="L3199" s="14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11.450000000000001</v>
      </c>
      <c r="R3199" s="12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294"/>
        <v>42013.424502314811</v>
      </c>
      <c r="L3200" s="14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0.36666666666666664</v>
      </c>
      <c r="R3200" s="12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64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294"/>
        <v>41858.761782407411</v>
      </c>
      <c r="L3201" s="14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52.16</v>
      </c>
      <c r="R3201" s="12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8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ref="K3202:K3265" si="300">(J3202/86400)+DATE(1970,1,1)</f>
        <v>42460.320613425924</v>
      </c>
      <c r="L3202" s="14">
        <f t="shared" ref="L3202:L3265" si="301"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2E-3</v>
      </c>
      <c r="R3202" s="1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8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si="300"/>
        <v>41861.767094907409</v>
      </c>
      <c r="L3203" s="14">
        <f t="shared" si="301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E3203/D3203*100</f>
        <v>1.25</v>
      </c>
      <c r="R3203" s="12">
        <f t="shared" ref="R3203:R3266" si="303">E3203/N3203</f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RIGHT(P3203,LEN(P3203)-SEARCH("/",P3203))</f>
        <v>musical</v>
      </c>
    </row>
    <row r="3204" spans="1:20" ht="80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300"/>
        <v>42293.853541666671</v>
      </c>
      <c r="L3204" s="14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54.52</v>
      </c>
      <c r="R3204" s="12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64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300"/>
        <v>42242.988680555558</v>
      </c>
      <c r="L3205" s="14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25</v>
      </c>
      <c r="R3205" s="12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80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300"/>
        <v>42172.686099537037</v>
      </c>
      <c r="L3206" s="14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12">
        <v>0</v>
      </c>
      <c r="S3206" t="str">
        <f t="shared" si="304"/>
        <v>theater</v>
      </c>
      <c r="T3206" t="str">
        <f t="shared" si="305"/>
        <v>musical</v>
      </c>
    </row>
    <row r="3207" spans="1:20" ht="80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300"/>
        <v>42095.374675925923</v>
      </c>
      <c r="L3207" s="14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3.4125000000000001</v>
      </c>
      <c r="R3207" s="12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300"/>
        <v>42236.276053240741</v>
      </c>
      <c r="L3208" s="14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12">
        <v>0</v>
      </c>
      <c r="S3208" t="str">
        <f t="shared" si="304"/>
        <v>theater</v>
      </c>
      <c r="T3208" t="str">
        <f t="shared" si="305"/>
        <v>musical</v>
      </c>
    </row>
    <row r="3209" spans="1:20" ht="80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300"/>
        <v>42057.277858796297</v>
      </c>
      <c r="L3209" s="14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46.36363636363636</v>
      </c>
      <c r="R3209" s="12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300"/>
        <v>41827.605057870373</v>
      </c>
      <c r="L3210" s="14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103.49999999999999</v>
      </c>
      <c r="R3210" s="12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300"/>
        <v>41778.637245370366</v>
      </c>
      <c r="L3211" s="14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119.32315789473684</v>
      </c>
      <c r="R3211" s="12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80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300"/>
        <v>41013.936562499999</v>
      </c>
      <c r="L3212" s="14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125.76666666666667</v>
      </c>
      <c r="R3212" s="12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80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300"/>
        <v>41834.58657407407</v>
      </c>
      <c r="L3213" s="14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119.74347826086958</v>
      </c>
      <c r="R3213" s="12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300"/>
        <v>41829.795729166668</v>
      </c>
      <c r="L3214" s="14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126.25</v>
      </c>
      <c r="R3214" s="12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80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300"/>
        <v>42171.763414351852</v>
      </c>
      <c r="L3215" s="14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100.11666666666667</v>
      </c>
      <c r="R3215" s="12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80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300"/>
        <v>42337.792511574073</v>
      </c>
      <c r="L3216" s="14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102.13333333333334</v>
      </c>
      <c r="R3216" s="12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300"/>
        <v>42219.665173611109</v>
      </c>
      <c r="L3217" s="14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100.35142857142858</v>
      </c>
      <c r="R3217" s="12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80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300"/>
        <v>42165.462627314817</v>
      </c>
      <c r="L3218" s="14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100.05</v>
      </c>
      <c r="R3218" s="12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64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300"/>
        <v>42648.546111111107</v>
      </c>
      <c r="L3219" s="14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116.02222222222223</v>
      </c>
      <c r="R3219" s="12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80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300"/>
        <v>41971.002152777779</v>
      </c>
      <c r="L3220" s="14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102.1</v>
      </c>
      <c r="R3220" s="12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300"/>
        <v>42050.983182870375</v>
      </c>
      <c r="L3221" s="14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100.11000000000001</v>
      </c>
      <c r="R3221" s="12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300"/>
        <v>42772.833379629628</v>
      </c>
      <c r="L3222" s="14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100.84</v>
      </c>
      <c r="R3222" s="12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8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300"/>
        <v>42155.696793981479</v>
      </c>
      <c r="L3223" s="14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103.42499999999998</v>
      </c>
      <c r="R3223" s="12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64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300"/>
        <v>42270.582141203704</v>
      </c>
      <c r="L3224" s="14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124.8</v>
      </c>
      <c r="R3224" s="12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300"/>
        <v>42206.835370370369</v>
      </c>
      <c r="L3225" s="14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109.51612903225806</v>
      </c>
      <c r="R3225" s="12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80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300"/>
        <v>42697.850844907407</v>
      </c>
      <c r="L3226" s="14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102.03333333333333</v>
      </c>
      <c r="R3226" s="12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300"/>
        <v>42503.559467592597</v>
      </c>
      <c r="L3227" s="14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102.35000000000001</v>
      </c>
      <c r="R3227" s="12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300"/>
        <v>42277.583472222221</v>
      </c>
      <c r="L3228" s="14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104.16666666666667</v>
      </c>
      <c r="R3228" s="12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80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300"/>
        <v>42722.882361111115</v>
      </c>
      <c r="L3229" s="14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125</v>
      </c>
      <c r="R3229" s="12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300"/>
        <v>42323.70930555556</v>
      </c>
      <c r="L3230" s="14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102.34285714285714</v>
      </c>
      <c r="R3230" s="12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64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300"/>
        <v>41933.291643518518</v>
      </c>
      <c r="L3231" s="14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107.86500000000001</v>
      </c>
      <c r="R3231" s="12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80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300"/>
        <v>41898.168124999997</v>
      </c>
      <c r="L3232" s="14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109.88461538461539</v>
      </c>
      <c r="R3232" s="12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300"/>
        <v>42446.943831018521</v>
      </c>
      <c r="L3233" s="14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161</v>
      </c>
      <c r="R3233" s="12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300"/>
        <v>42463.81385416667</v>
      </c>
      <c r="L3234" s="14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131.20000000000002</v>
      </c>
      <c r="R3234" s="12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80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300"/>
        <v>42766.805034722223</v>
      </c>
      <c r="L3235" s="14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118.8</v>
      </c>
      <c r="R3235" s="12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80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300"/>
        <v>42734.789444444439</v>
      </c>
      <c r="L3236" s="14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100.39275000000001</v>
      </c>
      <c r="R3236" s="12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8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300"/>
        <v>42522.347812499997</v>
      </c>
      <c r="L3237" s="14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103.20666666666666</v>
      </c>
      <c r="R3237" s="12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300"/>
        <v>42702.917048611111</v>
      </c>
      <c r="L3238" s="14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100.6</v>
      </c>
      <c r="R3238" s="12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48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300"/>
        <v>42252.474351851852</v>
      </c>
      <c r="L3239" s="14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100.78754285714287</v>
      </c>
      <c r="R3239" s="12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8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300"/>
        <v>42156.510393518518</v>
      </c>
      <c r="L3240" s="14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112.32142857142857</v>
      </c>
      <c r="R3240" s="12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80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300"/>
        <v>42278.089039351849</v>
      </c>
      <c r="L3241" s="14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105.91914022517912</v>
      </c>
      <c r="R3241" s="12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80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300"/>
        <v>42754.693842592591</v>
      </c>
      <c r="L3242" s="14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100.56666666666668</v>
      </c>
      <c r="R3242" s="12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300"/>
        <v>41893.324884259258</v>
      </c>
      <c r="L3243" s="14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115.30588235294117</v>
      </c>
      <c r="R3243" s="12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300"/>
        <v>41871.755694444444</v>
      </c>
      <c r="L3244" s="14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127.30419999999999</v>
      </c>
      <c r="R3244" s="12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8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300"/>
        <v>42262.096782407403</v>
      </c>
      <c r="L3245" s="14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102.83750000000001</v>
      </c>
      <c r="R3245" s="12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300"/>
        <v>42675.694236111114</v>
      </c>
      <c r="L3246" s="14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102.9375</v>
      </c>
      <c r="R3246" s="12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300"/>
        <v>42135.60020833333</v>
      </c>
      <c r="L3247" s="14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104.3047619047619</v>
      </c>
      <c r="R3247" s="12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300"/>
        <v>42230.472222222219</v>
      </c>
      <c r="L3248" s="14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111.22000000000001</v>
      </c>
      <c r="R3248" s="12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300"/>
        <v>42167.434166666666</v>
      </c>
      <c r="L3249" s="14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105.86</v>
      </c>
      <c r="R3249" s="12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48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300"/>
        <v>42068.888391203705</v>
      </c>
      <c r="L3250" s="14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100.79166666666666</v>
      </c>
      <c r="R3250" s="12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80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300"/>
        <v>42145.746689814812</v>
      </c>
      <c r="L3251" s="14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104.92727272727274</v>
      </c>
      <c r="R3251" s="12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80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300"/>
        <v>41918.742175925923</v>
      </c>
      <c r="L3252" s="14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101.55199999999999</v>
      </c>
      <c r="R3252" s="12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80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300"/>
        <v>42146.731087962966</v>
      </c>
      <c r="L3253" s="14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110.73333333333333</v>
      </c>
      <c r="R3253" s="12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64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300"/>
        <v>42590.472685185188</v>
      </c>
      <c r="L3254" s="14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127.82222222222221</v>
      </c>
      <c r="R3254" s="12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300"/>
        <v>42602.576712962968</v>
      </c>
      <c r="L3255" s="14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101.82500000000002</v>
      </c>
      <c r="R3255" s="12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80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300"/>
        <v>42059.085752314815</v>
      </c>
      <c r="L3256" s="14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101.25769230769231</v>
      </c>
      <c r="R3256" s="12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96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300"/>
        <v>41889.768229166664</v>
      </c>
      <c r="L3257" s="14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175</v>
      </c>
      <c r="R3257" s="12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64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300"/>
        <v>42144.573807870373</v>
      </c>
      <c r="L3258" s="14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128.06</v>
      </c>
      <c r="R3258" s="12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80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300"/>
        <v>42758.559629629628</v>
      </c>
      <c r="L3259" s="14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106.29949999999999</v>
      </c>
      <c r="R3259" s="12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64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300"/>
        <v>41982.887280092589</v>
      </c>
      <c r="L3260" s="14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105.21428571428571</v>
      </c>
      <c r="R3260" s="12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80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300"/>
        <v>42614.760937500003</v>
      </c>
      <c r="L3261" s="14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106.16782608695652</v>
      </c>
      <c r="R3261" s="12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300"/>
        <v>42303.672662037032</v>
      </c>
      <c r="L3262" s="14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109.24000000000001</v>
      </c>
      <c r="R3262" s="12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80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300"/>
        <v>42171.725416666668</v>
      </c>
      <c r="L3263" s="14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100.45454545454547</v>
      </c>
      <c r="R3263" s="12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300"/>
        <v>41964.315532407403</v>
      </c>
      <c r="L3264" s="14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103.04098360655738</v>
      </c>
      <c r="R3264" s="12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300"/>
        <v>42284.516064814816</v>
      </c>
      <c r="L3265" s="14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112.1664</v>
      </c>
      <c r="R3265" s="12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ref="K3266:K3329" si="306">(J3266/86400)+DATE(1970,1,1)</f>
        <v>42016.800208333334</v>
      </c>
      <c r="L3266" s="14">
        <f t="shared" ref="L3266:L3329" si="307">(((I3266/60)/60)/24)+DATE(1970,1,1)</f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103</v>
      </c>
      <c r="R3266" s="12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64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si="306"/>
        <v>42311.711979166663</v>
      </c>
      <c r="L3267" s="14">
        <f t="shared" si="307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E3267/D3267*100</f>
        <v>164</v>
      </c>
      <c r="R3267" s="12">
        <f t="shared" ref="R3267:R3330" si="309">E3267/N3267</f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RIGHT(P3267,LEN(P3267)-SEARCH("/",P3267))</f>
        <v>plays</v>
      </c>
    </row>
    <row r="3268" spans="1:20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306"/>
        <v>42136.536134259259</v>
      </c>
      <c r="L3268" s="14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131.28333333333333</v>
      </c>
      <c r="R3268" s="12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80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306"/>
        <v>42172.757638888885</v>
      </c>
      <c r="L3269" s="14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102.1</v>
      </c>
      <c r="R3269" s="12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306"/>
        <v>42590.90425925926</v>
      </c>
      <c r="L3270" s="14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128</v>
      </c>
      <c r="R3270" s="12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306"/>
        <v>42137.395798611113</v>
      </c>
      <c r="L3271" s="14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101.49999999999999</v>
      </c>
      <c r="R3271" s="12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306"/>
        <v>42167.533159722225</v>
      </c>
      <c r="L3272" s="14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101.66666666666666</v>
      </c>
      <c r="R3272" s="1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306"/>
        <v>41915.437210648146</v>
      </c>
      <c r="L3273" s="14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130</v>
      </c>
      <c r="R3273" s="12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64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306"/>
        <v>42284.500104166669</v>
      </c>
      <c r="L3274" s="14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154.43</v>
      </c>
      <c r="R3274" s="12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8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306"/>
        <v>42611.801412037035</v>
      </c>
      <c r="L3275" s="14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107.4</v>
      </c>
      <c r="R3275" s="12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306"/>
        <v>42400.704537037032</v>
      </c>
      <c r="L3276" s="14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101.32258064516128</v>
      </c>
      <c r="R3276" s="12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80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306"/>
        <v>42017.88045138889</v>
      </c>
      <c r="L3277" s="14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100.27777777777777</v>
      </c>
      <c r="R3277" s="12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80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306"/>
        <v>42426.949988425928</v>
      </c>
      <c r="L3278" s="14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116.84444444444443</v>
      </c>
      <c r="R3278" s="12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80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306"/>
        <v>41931.682939814811</v>
      </c>
      <c r="L3279" s="14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108.60000000000001</v>
      </c>
      <c r="R3279" s="12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8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306"/>
        <v>42124.848414351851</v>
      </c>
      <c r="L3280" s="14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103.4</v>
      </c>
      <c r="R3280" s="12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306"/>
        <v>42431.102534722224</v>
      </c>
      <c r="L3281" s="14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114.27586206896552</v>
      </c>
      <c r="R3281" s="12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306"/>
        <v>42121.756921296299</v>
      </c>
      <c r="L3282" s="14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103</v>
      </c>
      <c r="R3282" s="12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64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306"/>
        <v>42219.019733796296</v>
      </c>
      <c r="L3283" s="14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121.6</v>
      </c>
      <c r="R3283" s="12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8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306"/>
        <v>42445.19430555556</v>
      </c>
      <c r="L3284" s="14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102.6467741935484</v>
      </c>
      <c r="R3284" s="12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80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306"/>
        <v>42379.74418981481</v>
      </c>
      <c r="L3285" s="14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104.75000000000001</v>
      </c>
      <c r="R3285" s="12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306"/>
        <v>42380.884872685187</v>
      </c>
      <c r="L3286" s="14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101.6</v>
      </c>
      <c r="R3286" s="12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306"/>
        <v>42762.942430555559</v>
      </c>
      <c r="L3287" s="14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112.10242048409683</v>
      </c>
      <c r="R3287" s="12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8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306"/>
        <v>42567.840069444443</v>
      </c>
      <c r="L3288" s="14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101.76666666666667</v>
      </c>
      <c r="R3288" s="12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306"/>
        <v>42311.750324074077</v>
      </c>
      <c r="L3289" s="14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100</v>
      </c>
      <c r="R3289" s="12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80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306"/>
        <v>42505.774479166663</v>
      </c>
      <c r="L3290" s="14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100.26489999999998</v>
      </c>
      <c r="R3290" s="12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8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306"/>
        <v>42758.368078703701</v>
      </c>
      <c r="L3291" s="14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133.04200000000003</v>
      </c>
      <c r="R3291" s="12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96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306"/>
        <v>42775.51494212963</v>
      </c>
      <c r="L3292" s="14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121.2</v>
      </c>
      <c r="R3292" s="12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8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306"/>
        <v>42232.702546296292</v>
      </c>
      <c r="L3293" s="14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113.99999999999999</v>
      </c>
      <c r="R3293" s="12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306"/>
        <v>42282.770231481481</v>
      </c>
      <c r="L3294" s="14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286.13861386138615</v>
      </c>
      <c r="R3294" s="12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8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306"/>
        <v>42768.425370370373</v>
      </c>
      <c r="L3295" s="14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170.44444444444446</v>
      </c>
      <c r="R3295" s="12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8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306"/>
        <v>42141.541134259256</v>
      </c>
      <c r="L3296" s="14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118.33333333333333</v>
      </c>
      <c r="R3296" s="12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80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306"/>
        <v>42609.442465277782</v>
      </c>
      <c r="L3297" s="14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102.85857142857142</v>
      </c>
      <c r="R3297" s="12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80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306"/>
        <v>42309.756620370375</v>
      </c>
      <c r="L3298" s="14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144.06666666666666</v>
      </c>
      <c r="R3298" s="12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306"/>
        <v>42193.771481481483</v>
      </c>
      <c r="L3299" s="14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100.07272727272726</v>
      </c>
      <c r="R3299" s="12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8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306"/>
        <v>42239.957962962959</v>
      </c>
      <c r="L3300" s="14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101.73</v>
      </c>
      <c r="R3300" s="12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8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306"/>
        <v>42261.917395833334</v>
      </c>
      <c r="L3301" s="14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116.19999999999999</v>
      </c>
      <c r="R3301" s="12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64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306"/>
        <v>42102.743773148148</v>
      </c>
      <c r="L3302" s="14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136.16666666666666</v>
      </c>
      <c r="R3302" s="12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8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306"/>
        <v>42538.735833333332</v>
      </c>
      <c r="L3303" s="14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133.46666666666667</v>
      </c>
      <c r="R3303" s="12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306"/>
        <v>42681.35157407407</v>
      </c>
      <c r="L3304" s="14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103.39285714285715</v>
      </c>
      <c r="R3304" s="12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306"/>
        <v>42056.65143518518</v>
      </c>
      <c r="L3305" s="14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115.88888888888889</v>
      </c>
      <c r="R3305" s="12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306"/>
        <v>42696.624444444446</v>
      </c>
      <c r="L3306" s="14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104.51666666666665</v>
      </c>
      <c r="R3306" s="12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80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306"/>
        <v>42186.855879629627</v>
      </c>
      <c r="L3307" s="14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102.02500000000001</v>
      </c>
      <c r="R3307" s="12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306"/>
        <v>42493.219236111108</v>
      </c>
      <c r="L3308" s="14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175.33333333333334</v>
      </c>
      <c r="R3308" s="12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8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306"/>
        <v>42475.057164351849</v>
      </c>
      <c r="L3309" s="14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106.67999999999999</v>
      </c>
      <c r="R3309" s="12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306"/>
        <v>42452.876909722225</v>
      </c>
      <c r="L3310" s="14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122.28571428571429</v>
      </c>
      <c r="R3310" s="12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48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306"/>
        <v>42628.650208333333</v>
      </c>
      <c r="L3311" s="14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159.42857142857144</v>
      </c>
      <c r="R3311" s="12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306"/>
        <v>42253.928530092591</v>
      </c>
      <c r="L3312" s="14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100.07692307692308</v>
      </c>
      <c r="R3312" s="12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306"/>
        <v>42264.29178240741</v>
      </c>
      <c r="L3313" s="14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109.84</v>
      </c>
      <c r="R3313" s="12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306"/>
        <v>42664.809560185182</v>
      </c>
      <c r="L3314" s="14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100.03999999999999</v>
      </c>
      <c r="R3314" s="12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306"/>
        <v>42382.244409722218</v>
      </c>
      <c r="L3315" s="14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116.05000000000001</v>
      </c>
      <c r="R3315" s="12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80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306"/>
        <v>42105.267488425925</v>
      </c>
      <c r="L3316" s="14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210.75</v>
      </c>
      <c r="R3316" s="12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306"/>
        <v>42466.303715277776</v>
      </c>
      <c r="L3317" s="14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110.00000000000001</v>
      </c>
      <c r="R3317" s="12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306"/>
        <v>41826.871238425927</v>
      </c>
      <c r="L3318" s="14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100.08673425918037</v>
      </c>
      <c r="R3318" s="12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306"/>
        <v>42499.039629629631</v>
      </c>
      <c r="L3319" s="14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106.19047619047619</v>
      </c>
      <c r="R3319" s="12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306"/>
        <v>42431.302002314813</v>
      </c>
      <c r="L3320" s="14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125.6</v>
      </c>
      <c r="R3320" s="12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8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306"/>
        <v>41990.585486111115</v>
      </c>
      <c r="L3321" s="14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108</v>
      </c>
      <c r="R3321" s="12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64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306"/>
        <v>42513.045798611114</v>
      </c>
      <c r="L3322" s="14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101</v>
      </c>
      <c r="R3322" s="12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80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306"/>
        <v>41914.100289351853</v>
      </c>
      <c r="L3323" s="14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107.4</v>
      </c>
      <c r="R3323" s="12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80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306"/>
        <v>42521.010370370372</v>
      </c>
      <c r="L3324" s="14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101.51515151515152</v>
      </c>
      <c r="R3324" s="12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8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306"/>
        <v>42608.36583333333</v>
      </c>
      <c r="L3325" s="14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125.89999999999999</v>
      </c>
      <c r="R3325" s="12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306"/>
        <v>42512.58321759259</v>
      </c>
      <c r="L3326" s="14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101.66666666666666</v>
      </c>
      <c r="R3326" s="12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80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306"/>
        <v>42064.785613425927</v>
      </c>
      <c r="L3327" s="14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112.5</v>
      </c>
      <c r="R3327" s="12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80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306"/>
        <v>42041.714178240742</v>
      </c>
      <c r="L3328" s="14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101.375</v>
      </c>
      <c r="R3328" s="12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80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306"/>
        <v>42468.374606481477</v>
      </c>
      <c r="L3329" s="14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101.25</v>
      </c>
      <c r="R3329" s="12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8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ref="K3330:K3393" si="312">(J3330/86400)+DATE(1970,1,1)</f>
        <v>41822.57503472222</v>
      </c>
      <c r="L3330" s="14">
        <f t="shared" ref="L3330:L3393" si="313">(((I3330/60)/60)/24)+DATE(1970,1,1)</f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146.38888888888889</v>
      </c>
      <c r="R3330" s="12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si="312"/>
        <v>41837.323009259257</v>
      </c>
      <c r="L3331" s="14">
        <f t="shared" si="313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E3331/D3331*100</f>
        <v>116.8</v>
      </c>
      <c r="R3331" s="12">
        <f t="shared" ref="R3331:R3394" si="315">E3331/N3331</f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RIGHT(P3331,LEN(P3331)-SEARCH("/",P3331))</f>
        <v>plays</v>
      </c>
    </row>
    <row r="3332" spans="1:20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312"/>
        <v>42065.887361111112</v>
      </c>
      <c r="L3332" s="14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106.26666666666667</v>
      </c>
      <c r="R3332" s="12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80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312"/>
        <v>42248.697754629626</v>
      </c>
      <c r="L3333" s="14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104.52</v>
      </c>
      <c r="R3333" s="12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80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312"/>
        <v>41809.860300925924</v>
      </c>
      <c r="L3334" s="14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100</v>
      </c>
      <c r="R3334" s="12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80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312"/>
        <v>42148.676851851851</v>
      </c>
      <c r="L3335" s="14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104.57142857142858</v>
      </c>
      <c r="R3335" s="12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312"/>
        <v>42185.521087962959</v>
      </c>
      <c r="L3336" s="14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138.62051149573753</v>
      </c>
      <c r="R3336" s="12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312"/>
        <v>41827.674143518518</v>
      </c>
      <c r="L3337" s="14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100.32000000000001</v>
      </c>
      <c r="R3337" s="12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312"/>
        <v>42437.398680555554</v>
      </c>
      <c r="L3338" s="14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100</v>
      </c>
      <c r="R3338" s="12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80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312"/>
        <v>41901.282025462962</v>
      </c>
      <c r="L3339" s="14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110.2</v>
      </c>
      <c r="R3339" s="12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312"/>
        <v>42769.574999999997</v>
      </c>
      <c r="L3340" s="14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102.18</v>
      </c>
      <c r="R3340" s="12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64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312"/>
        <v>42549.665717592594</v>
      </c>
      <c r="L3341" s="14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104.35000000000001</v>
      </c>
      <c r="R3341" s="12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8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312"/>
        <v>42685.974004629628</v>
      </c>
      <c r="L3342" s="14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138.16666666666666</v>
      </c>
      <c r="R3342" s="12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8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312"/>
        <v>42510.798854166671</v>
      </c>
      <c r="L3343" s="14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100</v>
      </c>
      <c r="R3343" s="12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64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312"/>
        <v>42062.296412037038</v>
      </c>
      <c r="L3344" s="14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101.66666666666666</v>
      </c>
      <c r="R3344" s="12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312"/>
        <v>42452.916481481487</v>
      </c>
      <c r="L3345" s="14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171.42857142857142</v>
      </c>
      <c r="R3345" s="12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8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312"/>
        <v>41851.200150462959</v>
      </c>
      <c r="L3346" s="14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101.44444444444444</v>
      </c>
      <c r="R3346" s="12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80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312"/>
        <v>42053.106111111112</v>
      </c>
      <c r="L3347" s="14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130</v>
      </c>
      <c r="R3347" s="12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312"/>
        <v>42054.024421296301</v>
      </c>
      <c r="L3348" s="14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110.00000000000001</v>
      </c>
      <c r="R3348" s="12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8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312"/>
        <v>42484.551550925928</v>
      </c>
      <c r="L3349" s="14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119.44999999999999</v>
      </c>
      <c r="R3349" s="12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8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312"/>
        <v>42466.558796296296</v>
      </c>
      <c r="L3350" s="14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100.2909090909091</v>
      </c>
      <c r="R3350" s="12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8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312"/>
        <v>42513.110787037032</v>
      </c>
      <c r="L3351" s="14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153.4</v>
      </c>
      <c r="R3351" s="12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312"/>
        <v>42302.701516203699</v>
      </c>
      <c r="L3352" s="14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104.42857142857143</v>
      </c>
      <c r="R3352" s="12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80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312"/>
        <v>41806.395428240743</v>
      </c>
      <c r="L3353" s="14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101.1</v>
      </c>
      <c r="R3353" s="12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312"/>
        <v>42495.992800925931</v>
      </c>
      <c r="L3354" s="14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107.52</v>
      </c>
      <c r="R3354" s="12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312"/>
        <v>42479.432291666672</v>
      </c>
      <c r="L3355" s="14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315</v>
      </c>
      <c r="R3355" s="12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64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312"/>
        <v>42270.7269212963</v>
      </c>
      <c r="L3356" s="14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101.93333333333334</v>
      </c>
      <c r="R3356" s="12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312"/>
        <v>42489.619525462964</v>
      </c>
      <c r="L3357" s="14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126.28571428571429</v>
      </c>
      <c r="R3357" s="12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80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312"/>
        <v>42536.815648148149</v>
      </c>
      <c r="L3358" s="14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101.4</v>
      </c>
      <c r="R3358" s="12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8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312"/>
        <v>41822.417939814812</v>
      </c>
      <c r="L3359" s="14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101</v>
      </c>
      <c r="R3359" s="12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80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312"/>
        <v>41932.311099537037</v>
      </c>
      <c r="L3360" s="14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102.99000000000001</v>
      </c>
      <c r="R3360" s="12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64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312"/>
        <v>42746.057106481487</v>
      </c>
      <c r="L3361" s="14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106.25</v>
      </c>
      <c r="R3361" s="12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48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312"/>
        <v>42697.082673611112</v>
      </c>
      <c r="L3362" s="14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101.37777777777779</v>
      </c>
      <c r="R3362" s="12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8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312"/>
        <v>41866.025347222225</v>
      </c>
      <c r="L3363" s="14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113.46000000000001</v>
      </c>
      <c r="R3363" s="12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312"/>
        <v>42056.091631944444</v>
      </c>
      <c r="L3364" s="14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218.00000000000003</v>
      </c>
      <c r="R3364" s="12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312"/>
        <v>41851.771354166667</v>
      </c>
      <c r="L3365" s="14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101.41935483870968</v>
      </c>
      <c r="R3365" s="12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312"/>
        <v>42422.977418981478</v>
      </c>
      <c r="L3366" s="14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105.93333333333332</v>
      </c>
      <c r="R3366" s="12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80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312"/>
        <v>42321.101759259254</v>
      </c>
      <c r="L3367" s="14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104</v>
      </c>
      <c r="R3367" s="12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80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312"/>
        <v>42107.067557870367</v>
      </c>
      <c r="L3368" s="14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221</v>
      </c>
      <c r="R3368" s="12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80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312"/>
        <v>42192.933958333335</v>
      </c>
      <c r="L3369" s="14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118.66666666666667</v>
      </c>
      <c r="R3369" s="12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64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312"/>
        <v>41969.199756944443</v>
      </c>
      <c r="L3370" s="14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104.60000000000001</v>
      </c>
      <c r="R3370" s="12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312"/>
        <v>42690.041435185187</v>
      </c>
      <c r="L3371" s="14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103.89999999999999</v>
      </c>
      <c r="R3371" s="12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48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312"/>
        <v>42690.334317129629</v>
      </c>
      <c r="L3372" s="14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117.73333333333333</v>
      </c>
      <c r="R3372" s="12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312"/>
        <v>42312.874594907407</v>
      </c>
      <c r="L3373" s="14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138.5</v>
      </c>
      <c r="R3373" s="12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64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312"/>
        <v>41855.548101851848</v>
      </c>
      <c r="L3374" s="14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103.49999999999999</v>
      </c>
      <c r="R3374" s="12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80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312"/>
        <v>42179.854629629626</v>
      </c>
      <c r="L3375" s="14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100.25</v>
      </c>
      <c r="R3375" s="12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312"/>
        <v>42275.731666666667</v>
      </c>
      <c r="L3376" s="14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106.57142857142856</v>
      </c>
      <c r="R3376" s="12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80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312"/>
        <v>41765.610798611109</v>
      </c>
      <c r="L3377" s="14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100</v>
      </c>
      <c r="R3377" s="12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8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312"/>
        <v>42059.701319444444</v>
      </c>
      <c r="L3378" s="14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100.01249999999999</v>
      </c>
      <c r="R3378" s="12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80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312"/>
        <v>42053.732627314814</v>
      </c>
      <c r="L3379" s="14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101.05</v>
      </c>
      <c r="R3379" s="12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312"/>
        <v>41858.355393518519</v>
      </c>
      <c r="L3380" s="14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107.63636363636364</v>
      </c>
      <c r="R3380" s="12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80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312"/>
        <v>42225.513888888891</v>
      </c>
      <c r="L3381" s="14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103.64999999999999</v>
      </c>
      <c r="R3381" s="12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8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312"/>
        <v>41937.953449074077</v>
      </c>
      <c r="L3382" s="14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104.43333333333334</v>
      </c>
      <c r="R3382" s="12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80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312"/>
        <v>42044.184988425928</v>
      </c>
      <c r="L3383" s="14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102.25</v>
      </c>
      <c r="R3383" s="12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8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312"/>
        <v>42559.431203703702</v>
      </c>
      <c r="L3384" s="14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100.74285714285713</v>
      </c>
      <c r="R3384" s="12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8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312"/>
        <v>42524.782638888893</v>
      </c>
      <c r="L3385" s="14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111.71428571428572</v>
      </c>
      <c r="R3385" s="12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80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312"/>
        <v>42292.087592592594</v>
      </c>
      <c r="L3386" s="14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100.01100000000001</v>
      </c>
      <c r="R3386" s="12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312"/>
        <v>41953.8675</v>
      </c>
      <c r="L3387" s="14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100</v>
      </c>
      <c r="R3387" s="12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8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312"/>
        <v>41946.644745370373</v>
      </c>
      <c r="L3388" s="14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105</v>
      </c>
      <c r="R3388" s="12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8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312"/>
        <v>41947.762592592597</v>
      </c>
      <c r="L3389" s="14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116.86666666666667</v>
      </c>
      <c r="R3389" s="12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8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312"/>
        <v>42143.461122685185</v>
      </c>
      <c r="L3390" s="14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103.8</v>
      </c>
      <c r="R3390" s="12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312"/>
        <v>42494.563449074078</v>
      </c>
      <c r="L3391" s="14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114.5</v>
      </c>
      <c r="R3391" s="12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8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312"/>
        <v>41815.774826388893</v>
      </c>
      <c r="L3392" s="14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102.4</v>
      </c>
      <c r="R3392" s="12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80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312"/>
        <v>41830.545694444445</v>
      </c>
      <c r="L3393" s="14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223</v>
      </c>
      <c r="R3393" s="12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80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ref="K3394:K3457" si="318">(J3394/86400)+DATE(1970,1,1)</f>
        <v>42446.845543981486</v>
      </c>
      <c r="L3394" s="14">
        <f t="shared" ref="L3394:L3457" si="319">(((I3394/60)/60)/24)+DATE(1970,1,1)</f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100</v>
      </c>
      <c r="R3394" s="12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si="318"/>
        <v>41923.921643518523</v>
      </c>
      <c r="L3395" s="14">
        <f t="shared" si="319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E3395/D3395*100</f>
        <v>105.80000000000001</v>
      </c>
      <c r="R3395" s="12">
        <f t="shared" ref="R3395:R3458" si="321">E3395/N3395</f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RIGHT(P3395,LEN(P3395)-SEARCH("/",P3395))</f>
        <v>plays</v>
      </c>
    </row>
    <row r="3396" spans="1:20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318"/>
        <v>41817.59542824074</v>
      </c>
      <c r="L3396" s="14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142.36363636363635</v>
      </c>
      <c r="R3396" s="12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318"/>
        <v>42140.712314814809</v>
      </c>
      <c r="L3397" s="14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184</v>
      </c>
      <c r="R3397" s="12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318"/>
        <v>41764.446631944447</v>
      </c>
      <c r="L3398" s="14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104.33333333333333</v>
      </c>
      <c r="R3398" s="12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318"/>
        <v>42378.478344907402</v>
      </c>
      <c r="L3399" s="14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112.00000000000001</v>
      </c>
      <c r="R3399" s="12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318"/>
        <v>41941.752037037033</v>
      </c>
      <c r="L3400" s="14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111.07499999999999</v>
      </c>
      <c r="R3400" s="12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318"/>
        <v>42026.920428240745</v>
      </c>
      <c r="L3401" s="14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103.75000000000001</v>
      </c>
      <c r="R3401" s="12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80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318"/>
        <v>41834.953865740739</v>
      </c>
      <c r="L3402" s="14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100.41</v>
      </c>
      <c r="R3402" s="12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318"/>
        <v>42193.723912037036</v>
      </c>
      <c r="L3403" s="14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101.86206896551724</v>
      </c>
      <c r="R3403" s="12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8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318"/>
        <v>42290.61855324074</v>
      </c>
      <c r="L3404" s="14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109.76666666666665</v>
      </c>
      <c r="R3404" s="12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318"/>
        <v>42150.462083333332</v>
      </c>
      <c r="L3405" s="14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100</v>
      </c>
      <c r="R3405" s="12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318"/>
        <v>42152.503495370373</v>
      </c>
      <c r="L3406" s="14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122</v>
      </c>
      <c r="R3406" s="12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8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318"/>
        <v>42410.017199074078</v>
      </c>
      <c r="L3407" s="14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137.57142857142856</v>
      </c>
      <c r="R3407" s="12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64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318"/>
        <v>41791.492777777778</v>
      </c>
      <c r="L3408" s="14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100.31000000000002</v>
      </c>
      <c r="R3408" s="12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8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318"/>
        <v>41796.422326388885</v>
      </c>
      <c r="L3409" s="14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107.1</v>
      </c>
      <c r="R3409" s="12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318"/>
        <v>41808.991944444446</v>
      </c>
      <c r="L3410" s="14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211</v>
      </c>
      <c r="R3410" s="12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64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318"/>
        <v>42544.814328703702</v>
      </c>
      <c r="L3411" s="14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123.6</v>
      </c>
      <c r="R3411" s="12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318"/>
        <v>42500.041550925926</v>
      </c>
      <c r="L3412" s="14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108.5</v>
      </c>
      <c r="R3412" s="12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8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318"/>
        <v>42265.022824074069</v>
      </c>
      <c r="L3413" s="14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103.56666666666668</v>
      </c>
      <c r="R3413" s="12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80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318"/>
        <v>41879.959050925929</v>
      </c>
      <c r="L3414" s="14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100</v>
      </c>
      <c r="R3414" s="12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8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318"/>
        <v>42053.733078703706</v>
      </c>
      <c r="L3415" s="14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130</v>
      </c>
      <c r="R3415" s="12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80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318"/>
        <v>42675.832465277781</v>
      </c>
      <c r="L3416" s="14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103.49999999999999</v>
      </c>
      <c r="R3416" s="12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64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318"/>
        <v>42467.144166666665</v>
      </c>
      <c r="L3417" s="14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100</v>
      </c>
      <c r="R3417" s="12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8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318"/>
        <v>42089.412557870368</v>
      </c>
      <c r="L3418" s="14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119.6</v>
      </c>
      <c r="R3418" s="12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318"/>
        <v>41894.91375</v>
      </c>
      <c r="L3419" s="14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100.00058823529412</v>
      </c>
      <c r="R3419" s="12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8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318"/>
        <v>41752.83457175926</v>
      </c>
      <c r="L3420" s="14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100.875</v>
      </c>
      <c r="R3420" s="12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318"/>
        <v>42448.821585648147</v>
      </c>
      <c r="L3421" s="14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106.54545454545455</v>
      </c>
      <c r="R3421" s="12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64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318"/>
        <v>42405.090300925927</v>
      </c>
      <c r="L3422" s="14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138</v>
      </c>
      <c r="R3422" s="12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8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318"/>
        <v>42037.791238425925</v>
      </c>
      <c r="L3423" s="14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101.15</v>
      </c>
      <c r="R3423" s="12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8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318"/>
        <v>42323.562222222223</v>
      </c>
      <c r="L3424" s="14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109.1</v>
      </c>
      <c r="R3424" s="12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318"/>
        <v>42088.911354166667</v>
      </c>
      <c r="L3425" s="14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140</v>
      </c>
      <c r="R3425" s="12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80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318"/>
        <v>42018.676898148144</v>
      </c>
      <c r="L3426" s="14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103.58333333333334</v>
      </c>
      <c r="R3426" s="12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80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318"/>
        <v>41884.617314814815</v>
      </c>
      <c r="L3427" s="14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102.97033333333331</v>
      </c>
      <c r="R3427" s="12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318"/>
        <v>41884.056747685187</v>
      </c>
      <c r="L3428" s="14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108.13333333333333</v>
      </c>
      <c r="R3428" s="12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80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318"/>
        <v>41792.645277777774</v>
      </c>
      <c r="L3429" s="14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100</v>
      </c>
      <c r="R3429" s="12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80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318"/>
        <v>42038.720451388886</v>
      </c>
      <c r="L3430" s="14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102.75000000000001</v>
      </c>
      <c r="R3430" s="12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8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318"/>
        <v>42662.021539351852</v>
      </c>
      <c r="L3431" s="14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130</v>
      </c>
      <c r="R3431" s="12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80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318"/>
        <v>41820.945613425924</v>
      </c>
      <c r="L3432" s="14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108.54949999999999</v>
      </c>
      <c r="R3432" s="12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318"/>
        <v>41839.730937500004</v>
      </c>
      <c r="L3433" s="14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100</v>
      </c>
      <c r="R3433" s="12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318"/>
        <v>42380.581180555557</v>
      </c>
      <c r="L3434" s="14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109.65</v>
      </c>
      <c r="R3434" s="12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318"/>
        <v>41776.06313657407</v>
      </c>
      <c r="L3435" s="14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100.26315789473684</v>
      </c>
      <c r="R3435" s="12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8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318"/>
        <v>41800.380428240736</v>
      </c>
      <c r="L3436" s="14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105.55000000000001</v>
      </c>
      <c r="R3436" s="12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80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318"/>
        <v>42572.61681712963</v>
      </c>
      <c r="L3437" s="14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112.00000000000001</v>
      </c>
      <c r="R3437" s="12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318"/>
        <v>41851.541585648149</v>
      </c>
      <c r="L3438" s="14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105.89999999999999</v>
      </c>
      <c r="R3438" s="12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8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318"/>
        <v>42205.710879629631</v>
      </c>
      <c r="L3439" s="14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101</v>
      </c>
      <c r="R3439" s="12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8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318"/>
        <v>42100.927858796298</v>
      </c>
      <c r="L3440" s="14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104.2</v>
      </c>
      <c r="R3440" s="12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318"/>
        <v>42374.911226851851</v>
      </c>
      <c r="L3441" s="14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134.67833333333334</v>
      </c>
      <c r="R3441" s="12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318"/>
        <v>41809.12300925926</v>
      </c>
      <c r="L3442" s="14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105.2184</v>
      </c>
      <c r="R3442" s="12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80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318"/>
        <v>42294.429641203707</v>
      </c>
      <c r="L3443" s="14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102.60000000000001</v>
      </c>
      <c r="R3443" s="12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8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318"/>
        <v>42124.841111111113</v>
      </c>
      <c r="L3444" s="14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100</v>
      </c>
      <c r="R3444" s="12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80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318"/>
        <v>41861.524837962963</v>
      </c>
      <c r="L3445" s="14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185.5</v>
      </c>
      <c r="R3445" s="12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80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318"/>
        <v>42521.291504629626</v>
      </c>
      <c r="L3446" s="14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289</v>
      </c>
      <c r="R3446" s="12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64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318"/>
        <v>42272.530509259261</v>
      </c>
      <c r="L3447" s="14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100</v>
      </c>
      <c r="R3447" s="12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8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318"/>
        <v>42016.832465277781</v>
      </c>
      <c r="L3448" s="14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108.2</v>
      </c>
      <c r="R3448" s="12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318"/>
        <v>42402.889027777783</v>
      </c>
      <c r="L3449" s="14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107.80000000000001</v>
      </c>
      <c r="R3449" s="12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318"/>
        <v>41960.119085648148</v>
      </c>
      <c r="L3450" s="14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109.76190476190477</v>
      </c>
      <c r="R3450" s="12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318"/>
        <v>42532.052523148144</v>
      </c>
      <c r="L3451" s="14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170.625</v>
      </c>
      <c r="R3451" s="12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318"/>
        <v>42036.704525462963</v>
      </c>
      <c r="L3452" s="14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152</v>
      </c>
      <c r="R3452" s="12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318"/>
        <v>42088.723692129628</v>
      </c>
      <c r="L3453" s="14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101.23076923076924</v>
      </c>
      <c r="R3453" s="12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8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318"/>
        <v>41820.639189814814</v>
      </c>
      <c r="L3454" s="14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153.19999999999999</v>
      </c>
      <c r="R3454" s="12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318"/>
        <v>42535.97865740741</v>
      </c>
      <c r="L3455" s="14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128.33333333333334</v>
      </c>
      <c r="R3455" s="12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318"/>
        <v>41821.698599537034</v>
      </c>
      <c r="L3456" s="14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100.71428571428571</v>
      </c>
      <c r="R3456" s="12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8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318"/>
        <v>42626.7503125</v>
      </c>
      <c r="L3457" s="14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100.64999999999999</v>
      </c>
      <c r="R3457" s="12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8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ref="K3458:K3521" si="324">(J3458/86400)+DATE(1970,1,1)</f>
        <v>41821.205636574072</v>
      </c>
      <c r="L3458" s="14">
        <f t="shared" ref="L3458:L3521" si="325">(((I3458/60)/60)/24)+DATE(1970,1,1)</f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191.3</v>
      </c>
      <c r="R3458" s="12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48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si="324"/>
        <v>42016.706678240742</v>
      </c>
      <c r="L3459" s="14">
        <f t="shared" si="325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E3459/D3459*100</f>
        <v>140.19999999999999</v>
      </c>
      <c r="R3459" s="12">
        <f t="shared" ref="R3459:R3522" si="327">E3459/N3459</f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RIGHT(P3459,LEN(P3459)-SEARCH("/",P3459))</f>
        <v>plays</v>
      </c>
    </row>
    <row r="3460" spans="1:20" ht="80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324"/>
        <v>42011.202581018515</v>
      </c>
      <c r="L3460" s="14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124.33537832310839</v>
      </c>
      <c r="R3460" s="12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80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324"/>
        <v>42480.479861111111</v>
      </c>
      <c r="L3461" s="14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126.2</v>
      </c>
      <c r="R3461" s="12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324"/>
        <v>41852.527222222227</v>
      </c>
      <c r="L3462" s="14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190</v>
      </c>
      <c r="R3462" s="1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8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324"/>
        <v>42643.632858796293</v>
      </c>
      <c r="L3463" s="14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139</v>
      </c>
      <c r="R3463" s="12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324"/>
        <v>42179.898472222223</v>
      </c>
      <c r="L3464" s="14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202</v>
      </c>
      <c r="R3464" s="12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324"/>
        <v>42612.918807870374</v>
      </c>
      <c r="L3465" s="14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103.38000000000001</v>
      </c>
      <c r="R3465" s="12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324"/>
        <v>42575.130057870367</v>
      </c>
      <c r="L3466" s="14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102.3236</v>
      </c>
      <c r="R3466" s="12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8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324"/>
        <v>42200.625833333332</v>
      </c>
      <c r="L3467" s="14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103</v>
      </c>
      <c r="R3467" s="12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324"/>
        <v>42420.019097222219</v>
      </c>
      <c r="L3468" s="14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127.14285714285714</v>
      </c>
      <c r="R3468" s="12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324"/>
        <v>42053.671666666662</v>
      </c>
      <c r="L3469" s="14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101</v>
      </c>
      <c r="R3469" s="12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64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324"/>
        <v>42605.765381944446</v>
      </c>
      <c r="L3470" s="14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121.78</v>
      </c>
      <c r="R3470" s="12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8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324"/>
        <v>42458.641724537039</v>
      </c>
      <c r="L3471" s="14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113.39285714285714</v>
      </c>
      <c r="R3471" s="12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64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324"/>
        <v>42529.022013888884</v>
      </c>
      <c r="L3472" s="14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150</v>
      </c>
      <c r="R3472" s="12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80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324"/>
        <v>41841.820486111115</v>
      </c>
      <c r="L3473" s="14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214.6</v>
      </c>
      <c r="R3473" s="12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8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324"/>
        <v>41928.170497685183</v>
      </c>
      <c r="L3474" s="14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102.05</v>
      </c>
      <c r="R3474" s="12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324"/>
        <v>42062.834444444445</v>
      </c>
      <c r="L3475" s="14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100</v>
      </c>
      <c r="R3475" s="12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80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324"/>
        <v>42541.501516203702</v>
      </c>
      <c r="L3476" s="14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101</v>
      </c>
      <c r="R3476" s="12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324"/>
        <v>41918.880833333329</v>
      </c>
      <c r="L3477" s="14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113.33333333333333</v>
      </c>
      <c r="R3477" s="12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80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324"/>
        <v>41921.279976851853</v>
      </c>
      <c r="L3478" s="14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104</v>
      </c>
      <c r="R3478" s="12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324"/>
        <v>42128.736608796295</v>
      </c>
      <c r="L3479" s="14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115.33333333333333</v>
      </c>
      <c r="R3479" s="12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80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324"/>
        <v>42053.916921296295</v>
      </c>
      <c r="L3480" s="14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112.85000000000001</v>
      </c>
      <c r="R3480" s="12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324"/>
        <v>41781.855092592596</v>
      </c>
      <c r="L3481" s="14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127.86666666666666</v>
      </c>
      <c r="R3481" s="12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80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324"/>
        <v>42171.317442129628</v>
      </c>
      <c r="L3482" s="14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142.66666666666669</v>
      </c>
      <c r="R3482" s="12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80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324"/>
        <v>41989.247546296298</v>
      </c>
      <c r="L3483" s="14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118.8</v>
      </c>
      <c r="R3483" s="12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324"/>
        <v>41796.771597222221</v>
      </c>
      <c r="L3484" s="14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138.33333333333334</v>
      </c>
      <c r="R3484" s="12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324"/>
        <v>41793.668761574074</v>
      </c>
      <c r="L3485" s="14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159.9402985074627</v>
      </c>
      <c r="R3485" s="12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324"/>
        <v>42506.760405092587</v>
      </c>
      <c r="L3486" s="14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114.24000000000001</v>
      </c>
      <c r="R3486" s="12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80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324"/>
        <v>42372.693055555559</v>
      </c>
      <c r="L3487" s="14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100.60606060606061</v>
      </c>
      <c r="R3487" s="12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324"/>
        <v>42126.87501157407</v>
      </c>
      <c r="L3488" s="14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155.20000000000002</v>
      </c>
      <c r="R3488" s="12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80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324"/>
        <v>42149.940416666665</v>
      </c>
      <c r="L3489" s="14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127.75000000000001</v>
      </c>
      <c r="R3489" s="12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80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324"/>
        <v>42087.768055555556</v>
      </c>
      <c r="L3490" s="14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121.2</v>
      </c>
      <c r="R3490" s="12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8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324"/>
        <v>41753.635775462964</v>
      </c>
      <c r="L3491" s="14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112.7</v>
      </c>
      <c r="R3491" s="12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8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324"/>
        <v>42443.802361111113</v>
      </c>
      <c r="L3492" s="14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127.49999999999999</v>
      </c>
      <c r="R3492" s="12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8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324"/>
        <v>42121.249814814815</v>
      </c>
      <c r="L3493" s="14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158.20000000000002</v>
      </c>
      <c r="R3493" s="12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324"/>
        <v>42268.009224537032</v>
      </c>
      <c r="L3494" s="14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105.26894736842105</v>
      </c>
      <c r="R3494" s="12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8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324"/>
        <v>41848.866157407407</v>
      </c>
      <c r="L3495" s="14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100</v>
      </c>
      <c r="R3495" s="12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80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324"/>
        <v>42689.214988425927</v>
      </c>
      <c r="L3496" s="14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100</v>
      </c>
      <c r="R3496" s="12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80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324"/>
        <v>41915.762835648144</v>
      </c>
      <c r="L3497" s="14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106.86</v>
      </c>
      <c r="R3497" s="12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324"/>
        <v>42584.846828703703</v>
      </c>
      <c r="L3498" s="14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124.4</v>
      </c>
      <c r="R3498" s="12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80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324"/>
        <v>42511.741944444446</v>
      </c>
      <c r="L3499" s="14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108.70406189555126</v>
      </c>
      <c r="R3499" s="12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8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324"/>
        <v>42459.15861111111</v>
      </c>
      <c r="L3500" s="14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102.42424242424242</v>
      </c>
      <c r="R3500" s="12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80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324"/>
        <v>42132.036168981482</v>
      </c>
      <c r="L3501" s="14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105.5</v>
      </c>
      <c r="R3501" s="12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324"/>
        <v>42419.919421296298</v>
      </c>
      <c r="L3502" s="14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106.3</v>
      </c>
      <c r="R3502" s="12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324"/>
        <v>42233.763831018514</v>
      </c>
      <c r="L3503" s="14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100.66666666666666</v>
      </c>
      <c r="R3503" s="12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80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324"/>
        <v>42430.839398148149</v>
      </c>
      <c r="L3504" s="14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105.4</v>
      </c>
      <c r="R3504" s="12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324"/>
        <v>42545.478333333333</v>
      </c>
      <c r="L3505" s="14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107.55999999999999</v>
      </c>
      <c r="R3505" s="12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8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324"/>
        <v>42297.748738425929</v>
      </c>
      <c r="L3506" s="14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100</v>
      </c>
      <c r="R3506" s="12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324"/>
        <v>41760.935706018521</v>
      </c>
      <c r="L3507" s="14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103.76</v>
      </c>
      <c r="R3507" s="12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8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324"/>
        <v>41829.734259259261</v>
      </c>
      <c r="L3508" s="14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101.49999999999999</v>
      </c>
      <c r="R3508" s="12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64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324"/>
        <v>42491.92288194444</v>
      </c>
      <c r="L3509" s="14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104.4</v>
      </c>
      <c r="R3509" s="12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80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324"/>
        <v>42477.729780092588</v>
      </c>
      <c r="L3510" s="14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180</v>
      </c>
      <c r="R3510" s="12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8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324"/>
        <v>41950.859560185185</v>
      </c>
      <c r="L3511" s="14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106.33333333333333</v>
      </c>
      <c r="R3511" s="12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8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324"/>
        <v>41802.62090277778</v>
      </c>
      <c r="L3512" s="14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100.55555555555556</v>
      </c>
      <c r="R3512" s="12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324"/>
        <v>41927.873784722222</v>
      </c>
      <c r="L3513" s="14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101.2</v>
      </c>
      <c r="R3513" s="12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324"/>
        <v>42057.536944444444</v>
      </c>
      <c r="L3514" s="14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100</v>
      </c>
      <c r="R3514" s="12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324"/>
        <v>41781.096203703702</v>
      </c>
      <c r="L3515" s="14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118.39285714285714</v>
      </c>
      <c r="R3515" s="12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80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324"/>
        <v>42020.846666666665</v>
      </c>
      <c r="L3516" s="14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110.00000000000001</v>
      </c>
      <c r="R3516" s="12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324"/>
        <v>42125.772812499999</v>
      </c>
      <c r="L3517" s="14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102.66666666666666</v>
      </c>
      <c r="R3517" s="12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324"/>
        <v>41856.010069444441</v>
      </c>
      <c r="L3518" s="14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100</v>
      </c>
      <c r="R3518" s="12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64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324"/>
        <v>41794.817523148144</v>
      </c>
      <c r="L3519" s="14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100</v>
      </c>
      <c r="R3519" s="12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324"/>
        <v>41893.783553240741</v>
      </c>
      <c r="L3520" s="14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110.04599999999999</v>
      </c>
      <c r="R3520" s="12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64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324"/>
        <v>42037.598958333328</v>
      </c>
      <c r="L3521" s="14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101.35000000000001</v>
      </c>
      <c r="R3521" s="12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64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ref="K3522:K3585" si="330">(J3522/86400)+DATE(1970,1,1)</f>
        <v>42227.824212962965</v>
      </c>
      <c r="L3522" s="14">
        <f t="shared" ref="L3522:L3585" si="331">(((I3522/60)/60)/24)+DATE(1970,1,1)</f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100.75</v>
      </c>
      <c r="R3522" s="12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80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si="330"/>
        <v>41881.361342592594</v>
      </c>
      <c r="L3523" s="14">
        <f t="shared" si="331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E3523/D3523*100</f>
        <v>169.42857142857144</v>
      </c>
      <c r="R3523" s="12">
        <f t="shared" ref="R3523:R3586" si="333">E3523/N3523</f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RIGHT(P3523,LEN(P3523)-SEARCH("/",P3523))</f>
        <v>plays</v>
      </c>
    </row>
    <row r="3524" spans="1:20" ht="8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330"/>
        <v>42234.789884259255</v>
      </c>
      <c r="L3524" s="14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100</v>
      </c>
      <c r="R3524" s="12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330"/>
        <v>42581.397546296299</v>
      </c>
      <c r="L3525" s="14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113.65</v>
      </c>
      <c r="R3525" s="12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80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330"/>
        <v>41880.76357638889</v>
      </c>
      <c r="L3526" s="14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101.56</v>
      </c>
      <c r="R3526" s="12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330"/>
        <v>42214.6956712963</v>
      </c>
      <c r="L3527" s="14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106</v>
      </c>
      <c r="R3527" s="12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80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330"/>
        <v>42460.335312499999</v>
      </c>
      <c r="L3528" s="14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102</v>
      </c>
      <c r="R3528" s="12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8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330"/>
        <v>42167.023206018523</v>
      </c>
      <c r="L3529" s="14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116.91666666666667</v>
      </c>
      <c r="R3529" s="12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80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330"/>
        <v>42733.50136574074</v>
      </c>
      <c r="L3530" s="14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101.15151515151514</v>
      </c>
      <c r="R3530" s="12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8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330"/>
        <v>42177.761782407411</v>
      </c>
      <c r="L3531" s="14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132</v>
      </c>
      <c r="R3531" s="12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8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330"/>
        <v>42442.623344907406</v>
      </c>
      <c r="L3532" s="14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100</v>
      </c>
      <c r="R3532" s="1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330"/>
        <v>42521.654328703706</v>
      </c>
      <c r="L3533" s="14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128</v>
      </c>
      <c r="R3533" s="12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8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330"/>
        <v>41884.599849537037</v>
      </c>
      <c r="L3534" s="14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118.95833333333334</v>
      </c>
      <c r="R3534" s="12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330"/>
        <v>42289.761192129634</v>
      </c>
      <c r="L3535" s="14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126.2</v>
      </c>
      <c r="R3535" s="12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64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330"/>
        <v>42243.6252662037</v>
      </c>
      <c r="L3536" s="14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156.20000000000002</v>
      </c>
      <c r="R3536" s="12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330"/>
        <v>42248.640162037038</v>
      </c>
      <c r="L3537" s="14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103.15</v>
      </c>
      <c r="R3537" s="12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8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330"/>
        <v>42328.727141203708</v>
      </c>
      <c r="L3538" s="14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153.33333333333334</v>
      </c>
      <c r="R3538" s="12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80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330"/>
        <v>41923.354351851856</v>
      </c>
      <c r="L3539" s="14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180.44444444444446</v>
      </c>
      <c r="R3539" s="12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8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330"/>
        <v>42571.420601851853</v>
      </c>
      <c r="L3540" s="14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128.44999999999999</v>
      </c>
      <c r="R3540" s="12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330"/>
        <v>42600.756041666667</v>
      </c>
      <c r="L3541" s="14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119.66666666666667</v>
      </c>
      <c r="R3541" s="12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8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330"/>
        <v>42517.003368055557</v>
      </c>
      <c r="L3542" s="14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123</v>
      </c>
      <c r="R3542" s="12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8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330"/>
        <v>42222.730034722219</v>
      </c>
      <c r="L3543" s="14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105</v>
      </c>
      <c r="R3543" s="12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8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330"/>
        <v>41829.599791666667</v>
      </c>
      <c r="L3544" s="14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102.23636363636363</v>
      </c>
      <c r="R3544" s="12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64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330"/>
        <v>42150.755312499998</v>
      </c>
      <c r="L3545" s="14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104.66666666666666</v>
      </c>
      <c r="R3545" s="12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330"/>
        <v>42040.831678240742</v>
      </c>
      <c r="L3546" s="14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100</v>
      </c>
      <c r="R3546" s="12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330"/>
        <v>42075.807395833333</v>
      </c>
      <c r="L3547" s="14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100.4</v>
      </c>
      <c r="R3547" s="12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8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330"/>
        <v>42073.660694444443</v>
      </c>
      <c r="L3548" s="14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102.27272727272727</v>
      </c>
      <c r="R3548" s="12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330"/>
        <v>42480.078715277778</v>
      </c>
      <c r="L3549" s="14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114.40928571428573</v>
      </c>
      <c r="R3549" s="12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330"/>
        <v>42411.942291666666</v>
      </c>
      <c r="L3550" s="14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101.9047619047619</v>
      </c>
      <c r="R3550" s="12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80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330"/>
        <v>42223.394363425927</v>
      </c>
      <c r="L3551" s="14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102</v>
      </c>
      <c r="R3551" s="12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80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330"/>
        <v>42462.893495370372</v>
      </c>
      <c r="L3552" s="14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104.80000000000001</v>
      </c>
      <c r="R3552" s="12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8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330"/>
        <v>41753.515856481477</v>
      </c>
      <c r="L3553" s="14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101.83333333333333</v>
      </c>
      <c r="R3553" s="12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330"/>
        <v>41788.587083333332</v>
      </c>
      <c r="L3554" s="14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100</v>
      </c>
      <c r="R3554" s="12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80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330"/>
        <v>42196.028703703705</v>
      </c>
      <c r="L3555" s="14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106.27272727272728</v>
      </c>
      <c r="R3555" s="12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330"/>
        <v>42016.050451388888</v>
      </c>
      <c r="L3556" s="14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113.42219999999999</v>
      </c>
      <c r="R3556" s="12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80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330"/>
        <v>42661.442060185189</v>
      </c>
      <c r="L3557" s="14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100</v>
      </c>
      <c r="R3557" s="12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8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330"/>
        <v>41808.649583333332</v>
      </c>
      <c r="L3558" s="14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100.45454545454547</v>
      </c>
      <c r="R3558" s="12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8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330"/>
        <v>41730.276747685188</v>
      </c>
      <c r="L3559" s="14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100.03599999999999</v>
      </c>
      <c r="R3559" s="12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330"/>
        <v>42139.816840277781</v>
      </c>
      <c r="L3560" s="14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144</v>
      </c>
      <c r="R3560" s="12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8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330"/>
        <v>42194.096157407403</v>
      </c>
      <c r="L3561" s="14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103.49999999999999</v>
      </c>
      <c r="R3561" s="12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8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330"/>
        <v>42115.889652777776</v>
      </c>
      <c r="L3562" s="14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108.43750000000001</v>
      </c>
      <c r="R3562" s="12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330"/>
        <v>42203.680300925931</v>
      </c>
      <c r="L3563" s="14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102.4</v>
      </c>
      <c r="R3563" s="12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8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330"/>
        <v>42433.761886574073</v>
      </c>
      <c r="L3564" s="14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148.88888888888889</v>
      </c>
      <c r="R3564" s="12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8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330"/>
        <v>42555.671944444446</v>
      </c>
      <c r="L3565" s="14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105.49000000000002</v>
      </c>
      <c r="R3565" s="12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330"/>
        <v>42236.623252314814</v>
      </c>
      <c r="L3566" s="14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100.49999999999999</v>
      </c>
      <c r="R3566" s="12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8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330"/>
        <v>41974.743148148147</v>
      </c>
      <c r="L3567" s="14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130.55555555555557</v>
      </c>
      <c r="R3567" s="12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8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330"/>
        <v>41997.507905092592</v>
      </c>
      <c r="L3568" s="14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104.75000000000001</v>
      </c>
      <c r="R3568" s="12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330"/>
        <v>42135.810694444444</v>
      </c>
      <c r="L3569" s="14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108.80000000000001</v>
      </c>
      <c r="R3569" s="12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8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330"/>
        <v>41869.740671296298</v>
      </c>
      <c r="L3570" s="14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111.00000000000001</v>
      </c>
      <c r="R3570" s="12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80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330"/>
        <v>41982.688611111109</v>
      </c>
      <c r="L3571" s="14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100.47999999999999</v>
      </c>
      <c r="R3571" s="12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64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330"/>
        <v>41976.331979166665</v>
      </c>
      <c r="L3572" s="14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114.35</v>
      </c>
      <c r="R3572" s="12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330"/>
        <v>41912.858946759261</v>
      </c>
      <c r="L3573" s="14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122.06666666666666</v>
      </c>
      <c r="R3573" s="12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330"/>
        <v>42146.570393518516</v>
      </c>
      <c r="L3574" s="14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100</v>
      </c>
      <c r="R3574" s="12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64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330"/>
        <v>41921.375532407408</v>
      </c>
      <c r="L3575" s="14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102.8</v>
      </c>
      <c r="R3575" s="12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8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330"/>
        <v>41926.942685185189</v>
      </c>
      <c r="L3576" s="14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106.12068965517241</v>
      </c>
      <c r="R3576" s="12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80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330"/>
        <v>42561.783877314811</v>
      </c>
      <c r="L3577" s="14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101.33000000000001</v>
      </c>
      <c r="R3577" s="12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330"/>
        <v>42649.54923611111</v>
      </c>
      <c r="L3578" s="14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100</v>
      </c>
      <c r="R3578" s="12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330"/>
        <v>42093.786840277782</v>
      </c>
      <c r="L3579" s="14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130</v>
      </c>
      <c r="R3579" s="12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330"/>
        <v>42460.733530092592</v>
      </c>
      <c r="L3580" s="14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100.01333333333334</v>
      </c>
      <c r="R3580" s="12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330"/>
        <v>42430.762222222227</v>
      </c>
      <c r="L3581" s="14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100</v>
      </c>
      <c r="R3581" s="12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330"/>
        <v>42026.176180555558</v>
      </c>
      <c r="L3582" s="14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113.88888888888889</v>
      </c>
      <c r="R3582" s="12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80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330"/>
        <v>41836.471180555556</v>
      </c>
      <c r="L3583" s="14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100</v>
      </c>
      <c r="R3583" s="12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330"/>
        <v>42451.095856481479</v>
      </c>
      <c r="L3584" s="14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287</v>
      </c>
      <c r="R3584" s="12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80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330"/>
        <v>42418.425983796296</v>
      </c>
      <c r="L3585" s="14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108.5</v>
      </c>
      <c r="R3585" s="12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ref="K3586:K3649" si="336">(J3586/86400)+DATE(1970,1,1)</f>
        <v>42168.316481481481</v>
      </c>
      <c r="L3586" s="14">
        <f t="shared" ref="L3586:L3649" si="337">(((I3586/60)/60)/24)+DATE(1970,1,1)</f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115.5</v>
      </c>
      <c r="R3586" s="12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si="336"/>
        <v>41964.716319444444</v>
      </c>
      <c r="L3587" s="14">
        <f t="shared" si="337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E3587/D3587*100</f>
        <v>119.11764705882352</v>
      </c>
      <c r="R3587" s="12">
        <f t="shared" ref="R3587:R3650" si="339">E3587/N3587</f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RIGHT(P3587,LEN(P3587)-SEARCH("/",P3587))</f>
        <v>plays</v>
      </c>
    </row>
    <row r="3588" spans="1:20" ht="3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336"/>
        <v>42576.697569444441</v>
      </c>
      <c r="L3588" s="14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109.42666666666668</v>
      </c>
      <c r="R3588" s="12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336"/>
        <v>42503.539976851855</v>
      </c>
      <c r="L3589" s="14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126.6</v>
      </c>
      <c r="R3589" s="12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336"/>
        <v>42101.828819444447</v>
      </c>
      <c r="L3590" s="14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100.49999999999999</v>
      </c>
      <c r="R3590" s="12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336"/>
        <v>42125.647534722222</v>
      </c>
      <c r="L3591" s="14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127.49999999999999</v>
      </c>
      <c r="R3591" s="12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8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336"/>
        <v>41902.333726851852</v>
      </c>
      <c r="L3592" s="14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100.05999999999999</v>
      </c>
      <c r="R3592" s="12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8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336"/>
        <v>42003.948425925926</v>
      </c>
      <c r="L3593" s="14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175</v>
      </c>
      <c r="R3593" s="12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336"/>
        <v>41988.829942129625</v>
      </c>
      <c r="L3594" s="14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127.25</v>
      </c>
      <c r="R3594" s="12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336"/>
        <v>41974.898599537039</v>
      </c>
      <c r="L3595" s="14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110.63333333333334</v>
      </c>
      <c r="R3595" s="12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336"/>
        <v>42592.066921296297</v>
      </c>
      <c r="L3596" s="14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125.93749999999999</v>
      </c>
      <c r="R3596" s="12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48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336"/>
        <v>42050.008368055554</v>
      </c>
      <c r="L3597" s="14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118.5</v>
      </c>
      <c r="R3597" s="12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336"/>
        <v>41856.715069444443</v>
      </c>
      <c r="L3598" s="14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107.72727272727273</v>
      </c>
      <c r="R3598" s="12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336"/>
        <v>42417.585532407407</v>
      </c>
      <c r="L3599" s="14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102.60000000000001</v>
      </c>
      <c r="R3599" s="12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64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336"/>
        <v>41866.79886574074</v>
      </c>
      <c r="L3600" s="14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110.1</v>
      </c>
      <c r="R3600" s="12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336"/>
        <v>42220.79487268519</v>
      </c>
      <c r="L3601" s="14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202</v>
      </c>
      <c r="R3601" s="12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48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336"/>
        <v>42628.849120370374</v>
      </c>
      <c r="L3602" s="14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130</v>
      </c>
      <c r="R3602" s="1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336"/>
        <v>41990.99863425926</v>
      </c>
      <c r="L3603" s="14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104.35000000000001</v>
      </c>
      <c r="R3603" s="12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336"/>
        <v>42447.894432870366</v>
      </c>
      <c r="L3604" s="14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100.05</v>
      </c>
      <c r="R3604" s="12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8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336"/>
        <v>42283.864351851851</v>
      </c>
      <c r="L3605" s="14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170.66666666666669</v>
      </c>
      <c r="R3605" s="12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336"/>
        <v>42483.015694444446</v>
      </c>
      <c r="L3606" s="14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112.83333333333334</v>
      </c>
      <c r="R3606" s="12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336"/>
        <v>42383.793124999997</v>
      </c>
      <c r="L3607" s="14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184</v>
      </c>
      <c r="R3607" s="12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8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336"/>
        <v>42566.604826388888</v>
      </c>
      <c r="L3608" s="14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130.26666666666665</v>
      </c>
      <c r="R3608" s="12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336"/>
        <v>42338.963912037041</v>
      </c>
      <c r="L3609" s="14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105.45454545454544</v>
      </c>
      <c r="R3609" s="12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80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336"/>
        <v>42506.709374999999</v>
      </c>
      <c r="L3610" s="14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100</v>
      </c>
      <c r="R3610" s="12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80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336"/>
        <v>42429.991724537038</v>
      </c>
      <c r="L3611" s="14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153.31632653061226</v>
      </c>
      <c r="R3611" s="12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336"/>
        <v>42203.432129629626</v>
      </c>
      <c r="L3612" s="14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162.30000000000001</v>
      </c>
      <c r="R3612" s="12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80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336"/>
        <v>42072.370381944449</v>
      </c>
      <c r="L3613" s="14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136</v>
      </c>
      <c r="R3613" s="12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336"/>
        <v>41789.726979166662</v>
      </c>
      <c r="L3614" s="14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144.4</v>
      </c>
      <c r="R3614" s="12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336"/>
        <v>41788.58997685185</v>
      </c>
      <c r="L3615" s="14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100</v>
      </c>
      <c r="R3615" s="12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336"/>
        <v>42144.041851851856</v>
      </c>
      <c r="L3616" s="14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100.8</v>
      </c>
      <c r="R3616" s="12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80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336"/>
        <v>42318.593703703707</v>
      </c>
      <c r="L3617" s="14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106.80000000000001</v>
      </c>
      <c r="R3617" s="12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8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336"/>
        <v>42052.949814814812</v>
      </c>
      <c r="L3618" s="14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124.8</v>
      </c>
      <c r="R3618" s="12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8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336"/>
        <v>42779.610289351855</v>
      </c>
      <c r="L3619" s="14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118.91891891891892</v>
      </c>
      <c r="R3619" s="12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8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336"/>
        <v>42128.627893518518</v>
      </c>
      <c r="L3620" s="14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101</v>
      </c>
      <c r="R3620" s="12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80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336"/>
        <v>42661.132245370369</v>
      </c>
      <c r="L3621" s="14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112.99999999999999</v>
      </c>
      <c r="R3621" s="12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80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336"/>
        <v>42037.938206018516</v>
      </c>
      <c r="L3622" s="14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105.19047619047619</v>
      </c>
      <c r="R3622" s="12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336"/>
        <v>42619.935694444444</v>
      </c>
      <c r="L3623" s="14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109.73333333333332</v>
      </c>
      <c r="R3623" s="12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336"/>
        <v>41877.221886574072</v>
      </c>
      <c r="L3624" s="14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100.099</v>
      </c>
      <c r="R3624" s="12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336"/>
        <v>41828.736921296295</v>
      </c>
      <c r="L3625" s="14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120</v>
      </c>
      <c r="R3625" s="12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112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336"/>
        <v>42545.774189814816</v>
      </c>
      <c r="L3626" s="14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104.93333333333332</v>
      </c>
      <c r="R3626" s="12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8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336"/>
        <v>42157.652511574073</v>
      </c>
      <c r="L3627" s="14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102.66666666666666</v>
      </c>
      <c r="R3627" s="12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8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336"/>
        <v>41846.667326388888</v>
      </c>
      <c r="L3628" s="14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101.82500000000002</v>
      </c>
      <c r="R3628" s="12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8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336"/>
        <v>42460.741747685184</v>
      </c>
      <c r="L3629" s="14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100</v>
      </c>
      <c r="R3629" s="12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8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336"/>
        <v>42291.833287037036</v>
      </c>
      <c r="L3630" s="14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12">
        <v>0</v>
      </c>
      <c r="S3630" t="str">
        <f t="shared" si="340"/>
        <v>theater</v>
      </c>
      <c r="T3630" t="str">
        <f t="shared" si="341"/>
        <v>musical</v>
      </c>
    </row>
    <row r="3631" spans="1:20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336"/>
        <v>42437.094490740739</v>
      </c>
      <c r="L3631" s="14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1.9999999999999998E-4</v>
      </c>
      <c r="R3631" s="12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80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336"/>
        <v>41942.84710648148</v>
      </c>
      <c r="L3632" s="14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3.3333333333333333E-2</v>
      </c>
      <c r="R3632" s="1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336"/>
        <v>41880.753437499996</v>
      </c>
      <c r="L3633" s="14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51.023391812865491</v>
      </c>
      <c r="R3633" s="12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80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336"/>
        <v>41946.936909722222</v>
      </c>
      <c r="L3634" s="14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20</v>
      </c>
      <c r="R3634" s="12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336"/>
        <v>42649.623460648145</v>
      </c>
      <c r="L3635" s="14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35.24</v>
      </c>
      <c r="R3635" s="12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8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336"/>
        <v>42701.166365740741</v>
      </c>
      <c r="L3636" s="14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4.246666666666667</v>
      </c>
      <c r="R3636" s="12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48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336"/>
        <v>42450.88282407407</v>
      </c>
      <c r="L3637" s="14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36.457142857142856</v>
      </c>
      <c r="R3637" s="12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336"/>
        <v>42226.694780092592</v>
      </c>
      <c r="L3638" s="14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12">
        <v>0</v>
      </c>
      <c r="S3638" t="str">
        <f t="shared" si="340"/>
        <v>theater</v>
      </c>
      <c r="T3638" t="str">
        <f t="shared" si="341"/>
        <v>musical</v>
      </c>
    </row>
    <row r="3639" spans="1:20" ht="8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336"/>
        <v>41975.700636574074</v>
      </c>
      <c r="L3639" s="14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30.866666666666664</v>
      </c>
      <c r="R3639" s="12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336"/>
        <v>42053.672824074078</v>
      </c>
      <c r="L3640" s="14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6.5454545454545459</v>
      </c>
      <c r="R3640" s="12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80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336"/>
        <v>42590.677152777775</v>
      </c>
      <c r="L3641" s="14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4.0000000000000001E-3</v>
      </c>
      <c r="R3641" s="12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96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336"/>
        <v>42104.781597222223</v>
      </c>
      <c r="L3642" s="14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</v>
      </c>
      <c r="R3642" s="12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336"/>
        <v>41899.627071759256</v>
      </c>
      <c r="L3643" s="14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12">
        <v>0</v>
      </c>
      <c r="S3643" t="str">
        <f t="shared" si="340"/>
        <v>theater</v>
      </c>
      <c r="T3643" t="str">
        <f t="shared" si="341"/>
        <v>musical</v>
      </c>
    </row>
    <row r="3644" spans="1:20" ht="8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336"/>
        <v>42297.816284722227</v>
      </c>
      <c r="L3644" s="14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2.1428571428571428</v>
      </c>
      <c r="R3644" s="12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336"/>
        <v>42285.143969907411</v>
      </c>
      <c r="L3645" s="14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12">
        <v>0</v>
      </c>
      <c r="S3645" t="str">
        <f t="shared" si="340"/>
        <v>theater</v>
      </c>
      <c r="T3645" t="str">
        <f t="shared" si="341"/>
        <v>musical</v>
      </c>
    </row>
    <row r="3646" spans="1:20" ht="64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336"/>
        <v>42409.241747685184</v>
      </c>
      <c r="L3646" s="14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16.420000000000002</v>
      </c>
      <c r="R3646" s="12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80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336"/>
        <v>42665.970347222217</v>
      </c>
      <c r="L3647" s="14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0.1</v>
      </c>
      <c r="R3647" s="12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336"/>
        <v>42140.421319444446</v>
      </c>
      <c r="L3648" s="14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4.8099999999999996</v>
      </c>
      <c r="R3648" s="12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80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336"/>
        <v>42598.749155092592</v>
      </c>
      <c r="L3649" s="14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6</v>
      </c>
      <c r="R3649" s="12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ref="K3650:K3713" si="342">(J3650/86400)+DATE(1970,1,1)</f>
        <v>41887.292187500003</v>
      </c>
      <c r="L3650" s="14">
        <f t="shared" ref="L3650:L3713" si="343">(((I3650/60)/60)/24)+DATE(1970,1,1)</f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100.38249999999999</v>
      </c>
      <c r="R3650" s="12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80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si="342"/>
        <v>41780.712893518517</v>
      </c>
      <c r="L3651" s="14">
        <f t="shared" si="343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E3651/D3651*100</f>
        <v>104</v>
      </c>
      <c r="R3651" s="12">
        <f t="shared" ref="R3651:R3714" si="345">E3651/N3651</f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RIGHT(P3651,LEN(P3651)-SEARCH("/",P3651))</f>
        <v>plays</v>
      </c>
    </row>
    <row r="3652" spans="1:20" ht="8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342"/>
        <v>42381.478981481487</v>
      </c>
      <c r="L3652" s="14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100</v>
      </c>
      <c r="R3652" s="12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64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342"/>
        <v>41828.646319444444</v>
      </c>
      <c r="L3653" s="14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104</v>
      </c>
      <c r="R3653" s="12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80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342"/>
        <v>42596.644699074073</v>
      </c>
      <c r="L3654" s="14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250.66666666666669</v>
      </c>
      <c r="R3654" s="12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80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342"/>
        <v>42191.363506944443</v>
      </c>
      <c r="L3655" s="14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100.49999999999999</v>
      </c>
      <c r="R3655" s="12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342"/>
        <v>42440.416504629626</v>
      </c>
      <c r="L3656" s="14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174.4</v>
      </c>
      <c r="R3656" s="12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8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342"/>
        <v>42173.803217592591</v>
      </c>
      <c r="L3657" s="14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116.26</v>
      </c>
      <c r="R3657" s="12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80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342"/>
        <v>42737.910138888888</v>
      </c>
      <c r="L3658" s="14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105.82000000000001</v>
      </c>
      <c r="R3658" s="12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8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342"/>
        <v>42499.629849537036</v>
      </c>
      <c r="L3659" s="14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110.75</v>
      </c>
      <c r="R3659" s="12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48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342"/>
        <v>41775.858564814815</v>
      </c>
      <c r="L3660" s="14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100.66666666666666</v>
      </c>
      <c r="R3660" s="12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64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342"/>
        <v>42055.277199074073</v>
      </c>
      <c r="L3661" s="14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102.03333333333333</v>
      </c>
      <c r="R3661" s="12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8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342"/>
        <v>41971.881076388891</v>
      </c>
      <c r="L3662" s="14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100</v>
      </c>
      <c r="R3662" s="12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342"/>
        <v>42447.896666666667</v>
      </c>
      <c r="L3663" s="14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111.00000000000001</v>
      </c>
      <c r="R3663" s="12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8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342"/>
        <v>42064.220069444447</v>
      </c>
      <c r="L3664" s="14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101.42500000000001</v>
      </c>
      <c r="R3664" s="12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80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342"/>
        <v>42665.451736111107</v>
      </c>
      <c r="L3665" s="14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104</v>
      </c>
      <c r="R3665" s="12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80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342"/>
        <v>42523.248715277776</v>
      </c>
      <c r="L3666" s="14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109.375</v>
      </c>
      <c r="R3666" s="12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8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342"/>
        <v>42294.808124999996</v>
      </c>
      <c r="L3667" s="14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115.16129032258064</v>
      </c>
      <c r="R3667" s="12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342"/>
        <v>41822.90488425926</v>
      </c>
      <c r="L3668" s="14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100</v>
      </c>
      <c r="R3668" s="12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342"/>
        <v>42173.970127314809</v>
      </c>
      <c r="L3669" s="14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103.17033333333335</v>
      </c>
      <c r="R3669" s="12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80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342"/>
        <v>42185.556157407409</v>
      </c>
      <c r="L3670" s="14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103.49999999999999</v>
      </c>
      <c r="R3670" s="12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80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342"/>
        <v>42136.675196759257</v>
      </c>
      <c r="L3671" s="14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138.19999999999999</v>
      </c>
      <c r="R3671" s="12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80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342"/>
        <v>42142.514016203699</v>
      </c>
      <c r="L3672" s="14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109.54545454545455</v>
      </c>
      <c r="R3672" s="12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8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342"/>
        <v>41820.62809027778</v>
      </c>
      <c r="L3673" s="14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100.85714285714286</v>
      </c>
      <c r="R3673" s="12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80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342"/>
        <v>41878.946574074071</v>
      </c>
      <c r="L3674" s="14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101.53333333333335</v>
      </c>
      <c r="R3674" s="12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342"/>
        <v>41914.295104166667</v>
      </c>
      <c r="L3675" s="14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113.625</v>
      </c>
      <c r="R3675" s="12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8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342"/>
        <v>42556.873020833329</v>
      </c>
      <c r="L3676" s="14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100</v>
      </c>
      <c r="R3676" s="12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8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342"/>
        <v>42493.597013888888</v>
      </c>
      <c r="L3677" s="14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140</v>
      </c>
      <c r="R3677" s="12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8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342"/>
        <v>41876.815787037034</v>
      </c>
      <c r="L3678" s="14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128.75</v>
      </c>
      <c r="R3678" s="12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342"/>
        <v>41802.574282407411</v>
      </c>
      <c r="L3679" s="14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102.90416666666667</v>
      </c>
      <c r="R3679" s="12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342"/>
        <v>42120.531226851846</v>
      </c>
      <c r="L3680" s="14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102.49999999999999</v>
      </c>
      <c r="R3680" s="12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80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342"/>
        <v>41786.761354166665</v>
      </c>
      <c r="L3681" s="14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110.1</v>
      </c>
      <c r="R3681" s="12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64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342"/>
        <v>42627.454097222224</v>
      </c>
      <c r="L3682" s="14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112.76666666666667</v>
      </c>
      <c r="R3682" s="1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342"/>
        <v>42374.651504629626</v>
      </c>
      <c r="L3683" s="14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111.9</v>
      </c>
      <c r="R3683" s="12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80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342"/>
        <v>41772.685393518521</v>
      </c>
      <c r="L3684" s="14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139.19999999999999</v>
      </c>
      <c r="R3684" s="12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64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342"/>
        <v>42633.116851851853</v>
      </c>
      <c r="L3685" s="14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110.85714285714286</v>
      </c>
      <c r="R3685" s="12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8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342"/>
        <v>42219.180393518516</v>
      </c>
      <c r="L3686" s="14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139.06666666666666</v>
      </c>
      <c r="R3686" s="12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8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342"/>
        <v>41753.593275462961</v>
      </c>
      <c r="L3687" s="14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105.69999999999999</v>
      </c>
      <c r="R3687" s="12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342"/>
        <v>42230.662731481483</v>
      </c>
      <c r="L3688" s="14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101.42857142857142</v>
      </c>
      <c r="R3688" s="12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342"/>
        <v>41787.218229166669</v>
      </c>
      <c r="L3689" s="14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100.245</v>
      </c>
      <c r="R3689" s="12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342"/>
        <v>41829.787083333329</v>
      </c>
      <c r="L3690" s="14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109.16666666666666</v>
      </c>
      <c r="R3690" s="12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8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342"/>
        <v>42147.826840277776</v>
      </c>
      <c r="L3691" s="14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118.33333333333333</v>
      </c>
      <c r="R3691" s="12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342"/>
        <v>41940.598182870366</v>
      </c>
      <c r="L3692" s="14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120</v>
      </c>
      <c r="R3692" s="12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342"/>
        <v>42020.700567129628</v>
      </c>
      <c r="L3693" s="14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127.96000000000001</v>
      </c>
      <c r="R3693" s="12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342"/>
        <v>41891.96503472222</v>
      </c>
      <c r="L3694" s="14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126</v>
      </c>
      <c r="R3694" s="12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80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342"/>
        <v>42309.191307870366</v>
      </c>
      <c r="L3695" s="14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129.12912912912913</v>
      </c>
      <c r="R3695" s="12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342"/>
        <v>42490.133877314816</v>
      </c>
      <c r="L3696" s="14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107.42857142857143</v>
      </c>
      <c r="R3696" s="12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342"/>
        <v>41995.870486111111</v>
      </c>
      <c r="L3697" s="14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100.125</v>
      </c>
      <c r="R3697" s="12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64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342"/>
        <v>41988.617083333331</v>
      </c>
      <c r="L3698" s="14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155</v>
      </c>
      <c r="R3698" s="12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80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342"/>
        <v>42479.465833333335</v>
      </c>
      <c r="L3699" s="14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108</v>
      </c>
      <c r="R3699" s="12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64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342"/>
        <v>42401.806562500002</v>
      </c>
      <c r="L3700" s="14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110.52</v>
      </c>
      <c r="R3700" s="12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80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342"/>
        <v>41897.602037037039</v>
      </c>
      <c r="L3701" s="14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100.8</v>
      </c>
      <c r="R3701" s="12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342"/>
        <v>41882.585648148146</v>
      </c>
      <c r="L3702" s="14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121.2</v>
      </c>
      <c r="R3702" s="12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8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342"/>
        <v>42129.541585648149</v>
      </c>
      <c r="L3703" s="14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100.33333333333334</v>
      </c>
      <c r="R3703" s="12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80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342"/>
        <v>42524.53800925926</v>
      </c>
      <c r="L3704" s="14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109.16666666666666</v>
      </c>
      <c r="R3704" s="12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8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342"/>
        <v>42556.504490740743</v>
      </c>
      <c r="L3705" s="14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123.42857142857142</v>
      </c>
      <c r="R3705" s="12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342"/>
        <v>42461.689745370371</v>
      </c>
      <c r="L3706" s="14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136.33666666666667</v>
      </c>
      <c r="R3706" s="12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342"/>
        <v>41792.542986111112</v>
      </c>
      <c r="L3707" s="14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103.46657233816768</v>
      </c>
      <c r="R3707" s="12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64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342"/>
        <v>41879.913761574076</v>
      </c>
      <c r="L3708" s="14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121.33333333333334</v>
      </c>
      <c r="R3708" s="12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64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342"/>
        <v>42552.048356481479</v>
      </c>
      <c r="L3709" s="14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186</v>
      </c>
      <c r="R3709" s="12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8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342"/>
        <v>41810.142199074078</v>
      </c>
      <c r="L3710" s="14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300</v>
      </c>
      <c r="R3710" s="12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342"/>
        <v>41785.707708333335</v>
      </c>
      <c r="L3711" s="14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108.25</v>
      </c>
      <c r="R3711" s="12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342"/>
        <v>42072.576249999998</v>
      </c>
      <c r="L3712" s="14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141.15384615384616</v>
      </c>
      <c r="R3712" s="12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48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342"/>
        <v>41779.724224537036</v>
      </c>
      <c r="L3713" s="14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113.99999999999999</v>
      </c>
      <c r="R3713" s="12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8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ref="K3714:K3777" si="348">(J3714/86400)+DATE(1970,1,1)</f>
        <v>42134.172071759254</v>
      </c>
      <c r="L3714" s="14">
        <f t="shared" ref="L3714:L3777" si="349">(((I3714/60)/60)/24)+DATE(1970,1,1)</f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153.73333333333335</v>
      </c>
      <c r="R3714" s="12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si="348"/>
        <v>42505.738032407404</v>
      </c>
      <c r="L3715" s="14">
        <f t="shared" si="349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E3715/D3715*100</f>
        <v>101.49999999999999</v>
      </c>
      <c r="R3715" s="12">
        <f t="shared" ref="R3715:R3778" si="351">E3715/N3715</f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RIGHT(P3715,LEN(P3715)-SEARCH("/",P3715))</f>
        <v>plays</v>
      </c>
    </row>
    <row r="3716" spans="1:20" ht="80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348"/>
        <v>42118.556331018517</v>
      </c>
      <c r="L3716" s="14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102.35000000000001</v>
      </c>
      <c r="R3716" s="12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80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348"/>
        <v>42036.995590277773</v>
      </c>
      <c r="L3717" s="14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102.57142857142858</v>
      </c>
      <c r="R3717" s="12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348"/>
        <v>42360.887835648144</v>
      </c>
      <c r="L3718" s="14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155.75</v>
      </c>
      <c r="R3718" s="12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348"/>
        <v>42102.866307870368</v>
      </c>
      <c r="L3719" s="14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100.75</v>
      </c>
      <c r="R3719" s="12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348"/>
        <v>42032.716145833328</v>
      </c>
      <c r="L3720" s="14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239.4</v>
      </c>
      <c r="R3720" s="12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348"/>
        <v>42147.729930555557</v>
      </c>
      <c r="L3721" s="14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210</v>
      </c>
      <c r="R3721" s="12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48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348"/>
        <v>42165.993125000001</v>
      </c>
      <c r="L3722" s="14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104.51515151515152</v>
      </c>
      <c r="R3722" s="12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348"/>
        <v>41927.936157407406</v>
      </c>
      <c r="L3723" s="14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100.8</v>
      </c>
      <c r="R3723" s="12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96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348"/>
        <v>42381.671840277777</v>
      </c>
      <c r="L3724" s="14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111.20000000000002</v>
      </c>
      <c r="R3724" s="12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348"/>
        <v>41943.753032407403</v>
      </c>
      <c r="L3725" s="14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102.04444444444445</v>
      </c>
      <c r="R3725" s="12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8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348"/>
        <v>42465.491435185184</v>
      </c>
      <c r="L3726" s="14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102.54767441860466</v>
      </c>
      <c r="R3726" s="12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80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348"/>
        <v>42401.945219907408</v>
      </c>
      <c r="L3727" s="14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127</v>
      </c>
      <c r="R3727" s="12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348"/>
        <v>42462.140868055554</v>
      </c>
      <c r="L3728" s="14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338.70588235294122</v>
      </c>
      <c r="R3728" s="12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348"/>
        <v>42632.348310185189</v>
      </c>
      <c r="L3729" s="14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100.75</v>
      </c>
      <c r="R3729" s="12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64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348"/>
        <v>42205.171018518522</v>
      </c>
      <c r="L3730" s="14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</v>
      </c>
      <c r="R3730" s="12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80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348"/>
        <v>42041.205000000002</v>
      </c>
      <c r="L3731" s="14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</v>
      </c>
      <c r="R3731" s="12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80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348"/>
        <v>42203.677766203706</v>
      </c>
      <c r="L3732" s="14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10</v>
      </c>
      <c r="R3732" s="1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80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348"/>
        <v>41983.752847222218</v>
      </c>
      <c r="L3733" s="14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11.272727272727273</v>
      </c>
      <c r="R3733" s="12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64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348"/>
        <v>41968.677465277782</v>
      </c>
      <c r="L3734" s="14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15.411764705882353</v>
      </c>
      <c r="R3734" s="12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64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348"/>
        <v>42103.024398148147</v>
      </c>
      <c r="L3735" s="14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12">
        <v>0</v>
      </c>
      <c r="S3735" t="str">
        <f t="shared" si="352"/>
        <v>theater</v>
      </c>
      <c r="T3735" t="str">
        <f t="shared" si="353"/>
        <v>plays</v>
      </c>
    </row>
    <row r="3736" spans="1:20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348"/>
        <v>42089.901574074072</v>
      </c>
      <c r="L3736" s="14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28.466666666666669</v>
      </c>
      <c r="R3736" s="12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64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348"/>
        <v>42122.693159722221</v>
      </c>
      <c r="L3737" s="14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13.333333333333334</v>
      </c>
      <c r="R3737" s="12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80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348"/>
        <v>42048.711724537032</v>
      </c>
      <c r="L3738" s="14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0.66666666666666674</v>
      </c>
      <c r="R3738" s="12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64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348"/>
        <v>42297.691006944442</v>
      </c>
      <c r="L3739" s="14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21.428571428571427</v>
      </c>
      <c r="R3739" s="12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64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348"/>
        <v>41813.938715277778</v>
      </c>
      <c r="L3740" s="14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18</v>
      </c>
      <c r="R3740" s="12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80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348"/>
        <v>42548.449861111112</v>
      </c>
      <c r="L3741" s="14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20.125</v>
      </c>
      <c r="R3741" s="12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8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348"/>
        <v>41833.089756944442</v>
      </c>
      <c r="L3742" s="14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17.899999999999999</v>
      </c>
      <c r="R3742" s="12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348"/>
        <v>42325.920717592591</v>
      </c>
      <c r="L3743" s="14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12">
        <v>0</v>
      </c>
      <c r="S3743" t="str">
        <f t="shared" si="352"/>
        <v>theater</v>
      </c>
      <c r="T3743" t="str">
        <f t="shared" si="353"/>
        <v>plays</v>
      </c>
    </row>
    <row r="3744" spans="1:20" ht="8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348"/>
        <v>41858.214629629627</v>
      </c>
      <c r="L3744" s="14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2</v>
      </c>
      <c r="R3744" s="12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348"/>
        <v>41793.710231481484</v>
      </c>
      <c r="L3745" s="14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12">
        <v>0</v>
      </c>
      <c r="S3745" t="str">
        <f t="shared" si="352"/>
        <v>theater</v>
      </c>
      <c r="T3745" t="str">
        <f t="shared" si="353"/>
        <v>plays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348"/>
        <v>41793.814259259263</v>
      </c>
      <c r="L3746" s="14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12">
        <v>0</v>
      </c>
      <c r="S3746" t="str">
        <f t="shared" si="352"/>
        <v>theater</v>
      </c>
      <c r="T3746" t="str">
        <f t="shared" si="353"/>
        <v>plays</v>
      </c>
    </row>
    <row r="3747" spans="1:20" ht="64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348"/>
        <v>41831.697939814811</v>
      </c>
      <c r="L3747" s="14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10</v>
      </c>
      <c r="R3747" s="12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348"/>
        <v>42621.389340277776</v>
      </c>
      <c r="L3748" s="14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</v>
      </c>
      <c r="R3748" s="12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64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348"/>
        <v>42164.299722222218</v>
      </c>
      <c r="L3749" s="14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1</v>
      </c>
      <c r="R3749" s="12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348"/>
        <v>42395.706435185188</v>
      </c>
      <c r="L3750" s="14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103.52</v>
      </c>
      <c r="R3750" s="12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64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348"/>
        <v>42458.127175925925</v>
      </c>
      <c r="L3751" s="14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105</v>
      </c>
      <c r="R3751" s="12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348"/>
        <v>42016.981574074074</v>
      </c>
      <c r="L3752" s="14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100.44999999999999</v>
      </c>
      <c r="R3752" s="1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348"/>
        <v>42403.035567129627</v>
      </c>
      <c r="L3753" s="14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132.6</v>
      </c>
      <c r="R3753" s="12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96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348"/>
        <v>42619.802488425921</v>
      </c>
      <c r="L3754" s="14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112.99999999999999</v>
      </c>
      <c r="R3754" s="12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80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348"/>
        <v>42128.824074074073</v>
      </c>
      <c r="L3755" s="14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103.34</v>
      </c>
      <c r="R3755" s="12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348"/>
        <v>41808.881215277775</v>
      </c>
      <c r="L3756" s="14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120</v>
      </c>
      <c r="R3756" s="12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348"/>
        <v>42445.866979166662</v>
      </c>
      <c r="L3757" s="14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129.63636363636363</v>
      </c>
      <c r="R3757" s="12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80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348"/>
        <v>41771.814791666664</v>
      </c>
      <c r="L3758" s="14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101.11111111111111</v>
      </c>
      <c r="R3758" s="12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348"/>
        <v>41954.850868055553</v>
      </c>
      <c r="L3759" s="14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108.51428571428572</v>
      </c>
      <c r="R3759" s="12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348"/>
        <v>41747.471504629633</v>
      </c>
      <c r="L3760" s="14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102.33333333333334</v>
      </c>
      <c r="R3760" s="12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48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348"/>
        <v>42182.108252314814</v>
      </c>
      <c r="L3761" s="14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110.24425000000002</v>
      </c>
      <c r="R3761" s="12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348"/>
        <v>41739.525300925925</v>
      </c>
      <c r="L3762" s="14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101.0154</v>
      </c>
      <c r="R3762" s="12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8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348"/>
        <v>42173.466863425929</v>
      </c>
      <c r="L3763" s="14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100</v>
      </c>
      <c r="R3763" s="12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348"/>
        <v>42193.813530092593</v>
      </c>
      <c r="L3764" s="14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106.24</v>
      </c>
      <c r="R3764" s="12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348"/>
        <v>42065.750300925924</v>
      </c>
      <c r="L3765" s="14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100</v>
      </c>
      <c r="R3765" s="12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348"/>
        <v>42499.842962962968</v>
      </c>
      <c r="L3766" s="14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100</v>
      </c>
      <c r="R3766" s="12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8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348"/>
        <v>41820.776412037041</v>
      </c>
      <c r="L3767" s="14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113.45714285714286</v>
      </c>
      <c r="R3767" s="12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348"/>
        <v>41788.167187500003</v>
      </c>
      <c r="L3768" s="14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102.65010000000001</v>
      </c>
      <c r="R3768" s="12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80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348"/>
        <v>42050.019641203704</v>
      </c>
      <c r="L3769" s="14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116.75</v>
      </c>
      <c r="R3769" s="12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8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348"/>
        <v>41772.727893518517</v>
      </c>
      <c r="L3770" s="14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107.65274999999998</v>
      </c>
      <c r="R3770" s="12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348"/>
        <v>42445.598136574074</v>
      </c>
      <c r="L3771" s="14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100</v>
      </c>
      <c r="R3771" s="12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80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348"/>
        <v>42138.930671296301</v>
      </c>
      <c r="L3772" s="14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100</v>
      </c>
      <c r="R3772" s="1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348"/>
        <v>42493.857083333336</v>
      </c>
      <c r="L3773" s="14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146</v>
      </c>
      <c r="R3773" s="12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64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348"/>
        <v>42682.616967592592</v>
      </c>
      <c r="L3774" s="14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110.2</v>
      </c>
      <c r="R3774" s="12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348"/>
        <v>42656.005173611113</v>
      </c>
      <c r="L3775" s="14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108.2</v>
      </c>
      <c r="R3775" s="12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8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348"/>
        <v>42087.792303240742</v>
      </c>
      <c r="L3776" s="14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100</v>
      </c>
      <c r="R3776" s="12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348"/>
        <v>42075.942627314813</v>
      </c>
      <c r="L3777" s="14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100.25</v>
      </c>
      <c r="R3777" s="12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8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ref="K3778:K3841" si="354">(J3778/86400)+DATE(1970,1,1)</f>
        <v>41814.367800925924</v>
      </c>
      <c r="L3778" s="14">
        <f t="shared" ref="L3778:L3841" si="355">(((I3778/60)/60)/24)+DATE(1970,1,1)</f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106.71250000000001</v>
      </c>
      <c r="R3778" s="12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si="354"/>
        <v>41887.111354166671</v>
      </c>
      <c r="L3779" s="14">
        <f t="shared" si="355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E3779/D3779*100</f>
        <v>143.19999999999999</v>
      </c>
      <c r="R3779" s="12">
        <f t="shared" ref="R3779:R3842" si="357">E3779/N3779</f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RIGHT(P3779,LEN(P3779)-SEARCH("/",P3779))</f>
        <v>musical</v>
      </c>
    </row>
    <row r="3780" spans="1:20" ht="48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354"/>
        <v>41989.819212962961</v>
      </c>
      <c r="L3780" s="14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105.04166666666667</v>
      </c>
      <c r="R3780" s="12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354"/>
        <v>42425.735416666663</v>
      </c>
      <c r="L3781" s="14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103.98</v>
      </c>
      <c r="R3781" s="12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354"/>
        <v>42166.219733796301</v>
      </c>
      <c r="L3782" s="14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120</v>
      </c>
      <c r="R3782" s="1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354"/>
        <v>41865.882928240739</v>
      </c>
      <c r="L3783" s="14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109.66666666666667</v>
      </c>
      <c r="R3783" s="12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8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354"/>
        <v>42546.862233796295</v>
      </c>
      <c r="L3784" s="14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101.75</v>
      </c>
      <c r="R3784" s="12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354"/>
        <v>42420.140277777777</v>
      </c>
      <c r="L3785" s="14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128.91666666666666</v>
      </c>
      <c r="R3785" s="12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80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354"/>
        <v>42531.980694444443</v>
      </c>
      <c r="L3786" s="14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114.99999999999999</v>
      </c>
      <c r="R3786" s="12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80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354"/>
        <v>42548.63853009259</v>
      </c>
      <c r="L3787" s="14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150.75</v>
      </c>
      <c r="R3787" s="12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354"/>
        <v>42487.037905092591</v>
      </c>
      <c r="L3788" s="14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110.96666666666665</v>
      </c>
      <c r="R3788" s="12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354"/>
        <v>42167.534791666665</v>
      </c>
      <c r="L3789" s="14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100.28571428571429</v>
      </c>
      <c r="R3789" s="12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354"/>
        <v>42333.695821759262</v>
      </c>
      <c r="L3790" s="14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0.66666666666666674</v>
      </c>
      <c r="R3790" s="12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354"/>
        <v>42138.798819444448</v>
      </c>
      <c r="L3791" s="14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</v>
      </c>
      <c r="R3791" s="12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354"/>
        <v>42666.666932870372</v>
      </c>
      <c r="L3792" s="14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12">
        <v>0</v>
      </c>
      <c r="S3792" t="str">
        <f t="shared" si="358"/>
        <v>theater</v>
      </c>
      <c r="T3792" t="str">
        <f t="shared" si="359"/>
        <v>musical</v>
      </c>
    </row>
    <row r="3793" spans="1:20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354"/>
        <v>41766.692037037035</v>
      </c>
      <c r="L3793" s="14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12">
        <v>0</v>
      </c>
      <c r="S3793" t="str">
        <f t="shared" si="358"/>
        <v>theater</v>
      </c>
      <c r="T3793" t="str">
        <f t="shared" si="359"/>
        <v>musical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354"/>
        <v>42170.447013888886</v>
      </c>
      <c r="L3794" s="14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0.27999999999999997</v>
      </c>
      <c r="R3794" s="12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80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354"/>
        <v>41968.938993055555</v>
      </c>
      <c r="L3795" s="14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59.657142857142851</v>
      </c>
      <c r="R3795" s="12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8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354"/>
        <v>42132.58048611111</v>
      </c>
      <c r="L3796" s="14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1</v>
      </c>
      <c r="R3796" s="12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354"/>
        <v>42201.436226851853</v>
      </c>
      <c r="L3797" s="14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1.6666666666666667</v>
      </c>
      <c r="R3797" s="12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354"/>
        <v>42689.029583333337</v>
      </c>
      <c r="L3798" s="14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4.4444444444444444E-3</v>
      </c>
      <c r="R3798" s="12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354"/>
        <v>42084.881539351853</v>
      </c>
      <c r="L3799" s="14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89.666666666666657</v>
      </c>
      <c r="R3799" s="12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80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354"/>
        <v>41831.722777777773</v>
      </c>
      <c r="L3800" s="14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1.4642857142857144</v>
      </c>
      <c r="R3800" s="12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354"/>
        <v>42410.93105324074</v>
      </c>
      <c r="L3801" s="14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4.0199999999999996</v>
      </c>
      <c r="R3801" s="12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8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354"/>
        <v>41982.737071759257</v>
      </c>
      <c r="L3802" s="14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</v>
      </c>
      <c r="R3802" s="12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80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354"/>
        <v>41975.676111111112</v>
      </c>
      <c r="L3803" s="14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8.52</v>
      </c>
      <c r="R3803" s="12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80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354"/>
        <v>42269.126226851848</v>
      </c>
      <c r="L3804" s="14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12">
        <v>0</v>
      </c>
      <c r="S3804" t="str">
        <f t="shared" si="358"/>
        <v>theater</v>
      </c>
      <c r="T3804" t="str">
        <f t="shared" si="359"/>
        <v>musical</v>
      </c>
    </row>
    <row r="3805" spans="1:20" ht="48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354"/>
        <v>42403.971851851849</v>
      </c>
      <c r="L3805" s="14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19.650000000000002</v>
      </c>
      <c r="R3805" s="12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80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354"/>
        <v>42527.00953703704</v>
      </c>
      <c r="L3806" s="14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12">
        <v>0</v>
      </c>
      <c r="S3806" t="str">
        <f t="shared" si="358"/>
        <v>theater</v>
      </c>
      <c r="T3806" t="str">
        <f t="shared" si="359"/>
        <v>musical</v>
      </c>
    </row>
    <row r="3807" spans="1:20" ht="64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354"/>
        <v>41849.887037037035</v>
      </c>
      <c r="L3807" s="14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2E-3</v>
      </c>
      <c r="R3807" s="12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8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354"/>
        <v>41799.259039351848</v>
      </c>
      <c r="L3808" s="14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6.6666666666666666E-2</v>
      </c>
      <c r="R3808" s="12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80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354"/>
        <v>42090.909016203703</v>
      </c>
      <c r="L3809" s="14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30.333333333333336</v>
      </c>
      <c r="R3809" s="12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354"/>
        <v>42059.453923611116</v>
      </c>
      <c r="L3810" s="14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100</v>
      </c>
      <c r="R3810" s="12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354"/>
        <v>41800.526701388888</v>
      </c>
      <c r="L3811" s="14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101.25</v>
      </c>
      <c r="R3811" s="12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80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354"/>
        <v>42054.849050925928</v>
      </c>
      <c r="L3812" s="14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121.73333333333333</v>
      </c>
      <c r="R3812" s="12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354"/>
        <v>42487.62700231481</v>
      </c>
      <c r="L3813" s="14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330</v>
      </c>
      <c r="R3813" s="12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80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354"/>
        <v>42109.751250000001</v>
      </c>
      <c r="L3814" s="14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109.55</v>
      </c>
      <c r="R3814" s="12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354"/>
        <v>42497.275706018518</v>
      </c>
      <c r="L3815" s="14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100.95190476190474</v>
      </c>
      <c r="R3815" s="12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8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354"/>
        <v>42058.904074074075</v>
      </c>
      <c r="L3816" s="14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140.13333333333333</v>
      </c>
      <c r="R3816" s="12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354"/>
        <v>42207.259918981479</v>
      </c>
      <c r="L3817" s="14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100.001</v>
      </c>
      <c r="R3817" s="12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8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354"/>
        <v>41807.690081018518</v>
      </c>
      <c r="L3818" s="14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119.238</v>
      </c>
      <c r="R3818" s="12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8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354"/>
        <v>42284.69694444444</v>
      </c>
      <c r="L3819" s="14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107.25</v>
      </c>
      <c r="R3819" s="12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354"/>
        <v>42045.84238425926</v>
      </c>
      <c r="L3820" s="14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227.99999999999997</v>
      </c>
      <c r="R3820" s="12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64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354"/>
        <v>42184.209537037037</v>
      </c>
      <c r="L3821" s="14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106.4</v>
      </c>
      <c r="R3821" s="12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80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354"/>
        <v>42160.651817129634</v>
      </c>
      <c r="L3822" s="14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143.33333333333334</v>
      </c>
      <c r="R3822" s="1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8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354"/>
        <v>42341.180636574078</v>
      </c>
      <c r="L3823" s="14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104.54285714285714</v>
      </c>
      <c r="R3823" s="12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354"/>
        <v>42329.838159722218</v>
      </c>
      <c r="L3824" s="14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110.02000000000001</v>
      </c>
      <c r="R3824" s="12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80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354"/>
        <v>42170.910231481481</v>
      </c>
      <c r="L3825" s="14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106</v>
      </c>
      <c r="R3825" s="12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80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354"/>
        <v>42571.626192129625</v>
      </c>
      <c r="L3826" s="14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108</v>
      </c>
      <c r="R3826" s="12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80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354"/>
        <v>42151.069606481484</v>
      </c>
      <c r="L3827" s="14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105.42</v>
      </c>
      <c r="R3827" s="12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64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354"/>
        <v>42101.423541666663</v>
      </c>
      <c r="L3828" s="14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119.16666666666667</v>
      </c>
      <c r="R3828" s="12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96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354"/>
        <v>42034.928252314814</v>
      </c>
      <c r="L3829" s="14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152.66666666666666</v>
      </c>
      <c r="R3829" s="12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80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354"/>
        <v>41944.527627314819</v>
      </c>
      <c r="L3830" s="14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100</v>
      </c>
      <c r="R3830" s="12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8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354"/>
        <v>42593.865405092598</v>
      </c>
      <c r="L3831" s="14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100.2</v>
      </c>
      <c r="R3831" s="12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354"/>
        <v>42503.740868055553</v>
      </c>
      <c r="L3832" s="14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225</v>
      </c>
      <c r="R3832" s="1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354"/>
        <v>41927.848900462966</v>
      </c>
      <c r="L3833" s="14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106.02199999999999</v>
      </c>
      <c r="R3833" s="12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8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354"/>
        <v>42375.114988425921</v>
      </c>
      <c r="L3834" s="14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104.66666666666666</v>
      </c>
      <c r="R3834" s="12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80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354"/>
        <v>41963.872361111113</v>
      </c>
      <c r="L3835" s="14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116.66666666666667</v>
      </c>
      <c r="R3835" s="12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80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354"/>
        <v>42143.445219907408</v>
      </c>
      <c r="L3836" s="14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109.03333333333333</v>
      </c>
      <c r="R3836" s="12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8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354"/>
        <v>42460.94222222222</v>
      </c>
      <c r="L3837" s="14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160</v>
      </c>
      <c r="R3837" s="12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64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354"/>
        <v>42553.926527777774</v>
      </c>
      <c r="L3838" s="14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112.5</v>
      </c>
      <c r="R3838" s="12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48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354"/>
        <v>42152.765717592592</v>
      </c>
      <c r="L3839" s="14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102.1</v>
      </c>
      <c r="R3839" s="12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96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354"/>
        <v>42116.710752314815</v>
      </c>
      <c r="L3840" s="14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100.824</v>
      </c>
      <c r="R3840" s="12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8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354"/>
        <v>42155.142638888894</v>
      </c>
      <c r="L3841" s="14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101.25</v>
      </c>
      <c r="R3841" s="12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ref="K3842:K3905" si="360">(J3842/86400)+DATE(1970,1,1)</f>
        <v>42432.701724537037</v>
      </c>
      <c r="L3842" s="14">
        <f t="shared" ref="L3842:L3905" si="361">(((I3842/60)/60)/24)+DATE(1970,1,1)</f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6500</v>
      </c>
      <c r="R3842" s="12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si="360"/>
        <v>41780.785729166666</v>
      </c>
      <c r="L3843" s="14">
        <f t="shared" si="361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E3843/D3843*100</f>
        <v>8.7200000000000006</v>
      </c>
      <c r="R3843" s="12">
        <f t="shared" ref="R3843:R3906" si="363">E3843/N3843</f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RIGHT(P3843,LEN(P3843)-SEARCH("/",P3843))</f>
        <v>plays</v>
      </c>
    </row>
    <row r="3844" spans="1:20" ht="8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360"/>
        <v>41740.493657407409</v>
      </c>
      <c r="L3844" s="14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21.94</v>
      </c>
      <c r="R3844" s="12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8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360"/>
        <v>41766.072500000002</v>
      </c>
      <c r="L3845" s="14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21.3</v>
      </c>
      <c r="R3845" s="12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360"/>
        <v>41766.617291666669</v>
      </c>
      <c r="L3846" s="14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41.489795918367342</v>
      </c>
      <c r="R3846" s="12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96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360"/>
        <v>42248.627013888894</v>
      </c>
      <c r="L3847" s="14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2.105</v>
      </c>
      <c r="R3847" s="12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360"/>
        <v>41885.221550925926</v>
      </c>
      <c r="L3848" s="14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</v>
      </c>
      <c r="R3848" s="12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360"/>
        <v>42159.224432870367</v>
      </c>
      <c r="L3849" s="14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16.161904761904761</v>
      </c>
      <c r="R3849" s="12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8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360"/>
        <v>42265.817002314812</v>
      </c>
      <c r="L3850" s="14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16.376923076923077</v>
      </c>
      <c r="R3850" s="12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360"/>
        <v>42136.767175925925</v>
      </c>
      <c r="L3851" s="14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</v>
      </c>
      <c r="R3851" s="12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360"/>
        <v>41975.124340277776</v>
      </c>
      <c r="L3852" s="14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3.8</v>
      </c>
      <c r="R3852" s="1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360"/>
        <v>42172.439571759256</v>
      </c>
      <c r="L3853" s="14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34.08</v>
      </c>
      <c r="R3853" s="12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360"/>
        <v>42065.190694444449</v>
      </c>
      <c r="L3854" s="14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0.2</v>
      </c>
      <c r="R3854" s="12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360"/>
        <v>41848.84002314815</v>
      </c>
      <c r="L3855" s="14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2.5999999999999999E-2</v>
      </c>
      <c r="R3855" s="12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360"/>
        <v>42103.884930555556</v>
      </c>
      <c r="L3856" s="14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16.254545454545454</v>
      </c>
      <c r="R3856" s="12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360"/>
        <v>42059.970729166671</v>
      </c>
      <c r="L3857" s="14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</v>
      </c>
      <c r="R3857" s="12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360"/>
        <v>42041.743090277778</v>
      </c>
      <c r="L3858" s="14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0.02</v>
      </c>
      <c r="R3858" s="12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360"/>
        <v>41829.73715277778</v>
      </c>
      <c r="L3859" s="14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5.2</v>
      </c>
      <c r="R3859" s="12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80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360"/>
        <v>42128.431064814809</v>
      </c>
      <c r="L3860" s="14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2</v>
      </c>
      <c r="R3860" s="12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360"/>
        <v>41789.893599537041</v>
      </c>
      <c r="L3861" s="14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0.04</v>
      </c>
      <c r="R3861" s="12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80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360"/>
        <v>41833.660995370374</v>
      </c>
      <c r="L3862" s="14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17.666666666666668</v>
      </c>
      <c r="R3862" s="12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360"/>
        <v>41914.590011574073</v>
      </c>
      <c r="L3863" s="14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5</v>
      </c>
      <c r="R3863" s="12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48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360"/>
        <v>42611.261064814811</v>
      </c>
      <c r="L3864" s="14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1.3333333333333334E-2</v>
      </c>
      <c r="R3864" s="12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360"/>
        <v>42253.633159722223</v>
      </c>
      <c r="L3865" s="14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12">
        <v>0</v>
      </c>
      <c r="S3865" t="str">
        <f t="shared" si="364"/>
        <v>theater</v>
      </c>
      <c r="T3865" t="str">
        <f t="shared" si="365"/>
        <v>plays</v>
      </c>
    </row>
    <row r="3866" spans="1:20" ht="8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360"/>
        <v>42295.891828703709</v>
      </c>
      <c r="L3866" s="14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</v>
      </c>
      <c r="R3866" s="12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360"/>
        <v>41841.651597222226</v>
      </c>
      <c r="L3867" s="14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26.937422295897225</v>
      </c>
      <c r="R3867" s="12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48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360"/>
        <v>42402.947002314817</v>
      </c>
      <c r="L3868" s="14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0.54999999999999993</v>
      </c>
      <c r="R3868" s="12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360"/>
        <v>42509.814108796301</v>
      </c>
      <c r="L3869" s="14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12.55</v>
      </c>
      <c r="R3869" s="12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360"/>
        <v>41865.659780092596</v>
      </c>
      <c r="L3870" s="14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0.2</v>
      </c>
      <c r="R3870" s="12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360"/>
        <v>42047.724444444444</v>
      </c>
      <c r="L3871" s="14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3.4474868431088401</v>
      </c>
      <c r="R3871" s="12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8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360"/>
        <v>41793.172199074077</v>
      </c>
      <c r="L3872" s="14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15</v>
      </c>
      <c r="R3872" s="1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360"/>
        <v>42763.780671296292</v>
      </c>
      <c r="L3873" s="14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2.666666666666667</v>
      </c>
      <c r="R3873" s="12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360"/>
        <v>42180.145787037036</v>
      </c>
      <c r="L3874" s="14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12">
        <v>0</v>
      </c>
      <c r="S3874" t="str">
        <f t="shared" si="364"/>
        <v>theater</v>
      </c>
      <c r="T3874" t="str">
        <f t="shared" si="365"/>
        <v>musical</v>
      </c>
    </row>
    <row r="3875" spans="1:20" ht="8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360"/>
        <v>42255.696006944447</v>
      </c>
      <c r="L3875" s="14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12">
        <v>0</v>
      </c>
      <c r="S3875" t="str">
        <f t="shared" si="364"/>
        <v>theater</v>
      </c>
      <c r="T3875" t="str">
        <f t="shared" si="365"/>
        <v>musical</v>
      </c>
    </row>
    <row r="3876" spans="1:20" ht="8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360"/>
        <v>42007.016458333332</v>
      </c>
      <c r="L3876" s="14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12">
        <v>0</v>
      </c>
      <c r="S3876" t="str">
        <f t="shared" si="364"/>
        <v>theater</v>
      </c>
      <c r="T3876" t="str">
        <f t="shared" si="365"/>
        <v>musical</v>
      </c>
    </row>
    <row r="3877" spans="1:20" ht="80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360"/>
        <v>42615.346817129626</v>
      </c>
      <c r="L3877" s="14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12">
        <v>0</v>
      </c>
      <c r="S3877" t="str">
        <f t="shared" si="364"/>
        <v>theater</v>
      </c>
      <c r="T3877" t="str">
        <f t="shared" si="365"/>
        <v>musical</v>
      </c>
    </row>
    <row r="3878" spans="1:20" ht="80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360"/>
        <v>42372.624166666668</v>
      </c>
      <c r="L3878" s="14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52.794871794871788</v>
      </c>
      <c r="R3878" s="12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80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360"/>
        <v>42682.67768518519</v>
      </c>
      <c r="L3879" s="14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4.9639999999999995</v>
      </c>
      <c r="R3879" s="12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80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360"/>
        <v>42154.818819444445</v>
      </c>
      <c r="L3880" s="14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5.5555555555555552E-2</v>
      </c>
      <c r="R3880" s="12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360"/>
        <v>41999.861064814817</v>
      </c>
      <c r="L3881" s="14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12">
        <v>0</v>
      </c>
      <c r="S3881" t="str">
        <f t="shared" si="364"/>
        <v>theater</v>
      </c>
      <c r="T3881" t="str">
        <f t="shared" si="365"/>
        <v>musical</v>
      </c>
    </row>
    <row r="3882" spans="1:20" ht="8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360"/>
        <v>41815.815046296295</v>
      </c>
      <c r="L3882" s="14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13.066666666666665</v>
      </c>
      <c r="R3882" s="12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360"/>
        <v>42756.018506944441</v>
      </c>
      <c r="L3883" s="14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5</v>
      </c>
      <c r="R3883" s="12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360"/>
        <v>42373.983449074076</v>
      </c>
      <c r="L3884" s="14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12">
        <v>0</v>
      </c>
      <c r="S3884" t="str">
        <f t="shared" si="364"/>
        <v>theater</v>
      </c>
      <c r="T3884" t="str">
        <f t="shared" si="365"/>
        <v>musical</v>
      </c>
    </row>
    <row r="3885" spans="1:20" ht="8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360"/>
        <v>41854.602650462963</v>
      </c>
      <c r="L3885" s="14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12">
        <v>0</v>
      </c>
      <c r="S3885" t="str">
        <f t="shared" si="364"/>
        <v>theater</v>
      </c>
      <c r="T3885" t="str">
        <f t="shared" si="365"/>
        <v>musical</v>
      </c>
    </row>
    <row r="3886" spans="1:20" ht="64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360"/>
        <v>42065.791574074072</v>
      </c>
      <c r="L3886" s="14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12">
        <v>0</v>
      </c>
      <c r="S3886" t="str">
        <f t="shared" si="364"/>
        <v>theater</v>
      </c>
      <c r="T3886" t="str">
        <f t="shared" si="365"/>
        <v>musical</v>
      </c>
    </row>
    <row r="3887" spans="1:20" ht="64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360"/>
        <v>42469.951284722221</v>
      </c>
      <c r="L3887" s="14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12">
        <v>0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360"/>
        <v>41954.228032407409</v>
      </c>
      <c r="L3888" s="14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12">
        <v>0</v>
      </c>
      <c r="S3888" t="str">
        <f t="shared" si="364"/>
        <v>theater</v>
      </c>
      <c r="T3888" t="str">
        <f t="shared" si="365"/>
        <v>musical</v>
      </c>
    </row>
    <row r="3889" spans="1:20" ht="80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360"/>
        <v>42079.857974537037</v>
      </c>
      <c r="L3889" s="14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</v>
      </c>
      <c r="R3889" s="12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8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360"/>
        <v>42762.545810185184</v>
      </c>
      <c r="L3890" s="14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27.1</v>
      </c>
      <c r="R3890" s="12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360"/>
        <v>41977.004976851851</v>
      </c>
      <c r="L3891" s="14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</v>
      </c>
      <c r="R3891" s="12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8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360"/>
        <v>42171.758611111116</v>
      </c>
      <c r="L3892" s="14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16.826666666666668</v>
      </c>
      <c r="R3892" s="1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48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360"/>
        <v>42056.1324537037</v>
      </c>
      <c r="L3893" s="14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32.5</v>
      </c>
      <c r="R3893" s="12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360"/>
        <v>41867.652280092589</v>
      </c>
      <c r="L3894" s="14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12">
        <v>0</v>
      </c>
      <c r="S3894" t="str">
        <f t="shared" si="364"/>
        <v>theater</v>
      </c>
      <c r="T3894" t="str">
        <f t="shared" si="365"/>
        <v>plays</v>
      </c>
    </row>
    <row r="3895" spans="1:20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360"/>
        <v>41779.657870370371</v>
      </c>
      <c r="L3895" s="14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21.55</v>
      </c>
      <c r="R3895" s="12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8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360"/>
        <v>42679.958472222221</v>
      </c>
      <c r="L3896" s="14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3.4666666666666663</v>
      </c>
      <c r="R3896" s="12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8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360"/>
        <v>42032.250208333338</v>
      </c>
      <c r="L3897" s="14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5</v>
      </c>
      <c r="R3897" s="12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360"/>
        <v>41793.191875000004</v>
      </c>
      <c r="L3898" s="14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10.625</v>
      </c>
      <c r="R3898" s="12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360"/>
        <v>41982.87364583333</v>
      </c>
      <c r="L3899" s="14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17.599999999999998</v>
      </c>
      <c r="R3899" s="12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96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360"/>
        <v>42193.482291666667</v>
      </c>
      <c r="L3900" s="14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32.56</v>
      </c>
      <c r="R3900" s="12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64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360"/>
        <v>41843.775011574078</v>
      </c>
      <c r="L3901" s="14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</v>
      </c>
      <c r="R3901" s="12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360"/>
        <v>42136.092488425929</v>
      </c>
      <c r="L3902" s="14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5.4</v>
      </c>
      <c r="R3902" s="1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80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360"/>
        <v>42317.826377314814</v>
      </c>
      <c r="L3903" s="14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0.83333333333333337</v>
      </c>
      <c r="R3903" s="12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80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360"/>
        <v>42663.468078703707</v>
      </c>
      <c r="L3904" s="14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48.833333333333336</v>
      </c>
      <c r="R3904" s="12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360"/>
        <v>42186.01116898148</v>
      </c>
      <c r="L3905" s="14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12">
        <v>0</v>
      </c>
      <c r="S3905" t="str">
        <f t="shared" si="364"/>
        <v>theater</v>
      </c>
      <c r="T3905" t="str">
        <f t="shared" si="365"/>
        <v>plays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ref="K3906:K3969" si="366">(J3906/86400)+DATE(1970,1,1)</f>
        <v>42095.229166666672</v>
      </c>
      <c r="L3906" s="14">
        <f t="shared" ref="L3906:L3969" si="367">(((I3906/60)/60)/24)+DATE(1970,1,1)</f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0.03</v>
      </c>
      <c r="R3906" s="12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si="366"/>
        <v>42124.623877314814</v>
      </c>
      <c r="L3907" s="14">
        <f t="shared" si="367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E3907/D3907*100</f>
        <v>11.533333333333333</v>
      </c>
      <c r="R3907" s="12">
        <f t="shared" ref="R3907:R3970" si="369">E3907/N3907</f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RIGHT(P3907,LEN(P3907)-SEARCH("/",P3907))</f>
        <v>plays</v>
      </c>
    </row>
    <row r="3908" spans="1:20" ht="80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366"/>
        <v>42143.917743055557</v>
      </c>
      <c r="L3908" s="14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67.333333333333329</v>
      </c>
      <c r="R3908" s="12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64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366"/>
        <v>41906.819513888891</v>
      </c>
      <c r="L3909" s="14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15.299999999999999</v>
      </c>
      <c r="R3909" s="12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80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366"/>
        <v>41834.135370370372</v>
      </c>
      <c r="L3910" s="14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8.6666666666666679</v>
      </c>
      <c r="R3910" s="12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366"/>
        <v>41863.359282407408</v>
      </c>
      <c r="L3911" s="14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0.22499999999999998</v>
      </c>
      <c r="R3911" s="12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366"/>
        <v>42224.756909722222</v>
      </c>
      <c r="L3912" s="14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3.0833333333333335</v>
      </c>
      <c r="R3912" s="12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366"/>
        <v>41939.8122337963</v>
      </c>
      <c r="L3913" s="14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37.412500000000001</v>
      </c>
      <c r="R3913" s="12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366"/>
        <v>42059.270023148143</v>
      </c>
      <c r="L3914" s="14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6.6666666666666671E-3</v>
      </c>
      <c r="R3914" s="12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366"/>
        <v>42308.211215277777</v>
      </c>
      <c r="L3915" s="14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10</v>
      </c>
      <c r="R3915" s="12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8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366"/>
        <v>42114.818935185191</v>
      </c>
      <c r="L3916" s="14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36.36</v>
      </c>
      <c r="R3916" s="12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366"/>
        <v>42492.98505787037</v>
      </c>
      <c r="L3917" s="14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0.33333333333333337</v>
      </c>
      <c r="R3917" s="12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80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366"/>
        <v>42494.471666666665</v>
      </c>
      <c r="L3918" s="14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12">
        <v>0</v>
      </c>
      <c r="S3918" t="str">
        <f t="shared" si="370"/>
        <v>theater</v>
      </c>
      <c r="T3918" t="str">
        <f t="shared" si="371"/>
        <v>plays</v>
      </c>
    </row>
    <row r="3919" spans="1:20" ht="80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366"/>
        <v>41863.527326388888</v>
      </c>
      <c r="L3919" s="14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0.2857142857142857</v>
      </c>
      <c r="R3919" s="12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366"/>
        <v>41843.664618055554</v>
      </c>
      <c r="L3920" s="14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0.2</v>
      </c>
      <c r="R3920" s="12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80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366"/>
        <v>42358.684872685189</v>
      </c>
      <c r="L3921" s="14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1.7999999999999998</v>
      </c>
      <c r="R3921" s="12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80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366"/>
        <v>42657.38726851852</v>
      </c>
      <c r="L3922" s="14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5.4</v>
      </c>
      <c r="R3922" s="1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80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366"/>
        <v>41926.542303240742</v>
      </c>
      <c r="L3923" s="14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12">
        <v>0</v>
      </c>
      <c r="S3923" t="str">
        <f t="shared" si="370"/>
        <v>theater</v>
      </c>
      <c r="T3923" t="str">
        <f t="shared" si="371"/>
        <v>plays</v>
      </c>
    </row>
    <row r="3924" spans="1:20" ht="8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366"/>
        <v>42020.768634259264</v>
      </c>
      <c r="L3924" s="14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8.1333333333333329</v>
      </c>
      <c r="R3924" s="12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366"/>
        <v>42075.979988425926</v>
      </c>
      <c r="L3925" s="14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12.034782608695652</v>
      </c>
      <c r="R3925" s="12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80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366"/>
        <v>41786.959745370368</v>
      </c>
      <c r="L3926" s="14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15.266666666666667</v>
      </c>
      <c r="R3926" s="12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366"/>
        <v>41820.870821759258</v>
      </c>
      <c r="L3927" s="14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10</v>
      </c>
      <c r="R3927" s="12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366"/>
        <v>41970.085046296299</v>
      </c>
      <c r="L3928" s="14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0.3</v>
      </c>
      <c r="R3928" s="12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366"/>
        <v>41830.267407407409</v>
      </c>
      <c r="L3929" s="14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1</v>
      </c>
      <c r="R3929" s="12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8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366"/>
        <v>42265.683182870373</v>
      </c>
      <c r="L3930" s="14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13.020000000000001</v>
      </c>
      <c r="R3930" s="12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366"/>
        <v>42601.827141203699</v>
      </c>
      <c r="L3931" s="14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2.2650000000000001</v>
      </c>
      <c r="R3931" s="12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80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366"/>
        <v>42433.338749999995</v>
      </c>
      <c r="L3932" s="14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12">
        <v>0</v>
      </c>
      <c r="S3932" t="str">
        <f t="shared" si="370"/>
        <v>theater</v>
      </c>
      <c r="T3932" t="str">
        <f t="shared" si="371"/>
        <v>plays</v>
      </c>
    </row>
    <row r="3933" spans="1:20" ht="80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366"/>
        <v>42228.151701388888</v>
      </c>
      <c r="L3933" s="14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12">
        <v>0</v>
      </c>
      <c r="S3933" t="str">
        <f t="shared" si="370"/>
        <v>theater</v>
      </c>
      <c r="T3933" t="str">
        <f t="shared" si="371"/>
        <v>plays</v>
      </c>
    </row>
    <row r="3934" spans="1:20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366"/>
        <v>42415.168564814812</v>
      </c>
      <c r="L3934" s="14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8.3333333333333332E-3</v>
      </c>
      <c r="R3934" s="12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366"/>
        <v>42538.968310185184</v>
      </c>
      <c r="L3935" s="14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15.742857142857142</v>
      </c>
      <c r="R3935" s="12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366"/>
        <v>42233.671747685185</v>
      </c>
      <c r="L3936" s="14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11</v>
      </c>
      <c r="R3936" s="12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8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366"/>
        <v>42221.656782407408</v>
      </c>
      <c r="L3937" s="14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43.833333333333336</v>
      </c>
      <c r="R3937" s="12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80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366"/>
        <v>42675.262962962966</v>
      </c>
      <c r="L3938" s="14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12">
        <v>0</v>
      </c>
      <c r="S3938" t="str">
        <f t="shared" si="370"/>
        <v>theater</v>
      </c>
      <c r="T3938" t="str">
        <f t="shared" si="371"/>
        <v>plays</v>
      </c>
    </row>
    <row r="3939" spans="1:20" ht="80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366"/>
        <v>42534.631481481483</v>
      </c>
      <c r="L3939" s="14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86.135181975736558</v>
      </c>
      <c r="R3939" s="12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80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366"/>
        <v>42151.905717592592</v>
      </c>
      <c r="L3940" s="14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12.196620583717358</v>
      </c>
      <c r="R3940" s="12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80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366"/>
        <v>41915.400219907409</v>
      </c>
      <c r="L3941" s="14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0.1</v>
      </c>
      <c r="R3941" s="12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80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366"/>
        <v>41961.492488425924</v>
      </c>
      <c r="L3942" s="14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0.22</v>
      </c>
      <c r="R3942" s="1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366"/>
        <v>41940.587233796294</v>
      </c>
      <c r="L3943" s="14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0.90909090909090906</v>
      </c>
      <c r="R3943" s="12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366"/>
        <v>42111.904097222221</v>
      </c>
      <c r="L3944" s="14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12">
        <v>0</v>
      </c>
      <c r="S3944" t="str">
        <f t="shared" si="370"/>
        <v>theater</v>
      </c>
      <c r="T3944" t="str">
        <f t="shared" si="371"/>
        <v>plays</v>
      </c>
    </row>
    <row r="3945" spans="1:20" ht="64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366"/>
        <v>42279.778564814813</v>
      </c>
      <c r="L3945" s="14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35.64</v>
      </c>
      <c r="R3945" s="12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8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366"/>
        <v>42213.662905092591</v>
      </c>
      <c r="L3946" s="14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12">
        <v>0</v>
      </c>
      <c r="S3946" t="str">
        <f t="shared" si="370"/>
        <v>theater</v>
      </c>
      <c r="T3946" t="str">
        <f t="shared" si="371"/>
        <v>plays</v>
      </c>
    </row>
    <row r="3947" spans="1:20" ht="80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366"/>
        <v>42109.801712962959</v>
      </c>
      <c r="L3947" s="14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0.25</v>
      </c>
      <c r="R3947" s="12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366"/>
        <v>42031.833587962959</v>
      </c>
      <c r="L3948" s="14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</v>
      </c>
      <c r="R3948" s="12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80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366"/>
        <v>42615.142870370371</v>
      </c>
      <c r="L3949" s="14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3.3666666666666663</v>
      </c>
      <c r="R3949" s="12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366"/>
        <v>41829.325497685189</v>
      </c>
      <c r="L3950" s="14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12">
        <v>0</v>
      </c>
      <c r="S3950" t="str">
        <f t="shared" si="370"/>
        <v>theater</v>
      </c>
      <c r="T3950" t="str">
        <f t="shared" si="371"/>
        <v>plays</v>
      </c>
    </row>
    <row r="3951" spans="1:20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366"/>
        <v>42016.120613425926</v>
      </c>
      <c r="L3951" s="14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15.770000000000001</v>
      </c>
      <c r="R3951" s="12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8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366"/>
        <v>42439.702314814815</v>
      </c>
      <c r="L3952" s="14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0.625</v>
      </c>
      <c r="R3952" s="1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80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366"/>
        <v>42433.825717592597</v>
      </c>
      <c r="L3953" s="14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5.0000000000000001E-4</v>
      </c>
      <c r="R3953" s="12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80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366"/>
        <v>42243.790393518517</v>
      </c>
      <c r="L3954" s="14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9.6153846153846159E-2</v>
      </c>
      <c r="R3954" s="12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366"/>
        <v>42550.048449074078</v>
      </c>
      <c r="L3955" s="14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12">
        <v>0</v>
      </c>
      <c r="S3955" t="str">
        <f t="shared" si="370"/>
        <v>theater</v>
      </c>
      <c r="T3955" t="str">
        <f t="shared" si="371"/>
        <v>plays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366"/>
        <v>41774.651203703703</v>
      </c>
      <c r="L3956" s="14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12">
        <v>0</v>
      </c>
      <c r="S3956" t="str">
        <f t="shared" si="370"/>
        <v>theater</v>
      </c>
      <c r="T3956" t="str">
        <f t="shared" si="371"/>
        <v>plays</v>
      </c>
    </row>
    <row r="3957" spans="1:20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366"/>
        <v>42306.848854166667</v>
      </c>
      <c r="L3957" s="14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24.285714285714285</v>
      </c>
      <c r="R3957" s="12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80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366"/>
        <v>42457.932025462964</v>
      </c>
      <c r="L3958" s="14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12">
        <v>0</v>
      </c>
      <c r="S3958" t="str">
        <f t="shared" si="370"/>
        <v>theater</v>
      </c>
      <c r="T3958" t="str">
        <f t="shared" si="371"/>
        <v>plays</v>
      </c>
    </row>
    <row r="3959" spans="1:20" ht="64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366"/>
        <v>42513.976319444446</v>
      </c>
      <c r="L3959" s="14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2.5000000000000001E-2</v>
      </c>
      <c r="R3959" s="12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8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366"/>
        <v>41816.950370370367</v>
      </c>
      <c r="L3960" s="14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32.049999999999997</v>
      </c>
      <c r="R3960" s="12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8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366"/>
        <v>41880.788842592592</v>
      </c>
      <c r="L3961" s="14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24.333333333333336</v>
      </c>
      <c r="R3961" s="12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80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366"/>
        <v>42342.845555555556</v>
      </c>
      <c r="L3962" s="14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1.5</v>
      </c>
      <c r="R3962" s="1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8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366"/>
        <v>41745.891319444447</v>
      </c>
      <c r="L3963" s="14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0.42</v>
      </c>
      <c r="R3963" s="12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80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366"/>
        <v>42311.621458333335</v>
      </c>
      <c r="L3964" s="14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</v>
      </c>
      <c r="R3964" s="12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366"/>
        <v>42296.154131944444</v>
      </c>
      <c r="L3965" s="14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12">
        <v>0</v>
      </c>
      <c r="S3965" t="str">
        <f t="shared" si="370"/>
        <v>theater</v>
      </c>
      <c r="T3965" t="str">
        <f t="shared" si="371"/>
        <v>plays</v>
      </c>
    </row>
    <row r="3966" spans="1:20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366"/>
        <v>42053.722060185188</v>
      </c>
      <c r="L3966" s="14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</v>
      </c>
      <c r="R3966" s="12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8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366"/>
        <v>42414.235879629632</v>
      </c>
      <c r="L3967" s="14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14.249999999999998</v>
      </c>
      <c r="R3967" s="12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80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366"/>
        <v>41801.711550925924</v>
      </c>
      <c r="L3968" s="14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0.6</v>
      </c>
      <c r="R3968" s="12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8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366"/>
        <v>42770.290590277778</v>
      </c>
      <c r="L3969" s="14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24.117647058823529</v>
      </c>
      <c r="R3969" s="12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64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ref="K3970:K4033" si="372">(J3970/86400)+DATE(1970,1,1)</f>
        <v>42452.815659722226</v>
      </c>
      <c r="L3970" s="14">
        <f t="shared" ref="L3970:L4033" si="373">(((I3970/60)/60)/24)+DATE(1970,1,1)</f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10.54</v>
      </c>
      <c r="R3970" s="12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80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si="372"/>
        <v>42601.854699074072</v>
      </c>
      <c r="L3971" s="14">
        <f t="shared" si="373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E3971/D3971*100</f>
        <v>7.4690265486725664</v>
      </c>
      <c r="R3971" s="12">
        <f t="shared" ref="R3971:R4034" si="375">E3971/N3971</f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RIGHT(P3971,LEN(P3971)-SEARCH("/",P3971))</f>
        <v>plays</v>
      </c>
    </row>
    <row r="3972" spans="1:20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372"/>
        <v>42447.863553240742</v>
      </c>
      <c r="L3972" s="14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7.3333333333333334E-2</v>
      </c>
      <c r="R3972" s="1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8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372"/>
        <v>41811.536180555559</v>
      </c>
      <c r="L3973" s="14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0.97142857142857131</v>
      </c>
      <c r="R3973" s="12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64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372"/>
        <v>41981.067523148144</v>
      </c>
      <c r="L3974" s="14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21.099999999999998</v>
      </c>
      <c r="R3974" s="12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80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372"/>
        <v>42469.68414351852</v>
      </c>
      <c r="L3975" s="14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78.100000000000009</v>
      </c>
      <c r="R3975" s="12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372"/>
        <v>42493.546851851846</v>
      </c>
      <c r="L3976" s="14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32</v>
      </c>
      <c r="R3976" s="12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8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372"/>
        <v>42534.866875</v>
      </c>
      <c r="L3977" s="14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12">
        <v>0</v>
      </c>
      <c r="S3977" t="str">
        <f t="shared" si="376"/>
        <v>theater</v>
      </c>
      <c r="T3977" t="str">
        <f t="shared" si="377"/>
        <v>plays</v>
      </c>
    </row>
    <row r="3978" spans="1:20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372"/>
        <v>41830.858344907407</v>
      </c>
      <c r="L3978" s="14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47.692307692307693</v>
      </c>
      <c r="R3978" s="12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80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372"/>
        <v>42543.788564814815</v>
      </c>
      <c r="L3979" s="14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1.4500000000000002</v>
      </c>
      <c r="R3979" s="12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8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372"/>
        <v>41975.642974537041</v>
      </c>
      <c r="L3980" s="14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10.7</v>
      </c>
      <c r="R3980" s="12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8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372"/>
        <v>42069.903437500005</v>
      </c>
      <c r="L3981" s="14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</v>
      </c>
      <c r="R3981" s="12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8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372"/>
        <v>41795.598923611113</v>
      </c>
      <c r="L3982" s="14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18</v>
      </c>
      <c r="R3982" s="12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64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372"/>
        <v>42508.179965277777</v>
      </c>
      <c r="L3983" s="14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</v>
      </c>
      <c r="R3983" s="12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8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372"/>
        <v>42132.809953703705</v>
      </c>
      <c r="L3984" s="14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20</v>
      </c>
      <c r="R3984" s="12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8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372"/>
        <v>41747.86986111111</v>
      </c>
      <c r="L3985" s="14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34.802513464991023</v>
      </c>
      <c r="R3985" s="12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80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372"/>
        <v>41920.963472222225</v>
      </c>
      <c r="L3986" s="14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</v>
      </c>
      <c r="R3986" s="12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8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372"/>
        <v>42399.707407407404</v>
      </c>
      <c r="L3987" s="14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32.049999999999997</v>
      </c>
      <c r="R3987" s="12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8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372"/>
        <v>42467.548541666663</v>
      </c>
      <c r="L3988" s="14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</v>
      </c>
      <c r="R3988" s="12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64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372"/>
        <v>41765.92465277778</v>
      </c>
      <c r="L3989" s="14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37.75</v>
      </c>
      <c r="R3989" s="12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372"/>
        <v>42230.08116898148</v>
      </c>
      <c r="L3990" s="14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</v>
      </c>
      <c r="R3990" s="12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80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372"/>
        <v>42286.749780092592</v>
      </c>
      <c r="L3991" s="14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12">
        <v>0</v>
      </c>
      <c r="S3991" t="str">
        <f t="shared" si="376"/>
        <v>theater</v>
      </c>
      <c r="T3991" t="str">
        <f t="shared" si="377"/>
        <v>plays</v>
      </c>
    </row>
    <row r="3992" spans="1:20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372"/>
        <v>42401.672372685185</v>
      </c>
      <c r="L3992" s="14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</v>
      </c>
      <c r="R3992" s="1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48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372"/>
        <v>42125.644467592589</v>
      </c>
      <c r="L3993" s="14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20</v>
      </c>
      <c r="R3993" s="12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64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372"/>
        <v>42289.94049768518</v>
      </c>
      <c r="L3994" s="14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</v>
      </c>
      <c r="R3994" s="12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64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372"/>
        <v>42107.864722222221</v>
      </c>
      <c r="L3995" s="14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6.0000000000000001E-3</v>
      </c>
      <c r="R3995" s="12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64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372"/>
        <v>41809.389930555553</v>
      </c>
      <c r="L3996" s="14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0.25</v>
      </c>
      <c r="R3996" s="12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80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372"/>
        <v>42019.683761574073</v>
      </c>
      <c r="L3997" s="14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35</v>
      </c>
      <c r="R3997" s="12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80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372"/>
        <v>41950.266944444447</v>
      </c>
      <c r="L3998" s="14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16.566666666666666</v>
      </c>
      <c r="R3998" s="12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8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372"/>
        <v>42069.391446759255</v>
      </c>
      <c r="L3999" s="14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12">
        <v>0</v>
      </c>
      <c r="S3999" t="str">
        <f t="shared" si="376"/>
        <v>theater</v>
      </c>
      <c r="T3999" t="str">
        <f t="shared" si="377"/>
        <v>plays</v>
      </c>
    </row>
    <row r="4000" spans="1:20" ht="64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372"/>
        <v>42061.963263888887</v>
      </c>
      <c r="L4000" s="14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57.199999999999996</v>
      </c>
      <c r="R4000" s="12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372"/>
        <v>41842.828680555554</v>
      </c>
      <c r="L4001" s="14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16.514285714285716</v>
      </c>
      <c r="R4001" s="12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372"/>
        <v>42437.64534722222</v>
      </c>
      <c r="L4002" s="14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0.125</v>
      </c>
      <c r="R4002" s="1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8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372"/>
        <v>42775.964212962965</v>
      </c>
      <c r="L4003" s="14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37.75</v>
      </c>
      <c r="R4003" s="12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80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372"/>
        <v>41879.043530092589</v>
      </c>
      <c r="L4004" s="14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1.8399999999999999</v>
      </c>
      <c r="R4004" s="12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372"/>
        <v>42020.587349537032</v>
      </c>
      <c r="L4005" s="14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10.050000000000001</v>
      </c>
      <c r="R4005" s="12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372"/>
        <v>41890.16269675926</v>
      </c>
      <c r="L4006" s="14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0.2</v>
      </c>
      <c r="R4006" s="12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80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372"/>
        <v>41872.807696759257</v>
      </c>
      <c r="L4007" s="14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1.3333333333333335</v>
      </c>
      <c r="R4007" s="12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8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372"/>
        <v>42391.772997685184</v>
      </c>
      <c r="L4008" s="14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6.6666666666666671E-3</v>
      </c>
      <c r="R4008" s="12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372"/>
        <v>41848.772928240738</v>
      </c>
      <c r="L4009" s="14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0.25</v>
      </c>
      <c r="R4009" s="12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372"/>
        <v>42177.964201388888</v>
      </c>
      <c r="L4010" s="14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6</v>
      </c>
      <c r="R4010" s="12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80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372"/>
        <v>41851.700925925928</v>
      </c>
      <c r="L4011" s="14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3.8860103626943006</v>
      </c>
      <c r="R4011" s="12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372"/>
        <v>41921.770439814813</v>
      </c>
      <c r="L4012" s="14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24.194444444444443</v>
      </c>
      <c r="R4012" s="12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8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372"/>
        <v>42002.54488425926</v>
      </c>
      <c r="L4013" s="14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7.6</v>
      </c>
      <c r="R4013" s="12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8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372"/>
        <v>42096.544548611113</v>
      </c>
      <c r="L4014" s="14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12">
        <v>0</v>
      </c>
      <c r="S4014" t="str">
        <f t="shared" si="376"/>
        <v>theater</v>
      </c>
      <c r="T4014" t="str">
        <f t="shared" si="377"/>
        <v>plays</v>
      </c>
    </row>
    <row r="4015" spans="1:20" ht="80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372"/>
        <v>42021.301192129627</v>
      </c>
      <c r="L4015" s="14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1.3</v>
      </c>
      <c r="R4015" s="12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8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372"/>
        <v>42419.246168981481</v>
      </c>
      <c r="L4016" s="14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12">
        <v>0</v>
      </c>
      <c r="S4016" t="str">
        <f t="shared" si="376"/>
        <v>theater</v>
      </c>
      <c r="T4016" t="str">
        <f t="shared" si="377"/>
        <v>plays</v>
      </c>
    </row>
    <row r="4017" spans="1:20" ht="8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372"/>
        <v>42174.780821759261</v>
      </c>
      <c r="L4017" s="14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1.4285714285714287E-2</v>
      </c>
      <c r="R4017" s="12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372"/>
        <v>41869.872685185182</v>
      </c>
      <c r="L4018" s="14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14.000000000000002</v>
      </c>
      <c r="R4018" s="12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8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372"/>
        <v>41856.672152777777</v>
      </c>
      <c r="L4019" s="14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</v>
      </c>
      <c r="R4019" s="12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372"/>
        <v>42620.91097222222</v>
      </c>
      <c r="L4020" s="14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8.6666666666666679</v>
      </c>
      <c r="R4020" s="12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80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372"/>
        <v>42417.675879629634</v>
      </c>
      <c r="L4021" s="14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0.82857142857142851</v>
      </c>
      <c r="R4021" s="12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372"/>
        <v>42057.190960648149</v>
      </c>
      <c r="L4022" s="14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16.666666666666664</v>
      </c>
      <c r="R4022" s="12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64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372"/>
        <v>41878.911550925928</v>
      </c>
      <c r="L4023" s="14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0.83333333333333337</v>
      </c>
      <c r="R4023" s="12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372"/>
        <v>41990.584108796298</v>
      </c>
      <c r="L4024" s="14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69.561111111111103</v>
      </c>
      <c r="R4024" s="12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64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372"/>
        <v>42408.999571759261</v>
      </c>
      <c r="L4025" s="14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12">
        <v>0</v>
      </c>
      <c r="S4025" t="str">
        <f t="shared" si="376"/>
        <v>theater</v>
      </c>
      <c r="T4025" t="str">
        <f t="shared" si="377"/>
        <v>plays</v>
      </c>
    </row>
    <row r="4026" spans="1:20" ht="80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372"/>
        <v>42217.670104166667</v>
      </c>
      <c r="L4026" s="14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</v>
      </c>
      <c r="R4026" s="12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80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372"/>
        <v>42151.237685185188</v>
      </c>
      <c r="L4027" s="14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5</v>
      </c>
      <c r="R4027" s="12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64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372"/>
        <v>42282.655543981484</v>
      </c>
      <c r="L4028" s="14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12">
        <v>0</v>
      </c>
      <c r="S4028" t="str">
        <f t="shared" si="376"/>
        <v>theater</v>
      </c>
      <c r="T4028" t="str">
        <f t="shared" si="377"/>
        <v>plays</v>
      </c>
    </row>
    <row r="4029" spans="1:20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372"/>
        <v>42768.97084490741</v>
      </c>
      <c r="L4029" s="14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</v>
      </c>
      <c r="R4029" s="12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372"/>
        <v>41765.938657407409</v>
      </c>
      <c r="L4030" s="14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28.050000000000004</v>
      </c>
      <c r="R4030" s="12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372"/>
        <v>42322.02511574074</v>
      </c>
      <c r="L4031" s="14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12">
        <v>0</v>
      </c>
      <c r="S4031" t="str">
        <f t="shared" si="376"/>
        <v>theater</v>
      </c>
      <c r="T4031" t="str">
        <f t="shared" si="377"/>
        <v>plays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372"/>
        <v>42374.655081018514</v>
      </c>
      <c r="L4032" s="14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16</v>
      </c>
      <c r="R4032" s="12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96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372"/>
        <v>41941.585231481484</v>
      </c>
      <c r="L4033" s="14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12">
        <v>0</v>
      </c>
      <c r="S4033" t="str">
        <f t="shared" si="376"/>
        <v>theater</v>
      </c>
      <c r="T4033" t="str">
        <f t="shared" si="377"/>
        <v>plays</v>
      </c>
    </row>
    <row r="4034" spans="1:20" ht="80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ref="K4034:K4097" si="378">(J4034/86400)+DATE(1970,1,1)</f>
        <v>42293.809212962966</v>
      </c>
      <c r="L4034" s="14">
        <f t="shared" ref="L4034:L4097" si="379">(((I4034/60)/60)/24)+DATE(1970,1,1)</f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6.8287037037037033</v>
      </c>
      <c r="R4034" s="12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8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si="378"/>
        <v>42614.268796296295</v>
      </c>
      <c r="L4035" s="14">
        <f t="shared" si="379"/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E4035/D4035*100</f>
        <v>25.698702928870294</v>
      </c>
      <c r="R4035" s="12">
        <f t="shared" ref="R4035:R4098" si="381">E4035/N4035</f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RIGHT(P4035,LEN(P4035)-SEARCH("/",P4035))</f>
        <v>plays</v>
      </c>
    </row>
    <row r="4036" spans="1:20" ht="80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378"/>
        <v>42067.947337962964</v>
      </c>
      <c r="L4036" s="14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1.4814814814814816</v>
      </c>
      <c r="R4036" s="12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378"/>
        <v>41903.882951388892</v>
      </c>
      <c r="L4037" s="14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36.85</v>
      </c>
      <c r="R4037" s="12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8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378"/>
        <v>41804.937083333338</v>
      </c>
      <c r="L4038" s="14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47.05</v>
      </c>
      <c r="R4038" s="12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8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378"/>
        <v>42497.070775462962</v>
      </c>
      <c r="L4039" s="14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11.428571428571429</v>
      </c>
      <c r="R4039" s="12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80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378"/>
        <v>41869.798726851848</v>
      </c>
      <c r="L4040" s="14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12.04</v>
      </c>
      <c r="R4040" s="12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64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378"/>
        <v>42305.670914351853</v>
      </c>
      <c r="L4041" s="14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60</v>
      </c>
      <c r="R4041" s="12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80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378"/>
        <v>42144.231527777782</v>
      </c>
      <c r="L4042" s="14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31.25</v>
      </c>
      <c r="R4042" s="1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378"/>
        <v>42559.474004629628</v>
      </c>
      <c r="L4043" s="14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0.42</v>
      </c>
      <c r="R4043" s="12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378"/>
        <v>41995.084074074075</v>
      </c>
      <c r="L4044" s="14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0.21</v>
      </c>
      <c r="R4044" s="12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64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378"/>
        <v>41948.957465277781</v>
      </c>
      <c r="L4045" s="14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12">
        <v>0</v>
      </c>
      <c r="S4045" t="str">
        <f t="shared" si="382"/>
        <v>theater</v>
      </c>
      <c r="T4045" t="str">
        <f t="shared" si="383"/>
        <v>plays</v>
      </c>
    </row>
    <row r="4046" spans="1:20" ht="80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378"/>
        <v>42074.219699074078</v>
      </c>
      <c r="L4046" s="14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37.5</v>
      </c>
      <c r="R4046" s="12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378"/>
        <v>41842.201261574075</v>
      </c>
      <c r="L4047" s="14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0.02</v>
      </c>
      <c r="R4047" s="12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8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378"/>
        <v>41904.650578703702</v>
      </c>
      <c r="L4048" s="14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8.2142857142857135</v>
      </c>
      <c r="R4048" s="12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80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378"/>
        <v>41991.022488425922</v>
      </c>
      <c r="L4049" s="14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2.1999999999999997</v>
      </c>
      <c r="R4049" s="12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8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378"/>
        <v>42436.509108796294</v>
      </c>
      <c r="L4050" s="14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17.652941176470588</v>
      </c>
      <c r="R4050" s="12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80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378"/>
        <v>42169.958506944444</v>
      </c>
      <c r="L4051" s="14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0.08</v>
      </c>
      <c r="R4051" s="12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8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378"/>
        <v>41905.636469907404</v>
      </c>
      <c r="L4052" s="14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6.6666666666666666E-2</v>
      </c>
      <c r="R4052" s="1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378"/>
        <v>41761.810150462959</v>
      </c>
      <c r="L4053" s="14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12">
        <v>0</v>
      </c>
      <c r="S4053" t="str">
        <f t="shared" si="382"/>
        <v>theater</v>
      </c>
      <c r="T4053" t="str">
        <f t="shared" si="383"/>
        <v>plays</v>
      </c>
    </row>
    <row r="4054" spans="1:20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378"/>
        <v>41865.878657407404</v>
      </c>
      <c r="L4054" s="14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37.533333333333339</v>
      </c>
      <c r="R4054" s="12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378"/>
        <v>41928.690138888887</v>
      </c>
      <c r="L4055" s="14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22</v>
      </c>
      <c r="R4055" s="12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80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378"/>
        <v>42613.841261574074</v>
      </c>
      <c r="L4056" s="14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12">
        <v>0</v>
      </c>
      <c r="S4056" t="str">
        <f t="shared" si="382"/>
        <v>theater</v>
      </c>
      <c r="T4056" t="str">
        <f t="shared" si="383"/>
        <v>plays</v>
      </c>
    </row>
    <row r="4057" spans="1:20" ht="8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378"/>
        <v>41779.648506944446</v>
      </c>
      <c r="L4057" s="14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17.62</v>
      </c>
      <c r="R4057" s="12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378"/>
        <v>42534.933321759258</v>
      </c>
      <c r="L4058" s="14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53</v>
      </c>
      <c r="R4058" s="12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378"/>
        <v>42310.968518518523</v>
      </c>
      <c r="L4059" s="14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22.142857142857142</v>
      </c>
      <c r="R4059" s="12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378"/>
        <v>42446.060694444444</v>
      </c>
      <c r="L4060" s="14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2.5333333333333332</v>
      </c>
      <c r="R4060" s="12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378"/>
        <v>41866.640648148146</v>
      </c>
      <c r="L4061" s="14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</v>
      </c>
      <c r="R4061" s="12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80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378"/>
        <v>41779.695092592592</v>
      </c>
      <c r="L4062" s="14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</v>
      </c>
      <c r="R4062" s="1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378"/>
        <v>42421.141469907408</v>
      </c>
      <c r="L4063" s="14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12">
        <v>0</v>
      </c>
      <c r="S4063" t="str">
        <f t="shared" si="382"/>
        <v>theater</v>
      </c>
      <c r="T4063" t="str">
        <f t="shared" si="383"/>
        <v>plays</v>
      </c>
    </row>
    <row r="4064" spans="1:20" ht="80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378"/>
        <v>42523.739212962959</v>
      </c>
      <c r="L4064" s="14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2.4500000000000002</v>
      </c>
      <c r="R4064" s="12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80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378"/>
        <v>41787.681527777779</v>
      </c>
      <c r="L4065" s="14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1.4210526315789473</v>
      </c>
      <c r="R4065" s="12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80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378"/>
        <v>42093.588263888887</v>
      </c>
      <c r="L4066" s="14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19.25</v>
      </c>
      <c r="R4066" s="12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6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378"/>
        <v>41833.951516203706</v>
      </c>
      <c r="L4067" s="14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0.67500000000000004</v>
      </c>
      <c r="R4067" s="12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378"/>
        <v>42479.039212962962</v>
      </c>
      <c r="L4068" s="14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0.16666666666666669</v>
      </c>
      <c r="R4068" s="12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8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378"/>
        <v>42235.117476851854</v>
      </c>
      <c r="L4069" s="14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60.9</v>
      </c>
      <c r="R4069" s="12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64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378"/>
        <v>42718.963599537034</v>
      </c>
      <c r="L4070" s="14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1</v>
      </c>
      <c r="R4070" s="12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378"/>
        <v>42022.661527777775</v>
      </c>
      <c r="L4071" s="14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34.4</v>
      </c>
      <c r="R4071" s="12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378"/>
        <v>42031.666898148149</v>
      </c>
      <c r="L4072" s="14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16.5</v>
      </c>
      <c r="R4072" s="1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8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378"/>
        <v>42700.804756944446</v>
      </c>
      <c r="L4073" s="14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12">
        <v>0</v>
      </c>
      <c r="S4073" t="str">
        <f t="shared" si="382"/>
        <v>theater</v>
      </c>
      <c r="T4073" t="str">
        <f t="shared" si="383"/>
        <v>plays</v>
      </c>
    </row>
    <row r="4074" spans="1:20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378"/>
        <v>41812.77443287037</v>
      </c>
      <c r="L4074" s="14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0.4</v>
      </c>
      <c r="R4074" s="12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8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378"/>
        <v>42078.345208333332</v>
      </c>
      <c r="L4075" s="14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</v>
      </c>
      <c r="R4075" s="12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80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378"/>
        <v>42283.552951388891</v>
      </c>
      <c r="L4076" s="14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26.727272727272727</v>
      </c>
      <c r="R4076" s="12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80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378"/>
        <v>41779.045937499999</v>
      </c>
      <c r="L4077" s="14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28.799999999999997</v>
      </c>
      <c r="R4077" s="12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64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378"/>
        <v>41905.795706018514</v>
      </c>
      <c r="L4078" s="14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12">
        <v>0</v>
      </c>
      <c r="S4078" t="str">
        <f t="shared" si="382"/>
        <v>theater</v>
      </c>
      <c r="T4078" t="str">
        <f t="shared" si="383"/>
        <v>plays</v>
      </c>
    </row>
    <row r="4079" spans="1:20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378"/>
        <v>42695.7105787037</v>
      </c>
      <c r="L4079" s="14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8.9</v>
      </c>
      <c r="R4079" s="12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8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378"/>
        <v>42732.787523148145</v>
      </c>
      <c r="L4080" s="14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12">
        <v>0</v>
      </c>
      <c r="S4080" t="str">
        <f t="shared" si="382"/>
        <v>theater</v>
      </c>
      <c r="T4080" t="str">
        <f t="shared" si="383"/>
        <v>plays</v>
      </c>
    </row>
    <row r="4081" spans="1:20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378"/>
        <v>42510.938900462963</v>
      </c>
      <c r="L4081" s="14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0.16666666666666669</v>
      </c>
      <c r="R4081" s="12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8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378"/>
        <v>42511.698101851856</v>
      </c>
      <c r="L4082" s="14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12">
        <v>0</v>
      </c>
      <c r="S4082" t="str">
        <f t="shared" si="382"/>
        <v>theater</v>
      </c>
      <c r="T4082" t="str">
        <f t="shared" si="383"/>
        <v>plays</v>
      </c>
    </row>
    <row r="4083" spans="1:20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378"/>
        <v>42041.581307870365</v>
      </c>
      <c r="L4083" s="14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15.737410071942445</v>
      </c>
      <c r="R4083" s="12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8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378"/>
        <v>42307.189270833333</v>
      </c>
      <c r="L4084" s="14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2</v>
      </c>
      <c r="R4084" s="12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378"/>
        <v>42353.761759259258</v>
      </c>
      <c r="L4085" s="14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21.685714285714287</v>
      </c>
      <c r="R4085" s="12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8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378"/>
        <v>42622.436412037037</v>
      </c>
      <c r="L4086" s="14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0.33333333333333337</v>
      </c>
      <c r="R4086" s="12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80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378"/>
        <v>42058.603877314818</v>
      </c>
      <c r="L4087" s="14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0.2857142857142857</v>
      </c>
      <c r="R4087" s="12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80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378"/>
        <v>42304.940960648149</v>
      </c>
      <c r="L4088" s="14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</v>
      </c>
      <c r="R4088" s="12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378"/>
        <v>42538.742893518516</v>
      </c>
      <c r="L4089" s="14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12">
        <v>0</v>
      </c>
      <c r="S4089" t="str">
        <f t="shared" si="382"/>
        <v>theater</v>
      </c>
      <c r="T4089" t="str">
        <f t="shared" si="383"/>
        <v>plays</v>
      </c>
    </row>
    <row r="4090" spans="1:20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378"/>
        <v>41990.612546296295</v>
      </c>
      <c r="L4090" s="14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10.8</v>
      </c>
      <c r="R4090" s="12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80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378"/>
        <v>42122.732499999998</v>
      </c>
      <c r="L4091" s="14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</v>
      </c>
      <c r="R4091" s="12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378"/>
        <v>42209.67288194444</v>
      </c>
      <c r="L4092" s="14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</v>
      </c>
      <c r="R4092" s="12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8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378"/>
        <v>41990.506377314814</v>
      </c>
      <c r="L4093" s="14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12.75</v>
      </c>
      <c r="R4093" s="12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378"/>
        <v>42039.194988425923</v>
      </c>
      <c r="L4094" s="14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1.8181818181818181E-2</v>
      </c>
      <c r="R4094" s="12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378"/>
        <v>42178.815891203703</v>
      </c>
      <c r="L4095" s="14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</v>
      </c>
      <c r="R4095" s="12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378"/>
        <v>41890.086805555555</v>
      </c>
      <c r="L4096" s="14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36.5</v>
      </c>
      <c r="R4096" s="12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64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378"/>
        <v>42693.031828703708</v>
      </c>
      <c r="L4097" s="14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2.666666666666667</v>
      </c>
      <c r="R4097" s="12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8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ref="K4098:K4115" si="384">(J4098/86400)+DATE(1970,1,1)</f>
        <v>42750.530312499999</v>
      </c>
      <c r="L4098" s="14">
        <f t="shared" ref="L4098:L4115" si="385">(((I4098/60)/60)/24)+DATE(1970,1,1)</f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11.428571428571429</v>
      </c>
      <c r="R4098" s="12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8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si="384"/>
        <v>42344.824502314819</v>
      </c>
      <c r="L4099" s="14">
        <f t="shared" si="385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E4099/D4099*100</f>
        <v>0</v>
      </c>
      <c r="R4099" s="12">
        <v>0</v>
      </c>
      <c r="S4099" t="str">
        <f t="shared" ref="S4099:S4115" si="387">LEFT(P4099,SEARCH("/",P4099,1)-1)</f>
        <v>theater</v>
      </c>
      <c r="T4099" t="str">
        <f t="shared" ref="T4099:T4115" si="388">RIGHT(P4099,LEN(P4099)-SEARCH("/",P4099))</f>
        <v>plays</v>
      </c>
    </row>
    <row r="4100" spans="1:20" ht="64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384"/>
        <v>42495.722187499996</v>
      </c>
      <c r="L4100" s="14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12">
        <v>0</v>
      </c>
      <c r="S4100" t="str">
        <f t="shared" si="387"/>
        <v>theater</v>
      </c>
      <c r="T4100" t="str">
        <f t="shared" si="388"/>
        <v>plays</v>
      </c>
    </row>
    <row r="4101" spans="1:20" ht="8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384"/>
        <v>42570.850381944445</v>
      </c>
      <c r="L4101" s="14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</v>
      </c>
      <c r="R4101" s="12">
        <f t="shared" ref="R4101:R4115" si="389">E4101/N4101</f>
        <v>50</v>
      </c>
      <c r="S4101" t="str">
        <f t="shared" si="387"/>
        <v>theater</v>
      </c>
      <c r="T4101" t="str">
        <f t="shared" si="388"/>
        <v>plays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384"/>
        <v>41927.124884259261</v>
      </c>
      <c r="L4102" s="14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12">
        <v>0</v>
      </c>
      <c r="S4102" t="str">
        <f t="shared" si="387"/>
        <v>theater</v>
      </c>
      <c r="T4102" t="str">
        <f t="shared" si="388"/>
        <v>plays</v>
      </c>
    </row>
    <row r="4103" spans="1:20" ht="80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384"/>
        <v>42730.903726851851</v>
      </c>
      <c r="L4103" s="14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12">
        <v>0</v>
      </c>
      <c r="S4103" t="str">
        <f t="shared" si="387"/>
        <v>theater</v>
      </c>
      <c r="T4103" t="str">
        <f t="shared" si="388"/>
        <v>plays</v>
      </c>
    </row>
    <row r="4104" spans="1:20" ht="64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384"/>
        <v>42475.848067129627</v>
      </c>
      <c r="L4104" s="14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27.400000000000002</v>
      </c>
      <c r="R4104" s="12">
        <f t="shared" si="389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80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384"/>
        <v>42188.83293981482</v>
      </c>
      <c r="L4105" s="14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10</v>
      </c>
      <c r="R4105" s="12">
        <f t="shared" si="389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384"/>
        <v>42640.278171296297</v>
      </c>
      <c r="L4106" s="14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21.366666666666667</v>
      </c>
      <c r="R4106" s="12">
        <f t="shared" si="389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8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384"/>
        <v>42697.010520833333</v>
      </c>
      <c r="L4107" s="14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6.9696969696969706</v>
      </c>
      <c r="R4107" s="12">
        <f t="shared" si="389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8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384"/>
        <v>42053.049375000002</v>
      </c>
      <c r="L4108" s="14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70.599999999999994</v>
      </c>
      <c r="R4108" s="12">
        <f t="shared" si="389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8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384"/>
        <v>41883.916678240741</v>
      </c>
      <c r="L4109" s="14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2.0500000000000003</v>
      </c>
      <c r="R4109" s="12">
        <f t="shared" si="389"/>
        <v>10.25</v>
      </c>
      <c r="S4109" t="str">
        <f t="shared" si="387"/>
        <v>theater</v>
      </c>
      <c r="T4109" t="str">
        <f t="shared" si="388"/>
        <v>plays</v>
      </c>
    </row>
    <row r="4110" spans="1:20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384"/>
        <v>42767.031678240739</v>
      </c>
      <c r="L4110" s="14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</v>
      </c>
      <c r="R4110" s="12">
        <f t="shared" si="389"/>
        <v>59</v>
      </c>
      <c r="S4110" t="str">
        <f t="shared" si="387"/>
        <v>theater</v>
      </c>
      <c r="T4110" t="str">
        <f t="shared" si="388"/>
        <v>plays</v>
      </c>
    </row>
    <row r="4111" spans="1:20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384"/>
        <v>42307.539398148147</v>
      </c>
      <c r="L4111" s="14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12">
        <v>0</v>
      </c>
      <c r="S4111" t="str">
        <f t="shared" si="387"/>
        <v>theater</v>
      </c>
      <c r="T4111" t="str">
        <f t="shared" si="388"/>
        <v>plays</v>
      </c>
    </row>
    <row r="4112" spans="1:20" ht="80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384"/>
        <v>42512.626747685186</v>
      </c>
      <c r="L4112" s="14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28.666666666666668</v>
      </c>
      <c r="R4112" s="12">
        <f t="shared" si="389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384"/>
        <v>42029.135879629626</v>
      </c>
      <c r="L4113" s="14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3.1333333333333333</v>
      </c>
      <c r="R4113" s="12">
        <f t="shared" si="389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80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384"/>
        <v>42400.946597222224</v>
      </c>
      <c r="L4114" s="14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0.04</v>
      </c>
      <c r="R4114" s="12">
        <f t="shared" si="389"/>
        <v>1</v>
      </c>
      <c r="S4114" t="str">
        <f t="shared" si="387"/>
        <v>theater</v>
      </c>
      <c r="T4114" t="str">
        <f t="shared" si="388"/>
        <v>plays</v>
      </c>
    </row>
    <row r="4115" spans="1:20" ht="8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384"/>
        <v>42358.573182870372</v>
      </c>
      <c r="L4115" s="14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0.2</v>
      </c>
      <c r="R4115" s="12">
        <f t="shared" si="389"/>
        <v>1</v>
      </c>
      <c r="S4115" t="str">
        <f t="shared" si="387"/>
        <v>theater</v>
      </c>
      <c r="T4115" t="str">
        <f t="shared" si="388"/>
        <v>plays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4">
      <colorScale>
        <cfvo type="min"/>
        <cfvo type="percentile" val="50"/>
        <cfvo type="max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</vt:lpstr>
      <vt:lpstr>Sub-Category</vt:lpstr>
      <vt:lpstr>Date Created Table</vt:lpstr>
      <vt:lpstr>Bonus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2020-12-18T20:24:30Z</dcterms:modified>
</cp:coreProperties>
</file>