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righ\Downloads\"/>
    </mc:Choice>
  </mc:AlternateContent>
  <xr:revisionPtr revIDLastSave="0" documentId="8_{33E0E890-82C1-4C93-A8B9-5DDA9207EA36}" xr6:coauthVersionLast="47" xr6:coauthVersionMax="47" xr10:uidLastSave="{00000000-0000-0000-0000-000000000000}"/>
  <bookViews>
    <workbookView xWindow="-98" yWindow="-98" windowWidth="21795" windowHeight="12345" firstSheet="1" activeTab="1" xr2:uid="{B4F1B48A-A5C8-FD47-BF62-846EC27706D8}"/>
  </bookViews>
  <sheets>
    <sheet name="Metadata" sheetId="1" r:id="rId1"/>
    <sheet name="rollup_1C_base_config" sheetId="2" r:id="rId2"/>
    <sheet name="rollup_1C_varying_DRAM_bw" sheetId="3" r:id="rId3"/>
  </sheets>
  <definedNames>
    <definedName name="_xlnm._FilterDatabase" localSheetId="0" hidden="1">Metadata!#REF!</definedName>
  </definedNames>
  <calcPr calcId="191029"/>
  <pivotCaches>
    <pivotCache cacheId="139" r:id="rId4"/>
    <pivotCache cacheId="14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1" i="3" l="1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I23" i="3"/>
  <c r="J23" i="3"/>
  <c r="K23" i="3"/>
  <c r="L23" i="3"/>
  <c r="M23" i="3"/>
  <c r="I24" i="3"/>
  <c r="J24" i="3"/>
  <c r="K24" i="3"/>
  <c r="L24" i="3"/>
  <c r="M24" i="3"/>
  <c r="I25" i="3"/>
  <c r="J25" i="3"/>
  <c r="K25" i="3"/>
  <c r="L25" i="3"/>
  <c r="M25" i="3"/>
  <c r="J7" i="2"/>
  <c r="N7" i="2" s="1"/>
  <c r="L7" i="2"/>
  <c r="M7" i="2" s="1"/>
  <c r="O7" i="2"/>
  <c r="J8" i="2"/>
  <c r="N8" i="2" s="1"/>
  <c r="L8" i="2"/>
  <c r="M8" i="2" s="1"/>
  <c r="O8" i="2"/>
  <c r="J9" i="2"/>
  <c r="L9" i="2"/>
  <c r="M9" i="2" s="1"/>
  <c r="O9" i="2"/>
  <c r="J10" i="2"/>
  <c r="L10" i="2"/>
  <c r="M10" i="2" s="1"/>
  <c r="O10" i="2"/>
  <c r="J11" i="2"/>
  <c r="L11" i="2"/>
  <c r="M11" i="2" s="1"/>
  <c r="O11" i="2"/>
  <c r="J12" i="2"/>
  <c r="L12" i="2"/>
  <c r="M12" i="2"/>
  <c r="O12" i="2"/>
  <c r="J13" i="2"/>
  <c r="L13" i="2"/>
  <c r="M13" i="2" s="1"/>
  <c r="O13" i="2"/>
  <c r="J14" i="2"/>
  <c r="L14" i="2"/>
  <c r="M14" i="2" s="1"/>
  <c r="O14" i="2"/>
  <c r="J15" i="2"/>
  <c r="L15" i="2"/>
  <c r="M15" i="2" s="1"/>
  <c r="O15" i="2"/>
  <c r="J16" i="2"/>
  <c r="L16" i="2"/>
  <c r="M16" i="2" s="1"/>
  <c r="O16" i="2"/>
  <c r="J17" i="2"/>
  <c r="N17" i="2" s="1"/>
  <c r="L17" i="2"/>
  <c r="M17" i="2" s="1"/>
  <c r="O17" i="2"/>
  <c r="J18" i="2"/>
  <c r="L18" i="2"/>
  <c r="M18" i="2" s="1"/>
  <c r="O18" i="2"/>
  <c r="J19" i="2"/>
  <c r="L19" i="2"/>
  <c r="M19" i="2" s="1"/>
  <c r="O19" i="2"/>
  <c r="J20" i="2"/>
  <c r="L20" i="2"/>
  <c r="M20" i="2" s="1"/>
  <c r="O20" i="2"/>
  <c r="J21" i="2"/>
  <c r="L21" i="2"/>
  <c r="M21" i="2" s="1"/>
  <c r="O21" i="2"/>
  <c r="J22" i="2"/>
  <c r="L22" i="2"/>
  <c r="M22" i="2"/>
  <c r="N22" i="2"/>
  <c r="O22" i="2"/>
  <c r="J23" i="2"/>
  <c r="L23" i="2"/>
  <c r="M23" i="2" s="1"/>
  <c r="O23" i="2"/>
  <c r="J24" i="2"/>
  <c r="L24" i="2"/>
  <c r="M24" i="2" s="1"/>
  <c r="O24" i="2"/>
  <c r="J25" i="2"/>
  <c r="L25" i="2"/>
  <c r="M25" i="2" s="1"/>
  <c r="O25" i="2"/>
  <c r="J26" i="2"/>
  <c r="L26" i="2"/>
  <c r="M26" i="2" s="1"/>
  <c r="O26" i="2"/>
  <c r="J27" i="2"/>
  <c r="N27" i="2" s="1"/>
  <c r="L27" i="2"/>
  <c r="M27" i="2" s="1"/>
  <c r="O27" i="2"/>
  <c r="J28" i="2"/>
  <c r="L28" i="2"/>
  <c r="M28" i="2" s="1"/>
  <c r="O28" i="2"/>
  <c r="J29" i="2"/>
  <c r="L29" i="2"/>
  <c r="M29" i="2" s="1"/>
  <c r="O29" i="2"/>
  <c r="J30" i="2"/>
  <c r="L30" i="2"/>
  <c r="M30" i="2" s="1"/>
  <c r="O30" i="2"/>
  <c r="J31" i="2"/>
  <c r="L31" i="2"/>
  <c r="M31" i="2" s="1"/>
  <c r="O31" i="2"/>
  <c r="J32" i="2"/>
  <c r="N32" i="2" s="1"/>
  <c r="L32" i="2"/>
  <c r="M32" i="2"/>
  <c r="O32" i="2"/>
  <c r="J33" i="2"/>
  <c r="L33" i="2"/>
  <c r="M33" i="2" s="1"/>
  <c r="O33" i="2"/>
  <c r="J34" i="2"/>
  <c r="L34" i="2"/>
  <c r="M34" i="2" s="1"/>
  <c r="O34" i="2"/>
  <c r="J35" i="2"/>
  <c r="L35" i="2"/>
  <c r="M35" i="2"/>
  <c r="O35" i="2"/>
  <c r="J36" i="2"/>
  <c r="L36" i="2"/>
  <c r="M36" i="2" s="1"/>
  <c r="O36" i="2"/>
  <c r="J37" i="2"/>
  <c r="N37" i="2" s="1"/>
  <c r="L37" i="2"/>
  <c r="M37" i="2" s="1"/>
  <c r="O37" i="2"/>
  <c r="J38" i="2"/>
  <c r="N38" i="2" s="1"/>
  <c r="L38" i="2"/>
  <c r="M38" i="2" s="1"/>
  <c r="O38" i="2"/>
  <c r="J39" i="2"/>
  <c r="N39" i="2" s="1"/>
  <c r="L39" i="2"/>
  <c r="M39" i="2" s="1"/>
  <c r="O39" i="2"/>
  <c r="J40" i="2"/>
  <c r="L40" i="2"/>
  <c r="M40" i="2" s="1"/>
  <c r="O40" i="2"/>
  <c r="J41" i="2"/>
  <c r="L41" i="2"/>
  <c r="M41" i="2" s="1"/>
  <c r="O41" i="2"/>
  <c r="J42" i="2"/>
  <c r="L42" i="2"/>
  <c r="M42" i="2" s="1"/>
  <c r="O42" i="2"/>
  <c r="J43" i="2"/>
  <c r="L43" i="2"/>
  <c r="M43" i="2" s="1"/>
  <c r="O43" i="2"/>
  <c r="J44" i="2"/>
  <c r="L44" i="2"/>
  <c r="M44" i="2" s="1"/>
  <c r="O44" i="2"/>
  <c r="J45" i="2"/>
  <c r="L45" i="2"/>
  <c r="M45" i="2" s="1"/>
  <c r="O45" i="2"/>
  <c r="J46" i="2"/>
  <c r="L46" i="2"/>
  <c r="M46" i="2" s="1"/>
  <c r="O46" i="2"/>
  <c r="J47" i="2"/>
  <c r="L47" i="2"/>
  <c r="M47" i="2" s="1"/>
  <c r="N47" i="2"/>
  <c r="O47" i="2"/>
  <c r="J48" i="2"/>
  <c r="L48" i="2"/>
  <c r="M48" i="2" s="1"/>
  <c r="O48" i="2"/>
  <c r="J49" i="2"/>
  <c r="L49" i="2"/>
  <c r="M49" i="2" s="1"/>
  <c r="O49" i="2"/>
  <c r="J50" i="2"/>
  <c r="L50" i="2"/>
  <c r="M50" i="2" s="1"/>
  <c r="O50" i="2"/>
  <c r="J51" i="2"/>
  <c r="L51" i="2"/>
  <c r="M51" i="2" s="1"/>
  <c r="N51" i="2"/>
  <c r="O51" i="2"/>
  <c r="J2" i="2"/>
  <c r="J3" i="2"/>
  <c r="J4" i="2"/>
  <c r="J5" i="2"/>
  <c r="J6" i="2"/>
  <c r="O2" i="2"/>
  <c r="O3" i="2"/>
  <c r="O4" i="2"/>
  <c r="O5" i="2"/>
  <c r="O6" i="2"/>
  <c r="I20" i="3"/>
  <c r="J20" i="3"/>
  <c r="K20" i="3"/>
  <c r="L20" i="3"/>
  <c r="M20" i="3"/>
  <c r="I21" i="3"/>
  <c r="J21" i="3"/>
  <c r="K21" i="3"/>
  <c r="L21" i="3"/>
  <c r="M21" i="3"/>
  <c r="I22" i="3"/>
  <c r="J22" i="3"/>
  <c r="K22" i="3"/>
  <c r="L22" i="3"/>
  <c r="M22" i="3"/>
  <c r="K19" i="3"/>
  <c r="L19" i="3"/>
  <c r="M19" i="3"/>
  <c r="J19" i="3"/>
  <c r="I19" i="3"/>
  <c r="K18" i="3"/>
  <c r="L18" i="3"/>
  <c r="M18" i="3"/>
  <c r="J1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R21" i="2"/>
  <c r="S21" i="2"/>
  <c r="T21" i="2"/>
  <c r="U21" i="2"/>
  <c r="V21" i="2"/>
  <c r="R22" i="2"/>
  <c r="S22" i="2"/>
  <c r="T22" i="2"/>
  <c r="U22" i="2"/>
  <c r="V22" i="2"/>
  <c r="R23" i="2"/>
  <c r="S23" i="2"/>
  <c r="T23" i="2"/>
  <c r="U23" i="2"/>
  <c r="V23" i="2"/>
  <c r="R24" i="2"/>
  <c r="S24" i="2"/>
  <c r="T24" i="2"/>
  <c r="U24" i="2"/>
  <c r="V24" i="2"/>
  <c r="T20" i="2"/>
  <c r="U20" i="2"/>
  <c r="V20" i="2"/>
  <c r="S20" i="2"/>
  <c r="R20" i="2"/>
  <c r="T19" i="2"/>
  <c r="U19" i="2"/>
  <c r="V19" i="2"/>
  <c r="S19" i="2"/>
  <c r="L6" i="2"/>
  <c r="M6" i="2" s="1"/>
  <c r="L5" i="2"/>
  <c r="M5" i="2" s="1"/>
  <c r="L4" i="2"/>
  <c r="M4" i="2" s="1"/>
  <c r="L3" i="2"/>
  <c r="M3" i="2" s="1"/>
  <c r="L2" i="2"/>
  <c r="M2" i="2" s="1"/>
  <c r="N48" i="2" l="1"/>
  <c r="N44" i="2"/>
  <c r="N49" i="2"/>
  <c r="N18" i="2"/>
  <c r="N13" i="2"/>
  <c r="N3" i="2"/>
  <c r="N14" i="2"/>
  <c r="N21" i="2"/>
  <c r="N10" i="2"/>
  <c r="N11" i="2"/>
  <c r="N9" i="2"/>
  <c r="N41" i="2"/>
  <c r="N36" i="2"/>
  <c r="N46" i="2"/>
  <c r="N40" i="2"/>
  <c r="N43" i="2"/>
  <c r="N42" i="2"/>
  <c r="N45" i="2"/>
  <c r="N33" i="2"/>
  <c r="N31" i="2"/>
  <c r="N26" i="2"/>
  <c r="N28" i="2"/>
  <c r="N19" i="2"/>
  <c r="N15" i="2"/>
  <c r="N12" i="2"/>
  <c r="N16" i="2"/>
  <c r="N30" i="2"/>
  <c r="N23" i="2"/>
  <c r="N29" i="2"/>
  <c r="N35" i="2"/>
  <c r="N50" i="2"/>
  <c r="N34" i="2"/>
  <c r="N24" i="2"/>
  <c r="N20" i="2"/>
  <c r="N25" i="2"/>
  <c r="N5" i="2"/>
  <c r="N6" i="2"/>
  <c r="N4" i="2"/>
  <c r="N2" i="2"/>
</calcChain>
</file>

<file path=xl/sharedStrings.xml><?xml version="1.0" encoding="utf-8"?>
<sst xmlns="http://schemas.openxmlformats.org/spreadsheetml/2006/main" count="1460" uniqueCount="528">
  <si>
    <t>Trace</t>
  </si>
  <si>
    <t>Exp</t>
  </si>
  <si>
    <t>Core_0_IPC</t>
  </si>
  <si>
    <t>Core_0_LLC_total_miss</t>
  </si>
  <si>
    <t>Core_0_LLC_load_miss</t>
  </si>
  <si>
    <t>Core_0_LLC_RFO_miss</t>
  </si>
  <si>
    <t>Core_0_LLC_writeback_miss</t>
  </si>
  <si>
    <t>Filter</t>
  </si>
  <si>
    <t>403.gcc-16B</t>
  </si>
  <si>
    <t>nopref</t>
  </si>
  <si>
    <t>mlop</t>
  </si>
  <si>
    <t>spp</t>
  </si>
  <si>
    <t>bingo</t>
  </si>
  <si>
    <t>pythia</t>
  </si>
  <si>
    <t>410.bwaves-1963B</t>
  </si>
  <si>
    <t>429.mcf-184B</t>
  </si>
  <si>
    <t>429.mcf-192B</t>
  </si>
  <si>
    <t>429.mcf-51B</t>
  </si>
  <si>
    <t>433.milc-127B</t>
  </si>
  <si>
    <t>436.cactusADM-1804B</t>
  </si>
  <si>
    <t>437.leslie3d-149B</t>
  </si>
  <si>
    <t>437.leslie3d-232B</t>
  </si>
  <si>
    <t>437.leslie3d-265B</t>
  </si>
  <si>
    <t>437.leslie3d-271B</t>
  </si>
  <si>
    <t>445.gobmk-30B</t>
  </si>
  <si>
    <t>445.gobmk-36B</t>
  </si>
  <si>
    <t>450.soplex-247B</t>
  </si>
  <si>
    <t>459.GemsFDTD-1211B</t>
  </si>
  <si>
    <t>459.GemsFDTD-1418B</t>
  </si>
  <si>
    <t>459.GemsFDTD-765B</t>
  </si>
  <si>
    <t>462.libquantum-1343B</t>
  </si>
  <si>
    <t>462.libquantum-714B</t>
  </si>
  <si>
    <t>470.lbm-1274B</t>
  </si>
  <si>
    <t>471.omnetpp-188B</t>
  </si>
  <si>
    <t>473.astar-359B</t>
  </si>
  <si>
    <t>481.wrf-1254B</t>
  </si>
  <si>
    <t>481.wrf-196B</t>
  </si>
  <si>
    <t>481.wrf-816B</t>
  </si>
  <si>
    <t>482.sphinx3-1297B</t>
  </si>
  <si>
    <t>482.sphinx3-1395B</t>
  </si>
  <si>
    <t>483.xalancbmk-127B</t>
  </si>
  <si>
    <t>602.gcc_s-1850B</t>
  </si>
  <si>
    <t>602.gcc_s-734B</t>
  </si>
  <si>
    <t>603.bwaves_s-2931B</t>
  </si>
  <si>
    <t>605.mcf_s-994B</t>
  </si>
  <si>
    <t>607.cactuBSSN_s-2421B</t>
  </si>
  <si>
    <t>619.lbm_s-2677B</t>
  </si>
  <si>
    <t>619.lbm_s-3766B</t>
  </si>
  <si>
    <t>619.lbm_s-4268B</t>
  </si>
  <si>
    <t>620.omnetpp_s-141B</t>
  </si>
  <si>
    <t>620.omnetpp_s-874B</t>
  </si>
  <si>
    <t>621.wrf_s-6673B</t>
  </si>
  <si>
    <t>621.wrf_s-8065B</t>
  </si>
  <si>
    <t>623.xalancbmk_s-10B</t>
  </si>
  <si>
    <t>623.xalancbmk_s-592B</t>
  </si>
  <si>
    <t>627.cam4_s-573B</t>
  </si>
  <si>
    <t>628.pop2_s-17B</t>
  </si>
  <si>
    <t>649.fotonik3d_s-10881B</t>
  </si>
  <si>
    <t>654.roms_s-1007B</t>
  </si>
  <si>
    <t>ligra_BC.com-lj.ungraph.gcc_6.3.0_O3.drop_26750M.length_250M</t>
  </si>
  <si>
    <t>ligra_BC.com-lj.ungraph.gcc_6.3.0_O3.drop_3500M.length_250M</t>
  </si>
  <si>
    <t>ligra_BC.com-lj.ungraph.gcc_6.3.0_O3.drop_500M.length_250M</t>
  </si>
  <si>
    <t>ligra_BellmanFord.com-lj.ungraph.gcc_6.3.0_O3.drop_1750M.length_250M</t>
  </si>
  <si>
    <t>ligra_BellmanFord.com-lj.ungraph.gcc_6.3.0_O3.drop_4000M.length_250M</t>
  </si>
  <si>
    <t>ligra_BellmanFord.com-lj.ungraph.gcc_6.3.0_O3.drop_7500M.length_250M</t>
  </si>
  <si>
    <t>ligra_BFS-Bitvector.com-lj.ungraph.gcc_6.3.0_O3.drop_23000M.length_250M</t>
  </si>
  <si>
    <t>ligra_BFS-Bitvector.com-lj.ungraph.gcc_6.3.0_O3.drop_2500M.length_250M</t>
  </si>
  <si>
    <t>ligra_BFSCC.com-lj.ungraph.gcc_6.3.0_O3.drop_22000M.length_250M</t>
  </si>
  <si>
    <t>ligra_BFSCC.com-lj.ungraph.gcc_6.3.0_O3.drop_3500M.length_250M</t>
  </si>
  <si>
    <t>ligra_BFSCC.com-lj.ungraph.gcc_6.3.0_O3.drop_5000M.length_250M</t>
  </si>
  <si>
    <t>ligra_BFSCC.com-lj.ungraph.gcc_6.3.0_O3.drop_750M.length_250M</t>
  </si>
  <si>
    <t>ligra_BFS.com-lj.ungraph.gcc_6.3.0_O3.drop_21500M.length_250M</t>
  </si>
  <si>
    <t>ligra_BFS.com-lj.ungraph.gcc_6.3.0_O3.drop_3500M.length_250M</t>
  </si>
  <si>
    <t>ligra_BFS.com-lj.ungraph.gcc_6.3.0_O3.drop_5000M.length_250M</t>
  </si>
  <si>
    <t>ligra_BFS.com-lj.ungraph.gcc_6.3.0_O3.drop_500M.length_250M</t>
  </si>
  <si>
    <t>ligra_CF.com-lj.ungraph.gcc_6.3.0_O3.drop_184750M.length_250M</t>
  </si>
  <si>
    <t>ligra_CF.com-lj.ungraph.gcc_6.3.0_O3.drop_2500M.length_250M</t>
  </si>
  <si>
    <t>ligra_Components.com-lj.ungraph.gcc_6.3.0_O3.drop_22750M.length_250M</t>
  </si>
  <si>
    <t>ligra_Components.com-lj.ungraph.gcc_6.3.0_O3.drop_3500M.length_250M</t>
  </si>
  <si>
    <t>ligra_Components.com-lj.ungraph.gcc_6.3.0_O3.drop_750M.length_250M</t>
  </si>
  <si>
    <t>ligra_Components-Shortcut.com-lj.ungraph.gcc_6.3.0_O3.drop_22000M.length_250M</t>
  </si>
  <si>
    <t>ligra_Components-Shortcut.com-lj.ungraph.gcc_6.3.0_O3.drop_750M.length_250M</t>
  </si>
  <si>
    <t>ligra_MIS.com-lj.ungraph.gcc_6.3.0_O3.drop_21250M.length_250M</t>
  </si>
  <si>
    <t>ligra_MIS.com-lj.ungraph.gcc_6.3.0_O3.drop_3500M.length_250M</t>
  </si>
  <si>
    <t>ligra_MIS.com-lj.ungraph.gcc_6.3.0_O3.drop_750M.length_250M</t>
  </si>
  <si>
    <t>ligra_PageRank.com-lj.ungraph.gcc_6.3.0_O3.drop_21750M.length_250M</t>
  </si>
  <si>
    <t>ligra_PageRank.com-lj.ungraph.gcc_6.3.0_O3.drop_500M.length_250M</t>
  </si>
  <si>
    <t>ligra_PageRank.com-lj.ungraph.gcc_6.3.0_O3.drop_51000M.length_250M</t>
  </si>
  <si>
    <t>ligra_PageRank.com-lj.ungraph.gcc_6.3.0_O3.drop_60750M.length_250M</t>
  </si>
  <si>
    <t>ligra_PageRank.com-lj.ungraph.gcc_6.3.0_O3.drop_79500M.length_250M</t>
  </si>
  <si>
    <t>ligra_PageRankDelta.com-lj.ungraph.gcc_6.3.0_O3.drop_1250M.length_250M</t>
  </si>
  <si>
    <t>ligra_PageRankDelta.com-lj.ungraph.gcc_6.3.0_O3.drop_24000M.length_250M</t>
  </si>
  <si>
    <t>ligra_PageRankDelta.com-lj.ungraph.gcc_6.3.0_O3.drop_24500M.length_250M</t>
  </si>
  <si>
    <t>ligra_PageRankDelta.com-lj.ungraph.gcc_6.3.0_O3.drop_3500M.length_250M</t>
  </si>
  <si>
    <t>ligra_Radii.com-lj.ungraph.gcc_6.3.0_O3.drop_32000M.length_250M</t>
  </si>
  <si>
    <t>ligra_Radii.com-lj.ungraph.gcc_6.3.0_O3.drop_3500M.length_250M</t>
  </si>
  <si>
    <t>ligra_Triangle.com-lj.ungraph.gcc_6.3.0_O3.drop_25000M.length_250M</t>
  </si>
  <si>
    <t>ligra_Triangle.com-lj.ungraph.gcc_6.3.0_O3.drop_3500M.length_250M</t>
  </si>
  <si>
    <t>ligra_Triangle.com-lj.ungraph.gcc_6.3.0_O3.drop_750M.length_250M</t>
  </si>
  <si>
    <t>parsec_2.1.canneal.simlarge.prebuilt.drop_1250M.length_250M</t>
  </si>
  <si>
    <t>parsec_2.1.canneal.simlarge.prebuilt.drop_3000M.length_250M</t>
  </si>
  <si>
    <t>parsec_2.1.canneal.simlarge.prebuilt.drop_4500M.length_250M</t>
  </si>
  <si>
    <t>parsec_2.1.canneal.simlarge.prebuilt.drop_4750M.length_250M</t>
  </si>
  <si>
    <t>parsec_2.1.canneal.simlarge.prebuilt.drop_500M.length_250M</t>
  </si>
  <si>
    <t>parsec_2.1.facesim.simlarge.prebuilt.drop_1500M.length_250M</t>
  </si>
  <si>
    <t>parsec_2.1.fluidanimate.simlarge.prebuilt.drop_9500M.length_250M</t>
  </si>
  <si>
    <t>parsec_2.1.streamcluster.simlarge.prebuilt.drop_0M.length_250M</t>
  </si>
  <si>
    <t>parsec_2.1.streamcluster.simlarge.prebuilt.drop_14750M.length_250M</t>
  </si>
  <si>
    <t>parsec_2.1.raytrace.simlarge.prebuilt.drop_23500M.length_250M</t>
  </si>
  <si>
    <t>parsec_2.1.raytrace.simlarge.prebuilt.drop_23750M.length_250M</t>
  </si>
  <si>
    <t>cassandra_phase0_core0</t>
  </si>
  <si>
    <t>cassandra_phase0_core1</t>
  </si>
  <si>
    <t>cassandra_phase0_core2</t>
  </si>
  <si>
    <t>cassandra_phase0_core3</t>
  </si>
  <si>
    <t>cassandra_phase1_core0</t>
  </si>
  <si>
    <t>cassandra_phase1_core1</t>
  </si>
  <si>
    <t>cassandra_phase1_core2</t>
  </si>
  <si>
    <t>cassandra_phase1_core3</t>
  </si>
  <si>
    <t>cassandra_phase2_core1</t>
  </si>
  <si>
    <t>cassandra_phase2_core2</t>
  </si>
  <si>
    <t>cassandra_phase2_core3</t>
  </si>
  <si>
    <t>cassandra_phase3_core1</t>
  </si>
  <si>
    <t>cassandra_phase3_core3</t>
  </si>
  <si>
    <t>cassandra_phase4_core0</t>
  </si>
  <si>
    <t>cassandra_phase4_core2</t>
  </si>
  <si>
    <t>cassandra_phase4_core3</t>
  </si>
  <si>
    <t>cassandra_phase5_core0</t>
  </si>
  <si>
    <t>cassandra_phase5_core1</t>
  </si>
  <si>
    <t>cassandra_phase5_core2</t>
  </si>
  <si>
    <t>cassandra_phase5_core3</t>
  </si>
  <si>
    <t>cloud9_phase5_core2</t>
  </si>
  <si>
    <t>nutch_phase0_core0</t>
  </si>
  <si>
    <t>nutch_phase0_core1</t>
  </si>
  <si>
    <t>nutch_phase0_core2</t>
  </si>
  <si>
    <t>nutch_phase0_core3</t>
  </si>
  <si>
    <t>nutch_phase1_core0</t>
  </si>
  <si>
    <t>nutch_phase1_core1</t>
  </si>
  <si>
    <t>nutch_phase1_core2</t>
  </si>
  <si>
    <t>nutch_phase1_core3</t>
  </si>
  <si>
    <t>nutch_phase3_core0</t>
  </si>
  <si>
    <t>nutch_phase3_core1</t>
  </si>
  <si>
    <t>nutch_phase3_core2</t>
  </si>
  <si>
    <t>nutch_phase3_core3</t>
  </si>
  <si>
    <t>nutch_phase4_core0</t>
  </si>
  <si>
    <t>nutch_phase4_core1</t>
  </si>
  <si>
    <t>nutch_phase4_core2</t>
  </si>
  <si>
    <t>nutch_phase4_core3</t>
  </si>
  <si>
    <t>streaming_phase0_core1</t>
  </si>
  <si>
    <t>streaming_phase1_core0</t>
  </si>
  <si>
    <t>streaming_phase1_core1</t>
  </si>
  <si>
    <t>streaming_phase1_core3</t>
  </si>
  <si>
    <t>streaming_phase2_core0</t>
  </si>
  <si>
    <t>streaming_phase2_core1</t>
  </si>
  <si>
    <t>streaming_phase2_core2</t>
  </si>
  <si>
    <t>streaming_phase2_core3</t>
  </si>
  <si>
    <t>streaming_phase3_core0</t>
  </si>
  <si>
    <t>streaming_phase3_core1</t>
  </si>
  <si>
    <t>streaming_phase3_core3</t>
  </si>
  <si>
    <t>streaming_phase4_core0</t>
  </si>
  <si>
    <t>streaming_phase4_core1</t>
  </si>
  <si>
    <t>streaming_phase4_core3</t>
  </si>
  <si>
    <t>streaming_phase5_core0</t>
  </si>
  <si>
    <t>streaming_phase5_core1</t>
  </si>
  <si>
    <t>XXX</t>
  </si>
  <si>
    <t>LLC_read_misses</t>
  </si>
  <si>
    <t>YYY</t>
  </si>
  <si>
    <t>covered</t>
  </si>
  <si>
    <t>uncovered</t>
  </si>
  <si>
    <t>overprediction</t>
  </si>
  <si>
    <t>CAT</t>
  </si>
  <si>
    <t>SPEC06</t>
  </si>
  <si>
    <t>Row Labels</t>
  </si>
  <si>
    <t>Grand Total</t>
  </si>
  <si>
    <t>SPEC17</t>
  </si>
  <si>
    <t>Cloudsuite</t>
  </si>
  <si>
    <t>Ligra</t>
  </si>
  <si>
    <t>PARSEC</t>
  </si>
  <si>
    <t>(All)</t>
  </si>
  <si>
    <t>Product of Core_0_IPC</t>
  </si>
  <si>
    <t>Average of covered</t>
  </si>
  <si>
    <t>Count of Trace</t>
  </si>
  <si>
    <t>Column Labels</t>
  </si>
  <si>
    <t>Total Count of Trace</t>
  </si>
  <si>
    <t>Total Product of Core_0_IPC</t>
  </si>
  <si>
    <t>Workload Cat</t>
  </si>
  <si>
    <t>GEOMEAN</t>
  </si>
  <si>
    <t>CATEGORIZED PERFORMANCE IMPROVEMENT PIVOT</t>
  </si>
  <si>
    <t>Prefetcher Overprediction (shaded in grey) in Figure 8</t>
  </si>
  <si>
    <t>Prefetcher Coverage (shaded in black) in Figure 8</t>
  </si>
  <si>
    <t>Prefetcher Performance in Figure 10(a)</t>
  </si>
  <si>
    <t>nopref_MTPS150</t>
  </si>
  <si>
    <t>spp_dev_MTPS150</t>
  </si>
  <si>
    <t>bingo_MTPS150</t>
  </si>
  <si>
    <t>mlop_MTPS150</t>
  </si>
  <si>
    <t>pythia_MTPS150</t>
  </si>
  <si>
    <t>nopref_MTPS300</t>
  </si>
  <si>
    <t>spp_dev_MTPS300</t>
  </si>
  <si>
    <t>bingo_MTPS300</t>
  </si>
  <si>
    <t>mlop_MTPS300</t>
  </si>
  <si>
    <t>pythia_MTPS300</t>
  </si>
  <si>
    <t>nopref_MTPS600</t>
  </si>
  <si>
    <t>spp_dev_MTPS600</t>
  </si>
  <si>
    <t>bingo_MTPS600</t>
  </si>
  <si>
    <t>mlop_MTPS600</t>
  </si>
  <si>
    <t>pythia_MTPS600</t>
  </si>
  <si>
    <t>nopref_MTPS1200</t>
  </si>
  <si>
    <t>spp_dev_MTPS1200</t>
  </si>
  <si>
    <t>bingo_MTPS1200</t>
  </si>
  <si>
    <t>mlop_MTPS1200</t>
  </si>
  <si>
    <t>pythia_MTPS1200</t>
  </si>
  <si>
    <t>nopref_MTPS4800</t>
  </si>
  <si>
    <t>spp_dev_MTPS4800</t>
  </si>
  <si>
    <t>bingo_MTPS4800</t>
  </si>
  <si>
    <t>mlop_MTPS4800</t>
  </si>
  <si>
    <t>pythia_MTPS4800</t>
  </si>
  <si>
    <t>nopref_MTPS9600</t>
  </si>
  <si>
    <t>spp_dev_MTPS9600</t>
  </si>
  <si>
    <t>bingo_MTPS9600</t>
  </si>
  <si>
    <t>mlop_MTPS9600</t>
  </si>
  <si>
    <t>pythia_MTPS9600</t>
  </si>
  <si>
    <t>Exp Name</t>
  </si>
  <si>
    <t>MTPS</t>
  </si>
  <si>
    <t>PERFORMANCE WITH VARYING DRAM BANDWIDTH PIVOT</t>
  </si>
  <si>
    <t>Performance with Varying DRAM Bandwidth in Figure 9(b)</t>
  </si>
  <si>
    <t>403.gcc-16B_4T</t>
  </si>
  <si>
    <t>410.bwaves-1963B_4T</t>
  </si>
  <si>
    <t>429.mcf-184B_4T</t>
  </si>
  <si>
    <t>429.mcf-192B_4T</t>
  </si>
  <si>
    <t>429.mcf-51B_4T</t>
  </si>
  <si>
    <t>433.milc-127B_4T</t>
  </si>
  <si>
    <t>436.cactusADM-1804B_4T</t>
  </si>
  <si>
    <t>437.leslie3d-149B_4T</t>
  </si>
  <si>
    <t>437.leslie3d-232B_4T</t>
  </si>
  <si>
    <t>437.leslie3d-265B_4T</t>
  </si>
  <si>
    <t>437.leslie3d-271B_4T</t>
  </si>
  <si>
    <t>445.gobmk-30B_4T</t>
  </si>
  <si>
    <t>445.gobmk-36B_4T</t>
  </si>
  <si>
    <t>450.soplex-247B_4T</t>
  </si>
  <si>
    <t>459.GemsFDTD-1211B_4T</t>
  </si>
  <si>
    <t>459.GemsFDTD-1418B_4T</t>
  </si>
  <si>
    <t>459.GemsFDTD-765B_4T</t>
  </si>
  <si>
    <t>462.libquantum-1343B_4T</t>
  </si>
  <si>
    <t>462.libquantum-714B_4T</t>
  </si>
  <si>
    <t>470.lbm-1274B_4T</t>
  </si>
  <si>
    <t>471.omnetpp-188B_4T</t>
  </si>
  <si>
    <t>473.astar-359B_4T</t>
  </si>
  <si>
    <t>481.wrf-1254B_4T</t>
  </si>
  <si>
    <t>481.wrf-196B_4T</t>
  </si>
  <si>
    <t>481.wrf-816B_4T</t>
  </si>
  <si>
    <t>482.sphinx3-1297B_4T</t>
  </si>
  <si>
    <t>482.sphinx3-1395B_4T</t>
  </si>
  <si>
    <t>483.xalancbmk-127B_4T</t>
  </si>
  <si>
    <t>602.gcc_s-1850B_4T</t>
  </si>
  <si>
    <t>602.gcc_s-734B_4T</t>
  </si>
  <si>
    <t>603.bwaves_s-2931B_4T</t>
  </si>
  <si>
    <t>605.mcf_s-994B_4T</t>
  </si>
  <si>
    <t>607.cactuBSSN_s-2421B_4T</t>
  </si>
  <si>
    <t>619.lbm_s-2677B_4T</t>
  </si>
  <si>
    <t>619.lbm_s-3766B_4T</t>
  </si>
  <si>
    <t>619.lbm_s-4268B_4T</t>
  </si>
  <si>
    <t>620.omnetpp_s-141B_4T</t>
  </si>
  <si>
    <t>620.omnetpp_s-874B_4T</t>
  </si>
  <si>
    <t>621.wrf_s-6673B_4T</t>
  </si>
  <si>
    <t>621.wrf_s-8065B_4T</t>
  </si>
  <si>
    <t>623.xalancbmk_s-10B_4T</t>
  </si>
  <si>
    <t>623.xalancbmk_s-592B_4T</t>
  </si>
  <si>
    <t>627.cam4_s-573B_4T</t>
  </si>
  <si>
    <t>628.pop2_s-17B_4T</t>
  </si>
  <si>
    <t>649.fotonik3d_s-10881B_4T</t>
  </si>
  <si>
    <t>654.roms_s-1007B_4T</t>
  </si>
  <si>
    <t>ligra_BC.com-lj.ungraph.gcc_6.3.0_O3.drop_26750M.length_250M_4T</t>
  </si>
  <si>
    <t>ligra_BC.com-lj.ungraph.gcc_6.3.0_O3.drop_3500M.length_250M_4T</t>
  </si>
  <si>
    <t>ligra_BC.com-lj.ungraph.gcc_6.3.0_O3.drop_500M.length_250M_4T</t>
  </si>
  <si>
    <t>ligra_BellmanFord.com-lj.ungraph.gcc_6.3.0_O3.drop_1750M.length_250M_4T</t>
  </si>
  <si>
    <t>ligra_BellmanFord.com-lj.ungraph.gcc_6.3.0_O3.drop_4000M.length_250M_4T</t>
  </si>
  <si>
    <t>ligra_BellmanFord.com-lj.ungraph.gcc_6.3.0_O3.drop_7500M.length_250M_4T</t>
  </si>
  <si>
    <t>ligra_BFS-Bitvector.com-lj.ungraph.gcc_6.3.0_O3.drop_23000M.length_250M_4T</t>
  </si>
  <si>
    <t>ligra_BFS-Bitvector.com-lj.ungraph.gcc_6.3.0_O3.drop_2500M.length_250M_4T</t>
  </si>
  <si>
    <t>ligra_BFSCC.com-lj.ungraph.gcc_6.3.0_O3.drop_22000M.length_250M_4T</t>
  </si>
  <si>
    <t>ligra_BFSCC.com-lj.ungraph.gcc_6.3.0_O3.drop_3500M.length_250M_4T</t>
  </si>
  <si>
    <t>ligra_BFSCC.com-lj.ungraph.gcc_6.3.0_O3.drop_5000M.length_250M_4T</t>
  </si>
  <si>
    <t>ligra_BFSCC.com-lj.ungraph.gcc_6.3.0_O3.drop_750M.length_250M_4T</t>
  </si>
  <si>
    <t>ligra_BFS.com-lj.ungraph.gcc_6.3.0_O3.drop_21500M.length_250M_4T</t>
  </si>
  <si>
    <t>ligra_BFS.com-lj.ungraph.gcc_6.3.0_O3.drop_3500M.length_250M_4T</t>
  </si>
  <si>
    <t>ligra_BFS.com-lj.ungraph.gcc_6.3.0_O3.drop_5000M.length_250M_4T</t>
  </si>
  <si>
    <t>ligra_BFS.com-lj.ungraph.gcc_6.3.0_O3.drop_500M.length_250M_4T</t>
  </si>
  <si>
    <t>ligra_CF.com-lj.ungraph.gcc_6.3.0_O3.drop_184750M.length_250M_4T</t>
  </si>
  <si>
    <t>ligra_CF.com-lj.ungraph.gcc_6.3.0_O3.drop_2500M.length_250M_4T</t>
  </si>
  <si>
    <t>ligra_Components.com-lj.ungraph.gcc_6.3.0_O3.drop_22750M.length_250M_4T</t>
  </si>
  <si>
    <t>ligra_Components.com-lj.ungraph.gcc_6.3.0_O3.drop_3500M.length_250M_4T</t>
  </si>
  <si>
    <t>ligra_Components.com-lj.ungraph.gcc_6.3.0_O3.drop_750M.length_250M_4T</t>
  </si>
  <si>
    <t>ligra_Components-Shortcut.com-lj.ungraph.gcc_6.3.0_O3.drop_22000M.length_250M_4T</t>
  </si>
  <si>
    <t>ligra_Components-Shortcut.com-lj.ungraph.gcc_6.3.0_O3.drop_750M.length_250M_4T</t>
  </si>
  <si>
    <t>ligra_MIS.com-lj.ungraph.gcc_6.3.0_O3.drop_21250M.length_250M_4T</t>
  </si>
  <si>
    <t>ligra_MIS.com-lj.ungraph.gcc_6.3.0_O3.drop_3500M.length_250M_4T</t>
  </si>
  <si>
    <t>ligra_MIS.com-lj.ungraph.gcc_6.3.0_O3.drop_750M.length_250M_4T</t>
  </si>
  <si>
    <t>ligra_PageRank.com-lj.ungraph.gcc_6.3.0_O3.drop_21750M.length_250M_4T</t>
  </si>
  <si>
    <t>ligra_PageRank.com-lj.ungraph.gcc_6.3.0_O3.drop_500M.length_250M_4T</t>
  </si>
  <si>
    <t>ligra_PageRank.com-lj.ungraph.gcc_6.3.0_O3.drop_51000M.length_250M_4T</t>
  </si>
  <si>
    <t>ligra_PageRank.com-lj.ungraph.gcc_6.3.0_O3.drop_60750M.length_250M_4T</t>
  </si>
  <si>
    <t>ligra_PageRank.com-lj.ungraph.gcc_6.3.0_O3.drop_79500M.length_250M_4T</t>
  </si>
  <si>
    <t>ligra_PageRankDelta.com-lj.ungraph.gcc_6.3.0_O3.drop_1250M.length_250M_4T</t>
  </si>
  <si>
    <t>ligra_PageRankDelta.com-lj.ungraph.gcc_6.3.0_O3.drop_24000M.length_250M_4T</t>
  </si>
  <si>
    <t>ligra_PageRankDelta.com-lj.ungraph.gcc_6.3.0_O3.drop_24500M.length_250M_4T</t>
  </si>
  <si>
    <t>ligra_PageRankDelta.com-lj.ungraph.gcc_6.3.0_O3.drop_3500M.length_250M_4T</t>
  </si>
  <si>
    <t>ligra_Radii.com-lj.ungraph.gcc_6.3.0_O3.drop_32000M.length_250M_4T</t>
  </si>
  <si>
    <t>ligra_Radii.com-lj.ungraph.gcc_6.3.0_O3.drop_3500M.length_250M_4T</t>
  </si>
  <si>
    <t>ligra_Triangle.com-lj.ungraph.gcc_6.3.0_O3.drop_25000M.length_250M_4T</t>
  </si>
  <si>
    <t>ligra_Triangle.com-lj.ungraph.gcc_6.3.0_O3.drop_3500M.length_250M_4T</t>
  </si>
  <si>
    <t>ligra_Triangle.com-lj.ungraph.gcc_6.3.0_O3.drop_750M.length_250M_4T</t>
  </si>
  <si>
    <t>parsec_2.1.canneal.simlarge.prebuilt.drop_1250M.length_250M_4T</t>
  </si>
  <si>
    <t>parsec_2.1.canneal.simlarge.prebuilt.drop_3000M.length_250M_4T</t>
  </si>
  <si>
    <t>parsec_2.1.canneal.simlarge.prebuilt.drop_4500M.length_250M_4T</t>
  </si>
  <si>
    <t>parsec_2.1.canneal.simlarge.prebuilt.drop_4750M.length_250M_4T</t>
  </si>
  <si>
    <t>parsec_2.1.canneal.simlarge.prebuilt.drop_500M.length_250M_4T</t>
  </si>
  <si>
    <t>parsec_2.1.facesim.simlarge.prebuilt.drop_1500M.length_250M_4T</t>
  </si>
  <si>
    <t>parsec_2.1.fluidanimate.simlarge.prebuilt.drop_9500M.length_250M_4T</t>
  </si>
  <si>
    <t>parsec_2.1.streamcluster.simlarge.prebuilt.drop_0M.length_250M_4T</t>
  </si>
  <si>
    <t>parsec_2.1.streamcluster.simlarge.prebuilt.drop_14750M.length_250M_4T</t>
  </si>
  <si>
    <t>parsec_2.1.raytrace.simlarge.prebuilt.drop_23500M.length_250M_4T</t>
  </si>
  <si>
    <t>parsec_2.1.raytrace.simlarge.prebuilt.drop_23750M.length_250M_4T</t>
  </si>
  <si>
    <t>cassandra_phase0_core0_4T</t>
  </si>
  <si>
    <t>cassandra_phase0_core1_4T</t>
  </si>
  <si>
    <t>cassandra_phase0_core2_4T</t>
  </si>
  <si>
    <t>cassandra_phase0_core3_4T</t>
  </si>
  <si>
    <t>cassandra_phase1_core0_4T</t>
  </si>
  <si>
    <t>cassandra_phase1_core1_4T</t>
  </si>
  <si>
    <t>cassandra_phase1_core2_4T</t>
  </si>
  <si>
    <t>cassandra_phase1_core3_4T</t>
  </si>
  <si>
    <t>cassandra_phase2_core1_4T</t>
  </si>
  <si>
    <t>cassandra_phase2_core2_4T</t>
  </si>
  <si>
    <t>cassandra_phase2_core3_4T</t>
  </si>
  <si>
    <t>cassandra_phase3_core1_4T</t>
  </si>
  <si>
    <t>cassandra_phase3_core3_4T</t>
  </si>
  <si>
    <t>cassandra_phase4_core0_4T</t>
  </si>
  <si>
    <t>cassandra_phase4_core2_4T</t>
  </si>
  <si>
    <t>cassandra_phase4_core3_4T</t>
  </si>
  <si>
    <t>cassandra_phase5_core0_4T</t>
  </si>
  <si>
    <t>cassandra_phase5_core1_4T</t>
  </si>
  <si>
    <t>cassandra_phase5_core2_4T</t>
  </si>
  <si>
    <t>cassandra_phase5_core3_4T</t>
  </si>
  <si>
    <t>cloud9_phase5_core2_4T</t>
  </si>
  <si>
    <t>nutch_phase0_core0_4T</t>
  </si>
  <si>
    <t>nutch_phase0_core1_4T</t>
  </si>
  <si>
    <t>nutch_phase0_core2_4T</t>
  </si>
  <si>
    <t>nutch_phase0_core3_4T</t>
  </si>
  <si>
    <t>nutch_phase1_core0_4T</t>
  </si>
  <si>
    <t>nutch_phase1_core1_4T</t>
  </si>
  <si>
    <t>nutch_phase1_core2_4T</t>
  </si>
  <si>
    <t>nutch_phase1_core3_4T</t>
  </si>
  <si>
    <t>nutch_phase3_core0_4T</t>
  </si>
  <si>
    <t>nutch_phase3_core1_4T</t>
  </si>
  <si>
    <t>nutch_phase3_core2_4T</t>
  </si>
  <si>
    <t>nutch_phase3_core3_4T</t>
  </si>
  <si>
    <t>nutch_phase4_core0_4T</t>
  </si>
  <si>
    <t>nutch_phase4_core1_4T</t>
  </si>
  <si>
    <t>nutch_phase4_core2_4T</t>
  </si>
  <si>
    <t>nutch_phase4_core3_4T</t>
  </si>
  <si>
    <t>streaming_phase0_core1_4T</t>
  </si>
  <si>
    <t>streaming_phase1_core0_4T</t>
  </si>
  <si>
    <t>streaming_phase1_core1_4T</t>
  </si>
  <si>
    <t>streaming_phase1_core3_4T</t>
  </si>
  <si>
    <t>streaming_phase2_core0_4T</t>
  </si>
  <si>
    <t>streaming_phase2_core1_4T</t>
  </si>
  <si>
    <t>streaming_phase2_core2_4T</t>
  </si>
  <si>
    <t>streaming_phase2_core3_4T</t>
  </si>
  <si>
    <t>streaming_phase3_core0_4T</t>
  </si>
  <si>
    <t>streaming_phase3_core1_4T</t>
  </si>
  <si>
    <t>streaming_phase3_core3_4T</t>
  </si>
  <si>
    <t>streaming_phase4_core0_4T</t>
  </si>
  <si>
    <t>streaming_phase4_core1_4T</t>
  </si>
  <si>
    <t>streaming_phase4_core3_4T</t>
  </si>
  <si>
    <t>streaming_phase5_core0_4T</t>
  </si>
  <si>
    <t>streaming_phase5_core1_4T</t>
  </si>
  <si>
    <t>MP_mix_2</t>
  </si>
  <si>
    <t>MP_mix_5</t>
  </si>
  <si>
    <t>MP_mix_7</t>
  </si>
  <si>
    <t>MP_mix_10</t>
  </si>
  <si>
    <t>MP_mix_11</t>
  </si>
  <si>
    <t>MP_mix_12</t>
  </si>
  <si>
    <t>MP_mix_15</t>
  </si>
  <si>
    <t>MP_mix_16</t>
  </si>
  <si>
    <t>MP_mix_18</t>
  </si>
  <si>
    <t>MP_mix_19</t>
  </si>
  <si>
    <t>MP_mix_21</t>
  </si>
  <si>
    <t>MP_mix_23</t>
  </si>
  <si>
    <t>MP_mix_24</t>
  </si>
  <si>
    <t>MP_mix_25</t>
  </si>
  <si>
    <t>MP_mix_29</t>
  </si>
  <si>
    <t>MP_mix_32</t>
  </si>
  <si>
    <t>MP_mix_34</t>
  </si>
  <si>
    <t>MP_mix_36</t>
  </si>
  <si>
    <t>MP_mix_39</t>
  </si>
  <si>
    <t>MP_mix_40</t>
  </si>
  <si>
    <t>MP_mix_41</t>
  </si>
  <si>
    <t>MP_mix_42</t>
  </si>
  <si>
    <t>MP_mix_45</t>
  </si>
  <si>
    <t>MP_mix_46</t>
  </si>
  <si>
    <t>MP_mix_49</t>
  </si>
  <si>
    <t>MP_mix_52</t>
  </si>
  <si>
    <t>MP_mix_54</t>
  </si>
  <si>
    <t>MP_mix_55</t>
  </si>
  <si>
    <t>MP_mix_57</t>
  </si>
  <si>
    <t>MP_mix_59</t>
  </si>
  <si>
    <t>MP_mix_60</t>
  </si>
  <si>
    <t>MP_mix_61</t>
  </si>
  <si>
    <t>MP_mix_62</t>
  </si>
  <si>
    <t>MP_mix_63</t>
  </si>
  <si>
    <t>MP_mix_64</t>
  </si>
  <si>
    <t>MP_mix_65</t>
  </si>
  <si>
    <t>MP_mix_66</t>
  </si>
  <si>
    <t>MP_mix_67</t>
  </si>
  <si>
    <t>MP_mix_69</t>
  </si>
  <si>
    <t>MP_mix_70</t>
  </si>
  <si>
    <t>MP_mix_74</t>
  </si>
  <si>
    <t>MP_mix_75</t>
  </si>
  <si>
    <t>MP_mix_76</t>
  </si>
  <si>
    <t>MP_mix_77</t>
  </si>
  <si>
    <t>MP_mix_79</t>
  </si>
  <si>
    <t>MP_mix_82</t>
  </si>
  <si>
    <t>MP_mix_84</t>
  </si>
  <si>
    <t>MP_mix_87</t>
  </si>
  <si>
    <t>MP_mix_89</t>
  </si>
  <si>
    <t>MP_mix_91</t>
  </si>
  <si>
    <t>MP_mix_92</t>
  </si>
  <si>
    <t>MP_mix_93</t>
  </si>
  <si>
    <t>MP_mix_95</t>
  </si>
  <si>
    <t>MP_mix_96</t>
  </si>
  <si>
    <t>MP_mix_97</t>
  </si>
  <si>
    <t>MP_mix_100</t>
  </si>
  <si>
    <t>MP_mix_101</t>
  </si>
  <si>
    <t>MP_mix_102</t>
  </si>
  <si>
    <t>MP_mix_103</t>
  </si>
  <si>
    <t>MP_mix_104</t>
  </si>
  <si>
    <t>MP_mix_106</t>
  </si>
  <si>
    <t>MP_mix_107</t>
  </si>
  <si>
    <t>MP_mix_110</t>
  </si>
  <si>
    <t>MP_mix_111</t>
  </si>
  <si>
    <t>MP_mix_116</t>
  </si>
  <si>
    <t>MP_mix_117</t>
  </si>
  <si>
    <t>MP_mix_121</t>
  </si>
  <si>
    <t>MP_mix_123</t>
  </si>
  <si>
    <t>MP_mix_124</t>
  </si>
  <si>
    <t>MP_mix_126</t>
  </si>
  <si>
    <t>MP_mix_127</t>
  </si>
  <si>
    <t>MP_mix_128</t>
  </si>
  <si>
    <t>MP_mix_134</t>
  </si>
  <si>
    <t>MP_mix_136</t>
  </si>
  <si>
    <t>MP_mix_137</t>
  </si>
  <si>
    <t>MP_mix_138</t>
  </si>
  <si>
    <t>MP_mix_139</t>
  </si>
  <si>
    <t>MP_mix_142</t>
  </si>
  <si>
    <t>MP_mix_143</t>
  </si>
  <si>
    <t>MP_mix_145</t>
  </si>
  <si>
    <t>MP_mix_147</t>
  </si>
  <si>
    <t>MP_mix_150</t>
  </si>
  <si>
    <t>MP_mix_151</t>
  </si>
  <si>
    <t>MP_mix_152</t>
  </si>
  <si>
    <t>MP_mix_154</t>
  </si>
  <si>
    <t>MP_mix_158</t>
  </si>
  <si>
    <t>MP_mix_160</t>
  </si>
  <si>
    <t>MP_mix_161</t>
  </si>
  <si>
    <t>MP_mix_162</t>
  </si>
  <si>
    <t>MP_mix_164</t>
  </si>
  <si>
    <t>MP_mix_165</t>
  </si>
  <si>
    <t>MP_mix_166</t>
  </si>
  <si>
    <t>MP_mix_167</t>
  </si>
  <si>
    <t>MP_mix_168</t>
  </si>
  <si>
    <t>MP_mix_169</t>
  </si>
  <si>
    <t>MP_mix_170</t>
  </si>
  <si>
    <t>MP_mix_171</t>
  </si>
  <si>
    <t>MP_mix_172</t>
  </si>
  <si>
    <t>MP_mix_175</t>
  </si>
  <si>
    <t>MP_mix_178</t>
  </si>
  <si>
    <t>MP_mix_179</t>
  </si>
  <si>
    <t>MP_mix_181</t>
  </si>
  <si>
    <t>MP_mix_182</t>
  </si>
  <si>
    <t>MP_mix_183</t>
  </si>
  <si>
    <t>MP_mix_188</t>
  </si>
  <si>
    <t>MP_mix_191</t>
  </si>
  <si>
    <t>MP_mix_195</t>
  </si>
  <si>
    <t>MP_mix_197</t>
  </si>
  <si>
    <t>MP_mix_198</t>
  </si>
  <si>
    <t>MP_mix_199</t>
  </si>
  <si>
    <t>MP_mix_200</t>
  </si>
  <si>
    <t>MP_mix_201</t>
  </si>
  <si>
    <t>MP_mix_202</t>
  </si>
  <si>
    <t>MP_mix_205</t>
  </si>
  <si>
    <t>MP_mix_207</t>
  </si>
  <si>
    <t>MP_mix_208</t>
  </si>
  <si>
    <t>MP_mix_211</t>
  </si>
  <si>
    <t>MP_mix_212</t>
  </si>
  <si>
    <t>MP_mix_215</t>
  </si>
  <si>
    <t>MP_mix_220</t>
  </si>
  <si>
    <t>MP_mix_221</t>
  </si>
  <si>
    <t>MP_mix_222</t>
  </si>
  <si>
    <t>MP_mix_223</t>
  </si>
  <si>
    <t>MP_mix_224</t>
  </si>
  <si>
    <t>MP_mix_226</t>
  </si>
  <si>
    <t>MP_mix_227</t>
  </si>
  <si>
    <t>MP_mix_228</t>
  </si>
  <si>
    <t>MP_mix_229</t>
  </si>
  <si>
    <t>MP_mix_230</t>
  </si>
  <si>
    <t>MP_mix_231</t>
  </si>
  <si>
    <t>MP_mix_233</t>
  </si>
  <si>
    <t>MP_mix_235</t>
  </si>
  <si>
    <t>MP_mix_238</t>
  </si>
  <si>
    <t>MP_mix_240</t>
  </si>
  <si>
    <t>MP_mix_241</t>
  </si>
  <si>
    <t>MP_mix_244</t>
  </si>
  <si>
    <t>MP_mix_246</t>
  </si>
  <si>
    <t>MP_mix_247</t>
  </si>
  <si>
    <t>MP_mix_253</t>
  </si>
  <si>
    <t>MP_mix_255</t>
  </si>
  <si>
    <t>MP_mix_258</t>
  </si>
  <si>
    <t>MP_mix_260</t>
  </si>
  <si>
    <t>MP_mix_262</t>
  </si>
  <si>
    <t>MP_mix_263</t>
  </si>
  <si>
    <t>MP_mix_266</t>
  </si>
  <si>
    <t>MP_mix_273</t>
  </si>
  <si>
    <t>MP_mix_274</t>
  </si>
  <si>
    <t>MP_mix_275</t>
  </si>
  <si>
    <t>MP_mix_277</t>
  </si>
  <si>
    <t>MP_mix_278</t>
  </si>
  <si>
    <t>Mix</t>
  </si>
  <si>
    <t>Figure 10(a)</t>
  </si>
  <si>
    <t>Figure 9(b)</t>
  </si>
  <si>
    <t>Sum of overprediction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</si>
</sst>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strike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double">
        <color rgb="FFFF0000"/>
      </bottom>
      <diagonal/>
    </border>
    <border>
      <left/>
      <right/>
      <top style="medium">
        <color rgb="FFFF0000"/>
      </top>
      <bottom style="double">
        <color rgb="FFFF0000"/>
      </bottom>
      <diagonal/>
    </border>
    <border>
      <left/>
      <right style="medium">
        <color rgb="FFFF0000"/>
      </right>
      <top style="medium">
        <color rgb="FFFF0000"/>
      </top>
      <bottom style="double">
        <color rgb="FFFF0000"/>
      </bottom>
      <diagonal/>
    </border>
    <border>
      <left style="medium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medium">
        <color rgb="FFFF0000"/>
      </right>
      <top/>
      <bottom style="double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0" fontId="0" fillId="0" borderId="5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NumberFormat="1"/>
    <xf numFmtId="0" fontId="0" fillId="0" borderId="16" xfId="0" pivotButton="1" applyBorder="1"/>
    <xf numFmtId="0" fontId="0" fillId="0" borderId="17" xfId="0" applyBorder="1"/>
    <xf numFmtId="10" fontId="0" fillId="0" borderId="0" xfId="0" applyNumberFormat="1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4" xfId="0" applyNumberFormat="1" applyBorder="1"/>
    <xf numFmtId="10" fontId="0" fillId="0" borderId="6" xfId="0" applyNumberFormat="1" applyBorder="1"/>
    <xf numFmtId="0" fontId="0" fillId="0" borderId="15" xfId="0" pivotButton="1" applyBorder="1"/>
    <xf numFmtId="0" fontId="0" fillId="0" borderId="16" xfId="0" applyBorder="1"/>
    <xf numFmtId="0" fontId="0" fillId="0" borderId="20" xfId="0" applyBorder="1"/>
    <xf numFmtId="0" fontId="0" fillId="0" borderId="18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5" xfId="0" applyBorder="1"/>
    <xf numFmtId="0" fontId="5" fillId="0" borderId="0" xfId="0" applyFont="1"/>
  </cellXfs>
  <cellStyles count="1">
    <cellStyle name="Normal" xfId="0" builtinId="0"/>
  </cellStyles>
  <dxfs count="22">
    <dxf>
      <numFmt numFmtId="14" formatCode="0.00%"/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numFmt numFmtId="14" formatCode="0.00%"/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rollup_1C_base_config!$S$19</c:f>
              <c:strCache>
                <c:ptCount val="1"/>
                <c:pt idx="0">
                  <c:v>spp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rollup_1C_base_config!$R$20:$R$24</c:f>
              <c:strCache>
                <c:ptCount val="5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GEOMEAN</c:v>
                </c:pt>
              </c:strCache>
            </c:strRef>
          </c:cat>
          <c:val>
            <c:numRef>
              <c:f>rollup_1C_base_config!$S$20:$S$24</c:f>
              <c:numCache>
                <c:formatCode>General</c:formatCode>
                <c:ptCount val="5"/>
                <c:pt idx="0">
                  <c:v>1.2476446774729717</c:v>
                </c:pt>
                <c:pt idx="1">
                  <c:v>1.1394629727499952</c:v>
                </c:pt>
                <c:pt idx="2">
                  <c:v>1.2248433424808791</c:v>
                </c:pt>
                <c:pt idx="3">
                  <c:v>1.408149144266492</c:v>
                </c:pt>
                <c:pt idx="4">
                  <c:v>1.253507350354506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A-4142-84B2-FCBB32454CFB}"/>
            </c:ext>
          </c:extLst>
        </c:ser>
        <c:ser>
          <c:idx val="1"/>
          <c:order val="1"/>
          <c:tx>
            <c:strRef>
              <c:f>rollup_1C_base_config!$T$19</c:f>
              <c:strCache>
                <c:ptCount val="1"/>
                <c:pt idx="0">
                  <c:v>bingo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rollup_1C_base_config!$R$20:$R$24</c:f>
              <c:strCache>
                <c:ptCount val="5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GEOMEAN</c:v>
                </c:pt>
              </c:strCache>
            </c:strRef>
          </c:cat>
          <c:val>
            <c:numRef>
              <c:f>rollup_1C_base_config!$T$20:$T$24</c:f>
              <c:numCache>
                <c:formatCode>General</c:formatCode>
                <c:ptCount val="5"/>
                <c:pt idx="0">
                  <c:v>1.1070814420990904</c:v>
                </c:pt>
                <c:pt idx="1">
                  <c:v>1.0001511160807852</c:v>
                </c:pt>
                <c:pt idx="2">
                  <c:v>1.2849569314314864</c:v>
                </c:pt>
                <c:pt idx="3">
                  <c:v>1.4161680811092141</c:v>
                </c:pt>
                <c:pt idx="4">
                  <c:v>1.1623307972688073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A-4142-84B2-FCBB32454CFB}"/>
            </c:ext>
          </c:extLst>
        </c:ser>
        <c:ser>
          <c:idx val="2"/>
          <c:order val="2"/>
          <c:tx>
            <c:strRef>
              <c:f>rollup_1C_base_config!$U$19</c:f>
              <c:strCache>
                <c:ptCount val="1"/>
                <c:pt idx="0">
                  <c:v>mlop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rollup_1C_base_config!$R$20:$R$24</c:f>
              <c:strCache>
                <c:ptCount val="5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GEOMEAN</c:v>
                </c:pt>
              </c:strCache>
            </c:strRef>
          </c:cat>
          <c:val>
            <c:numRef>
              <c:f>rollup_1C_base_config!$U$20:$U$24</c:f>
              <c:numCache>
                <c:formatCode>General</c:formatCode>
                <c:ptCount val="5"/>
                <c:pt idx="0">
                  <c:v>1.4769805372492437</c:v>
                </c:pt>
                <c:pt idx="1">
                  <c:v>1.1845620339725953</c:v>
                </c:pt>
                <c:pt idx="2">
                  <c:v>1.2580044454907449</c:v>
                </c:pt>
                <c:pt idx="3">
                  <c:v>1.425060492590821</c:v>
                </c:pt>
                <c:pt idx="4">
                  <c:v>1.3588282460669368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AA-4142-84B2-FCBB32454CFB}"/>
            </c:ext>
          </c:extLst>
        </c:ser>
        <c:ser>
          <c:idx val="3"/>
          <c:order val="3"/>
          <c:tx>
            <c:strRef>
              <c:f>rollup_1C_base_config!$V$19</c:f>
              <c:strCache>
                <c:ptCount val="1"/>
                <c:pt idx="0">
                  <c:v>pythia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rollup_1C_base_config!$R$20:$R$24</c:f>
              <c:strCache>
                <c:ptCount val="5"/>
                <c:pt idx="0">
                  <c:v>SPEC06</c:v>
                </c:pt>
                <c:pt idx="1">
                  <c:v>SPEC17</c:v>
                </c:pt>
                <c:pt idx="2">
                  <c:v>PARSEC</c:v>
                </c:pt>
                <c:pt idx="3">
                  <c:v>Ligra</c:v>
                </c:pt>
                <c:pt idx="4">
                  <c:v>GEOMEAN</c:v>
                </c:pt>
              </c:strCache>
            </c:strRef>
          </c:cat>
          <c:val>
            <c:numRef>
              <c:f>rollup_1C_base_config!$V$20:$V$24</c:f>
              <c:numCache>
                <c:formatCode>General</c:formatCode>
                <c:ptCount val="5"/>
                <c:pt idx="0">
                  <c:v>1.5531382205746584</c:v>
                </c:pt>
                <c:pt idx="1">
                  <c:v>1.2257528651106693</c:v>
                </c:pt>
                <c:pt idx="2">
                  <c:v>1.3097532075213669</c:v>
                </c:pt>
                <c:pt idx="3">
                  <c:v>1.4256708343221836</c:v>
                </c:pt>
                <c:pt idx="4">
                  <c:v>1.4186488756994111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AA-4142-84B2-FCBB32454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45888"/>
        <c:axId val="168047536"/>
      </c:barChart>
      <c:catAx>
        <c:axId val="16804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47536"/>
        <c:crosses val="autoZero"/>
        <c:auto val="1"/>
        <c:lblAlgn val="ctr"/>
        <c:lblOffset val="100"/>
        <c:noMultiLvlLbl val="0"/>
      </c:catAx>
      <c:valAx>
        <c:axId val="1680475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45888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rollup_1C_varying_DRAM_bw!$J$18</c:f>
              <c:strCache>
                <c:ptCount val="1"/>
                <c:pt idx="0">
                  <c:v>spp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rollup_1C_varying_DRAM_bw!$I$19:$I$24</c:f>
              <c:numCache>
                <c:formatCode>General</c:formatCode>
                <c:ptCount val="6"/>
                <c:pt idx="0">
                  <c:v>150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4800</c:v>
                </c:pt>
                <c:pt idx="5">
                  <c:v>9600</c:v>
                </c:pt>
              </c:numCache>
            </c:numRef>
          </c:xVal>
          <c:yVal>
            <c:numRef>
              <c:f>rollup_1C_varying_DRAM_bw!$J$19:$J$24</c:f>
              <c:numCache>
                <c:formatCode>General</c:formatCode>
                <c:ptCount val="6"/>
                <c:pt idx="0">
                  <c:v>1.0066113246257395</c:v>
                </c:pt>
                <c:pt idx="1">
                  <c:v>1.1162591037276206</c:v>
                </c:pt>
                <c:pt idx="2">
                  <c:v>1.2644392535747342</c:v>
                </c:pt>
                <c:pt idx="3">
                  <c:v>1.3234077005722713</c:v>
                </c:pt>
                <c:pt idx="4">
                  <c:v>1.3504370522520828</c:v>
                </c:pt>
                <c:pt idx="5">
                  <c:v>1.3510598501967988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F2-4A4B-8D05-3E1F94CB8D56}"/>
            </c:ext>
          </c:extLst>
        </c:ser>
        <c:ser>
          <c:idx val="1"/>
          <c:order val="1"/>
          <c:tx>
            <c:strRef>
              <c:f>rollup_1C_varying_DRAM_bw!$K$18</c:f>
              <c:strCache>
                <c:ptCount val="1"/>
                <c:pt idx="0">
                  <c:v>bingo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rollup_1C_varying_DRAM_bw!$I$19:$I$24</c:f>
              <c:numCache>
                <c:formatCode>General</c:formatCode>
                <c:ptCount val="6"/>
                <c:pt idx="0">
                  <c:v>150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4800</c:v>
                </c:pt>
                <c:pt idx="5">
                  <c:v>9600</c:v>
                </c:pt>
              </c:numCache>
            </c:numRef>
          </c:xVal>
          <c:yVal>
            <c:numRef>
              <c:f>rollup_1C_varying_DRAM_bw!$K$19:$K$24</c:f>
              <c:numCache>
                <c:formatCode>General</c:formatCode>
                <c:ptCount val="6"/>
                <c:pt idx="0">
                  <c:v>0.52280549047231872</c:v>
                </c:pt>
                <c:pt idx="1">
                  <c:v>0.65844430563105694</c:v>
                </c:pt>
                <c:pt idx="2">
                  <c:v>0.88470327722300601</c:v>
                </c:pt>
                <c:pt idx="3">
                  <c:v>1.1403840197631132</c:v>
                </c:pt>
                <c:pt idx="4">
                  <c:v>1.3555794124042646</c:v>
                </c:pt>
                <c:pt idx="5">
                  <c:v>1.3599394249488825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F2-4A4B-8D05-3E1F94CB8D56}"/>
            </c:ext>
          </c:extLst>
        </c:ser>
        <c:ser>
          <c:idx val="2"/>
          <c:order val="2"/>
          <c:tx>
            <c:strRef>
              <c:f>rollup_1C_varying_DRAM_bw!$L$18</c:f>
              <c:strCache>
                <c:ptCount val="1"/>
                <c:pt idx="0">
                  <c:v>mlop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rollup_1C_varying_DRAM_bw!$I$19:$I$24</c:f>
              <c:numCache>
                <c:formatCode>General</c:formatCode>
                <c:ptCount val="6"/>
                <c:pt idx="0">
                  <c:v>150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4800</c:v>
                </c:pt>
                <c:pt idx="5">
                  <c:v>9600</c:v>
                </c:pt>
              </c:numCache>
            </c:numRef>
          </c:xVal>
          <c:yVal>
            <c:numRef>
              <c:f>rollup_1C_varying_DRAM_bw!$L$19:$L$24</c:f>
              <c:numCache>
                <c:formatCode>General</c:formatCode>
                <c:ptCount val="6"/>
                <c:pt idx="0">
                  <c:v>0.82984233587834655</c:v>
                </c:pt>
                <c:pt idx="1">
                  <c:v>1.0310657371834067</c:v>
                </c:pt>
                <c:pt idx="2">
                  <c:v>1.2952090136154184</c:v>
                </c:pt>
                <c:pt idx="3">
                  <c:v>1.4301734418672738</c:v>
                </c:pt>
                <c:pt idx="4">
                  <c:v>1.4994234007001304</c:v>
                </c:pt>
                <c:pt idx="5">
                  <c:v>1.5014965432803893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F2-4A4B-8D05-3E1F94CB8D56}"/>
            </c:ext>
          </c:extLst>
        </c:ser>
        <c:ser>
          <c:idx val="3"/>
          <c:order val="3"/>
          <c:tx>
            <c:strRef>
              <c:f>rollup_1C_varying_DRAM_bw!$M$18</c:f>
              <c:strCache>
                <c:ptCount val="1"/>
                <c:pt idx="0">
                  <c:v>pythia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rollup_1C_varying_DRAM_bw!$I$19:$I$24</c:f>
              <c:numCache>
                <c:formatCode>General</c:formatCode>
                <c:ptCount val="6"/>
                <c:pt idx="0">
                  <c:v>150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4800</c:v>
                </c:pt>
                <c:pt idx="5">
                  <c:v>9600</c:v>
                </c:pt>
              </c:numCache>
            </c:numRef>
          </c:xVal>
          <c:yVal>
            <c:numRef>
              <c:f>rollup_1C_varying_DRAM_bw!$M$19:$M$24</c:f>
              <c:numCache>
                <c:formatCode>General</c:formatCode>
                <c:ptCount val="6"/>
                <c:pt idx="0">
                  <c:v>0.94537511181661271</c:v>
                </c:pt>
                <c:pt idx="1">
                  <c:v>1.1521584410075187</c:v>
                </c:pt>
                <c:pt idx="2">
                  <c:v>1.3949273232799888</c:v>
                </c:pt>
                <c:pt idx="3">
                  <c:v>1.5112568447787857</c:v>
                </c:pt>
                <c:pt idx="4">
                  <c:v>1.559207125853119</c:v>
                </c:pt>
                <c:pt idx="5">
                  <c:v>1.5608284223206654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F2-4A4B-8D05-3E1F94CB8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28096"/>
        <c:axId val="265660912"/>
      </c:scatterChart>
      <c:valAx>
        <c:axId val="168328096"/>
        <c:scaling>
          <c:logBase val="2"/>
          <c:orientation val="minMax"/>
          <c:max val="128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DRAM MTPS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660912"/>
        <c:crosses val="autoZero"/>
        <c:crossBetween val="midCat"/>
        <c:majorUnit val="2"/>
      </c:valAx>
      <c:valAx>
        <c:axId val="26566091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280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18</xdr:row>
      <xdr:rowOff>0</xdr:rowOff>
    </xdr:from>
    <xdr:to>
      <xdr:col>30</xdr:col>
      <xdr:colOff>25400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430E26-31C0-9A48-AF65-01DEC535F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31</xdr:row>
      <xdr:rowOff>0</xdr:rowOff>
    </xdr:from>
    <xdr:to>
      <xdr:col>15</xdr:col>
      <xdr:colOff>12700</xdr:colOff>
      <xdr:row>57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A61901-F2C9-B242-B2A0-09C984CE3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iel Bright" refreshedDate="45263.574109837966" createdVersion="7" refreshedVersion="8" minRefreshableVersion="3" recordCount="47" xr:uid="{AF54B7AA-78C6-C64A-AFC8-D73F6BDEC786}">
  <cacheSource type="worksheet">
    <worksheetSource ref="A1:O48" sheet="rollup_1C_base_config"/>
  </cacheSource>
  <cacheFields count="15">
    <cacheField name="Trace" numFmtId="0">
      <sharedItems/>
    </cacheField>
    <cacheField name="Exp" numFmtId="0">
      <sharedItems count="5">
        <s v="nopref"/>
        <s v="mlop"/>
        <s v="spp"/>
        <s v="bingo"/>
        <s v="pythia"/>
      </sharedItems>
    </cacheField>
    <cacheField name="Core_0_IPC" numFmtId="0">
      <sharedItems containsSemiMixedTypes="0" containsString="0" containsNumber="1" minValue="4.6710000000000002E-2" maxValue="1.37873"/>
    </cacheField>
    <cacheField name="Core_0_LLC_total_miss" numFmtId="0">
      <sharedItems containsSemiMixedTypes="0" containsString="0" containsNumber="1" containsInteger="1" minValue="2682678" maxValue="293583173"/>
    </cacheField>
    <cacheField name="Core_0_LLC_load_miss" numFmtId="0">
      <sharedItems containsSemiMixedTypes="0" containsString="0" containsNumber="1" containsInteger="1" minValue="13976" maxValue="40895981"/>
    </cacheField>
    <cacheField name="Core_0_LLC_RFO_miss" numFmtId="0">
      <sharedItems containsSemiMixedTypes="0" containsString="0" containsNumber="1" containsInteger="1" minValue="5" maxValue="2300444"/>
    </cacheField>
    <cacheField name="Core_0_LLC_writeback_miss" numFmtId="0">
      <sharedItems containsSemiMixedTypes="0" containsString="0" containsNumber="1" containsInteger="1" minValue="3" maxValue="3028554"/>
    </cacheField>
    <cacheField name="Filter" numFmtId="0">
      <sharedItems containsSemiMixedTypes="0" containsString="0" containsNumber="1" containsInteger="1" minValue="1" maxValue="1" count="1">
        <n v="1"/>
      </sharedItems>
    </cacheField>
    <cacheField name="XXX" numFmtId="0">
      <sharedItems/>
    </cacheField>
    <cacheField name="LLC_read_misses" numFmtId="0">
      <sharedItems containsSemiMixedTypes="0" containsString="0" containsNumber="1" containsInteger="1" minValue="894226" maxValue="293563978"/>
    </cacheField>
    <cacheField name="YYY" numFmtId="0">
      <sharedItems/>
    </cacheField>
    <cacheField name="covered" numFmtId="0">
      <sharedItems containsSemiMixedTypes="0" containsString="0" containsNumber="1" minValue="0" maxValue="0.9843697405692291"/>
    </cacheField>
    <cacheField name="uncovered" numFmtId="0">
      <sharedItems containsSemiMixedTypes="0" containsString="0" containsNumber="1" minValue="1.5630259430770899E-2" maxValue="1"/>
    </cacheField>
    <cacheField name="overprediction" numFmtId="0">
      <sharedItems containsSemiMixedTypes="0" containsString="0" containsNumber="1" minValue="0" maxValue="10.001291686136458"/>
    </cacheField>
    <cacheField name="CAT" numFmtId="0">
      <sharedItems count="6">
        <s v="SPEC06"/>
        <s v="SPEC17"/>
        <s v="Ligra"/>
        <s v="PARSEC"/>
        <s v="Cloudsuite" u="1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haniel Bright" refreshedDate="45263.574109953704" createdVersion="7" refreshedVersion="8" minRefreshableVersion="3" recordCount="91" xr:uid="{358C68A8-E683-7941-A861-6081CCC16ECC}">
  <cacheSource type="worksheet">
    <worksheetSource ref="A1:F93" sheet="rollup_1C_varying_DRAM_bw"/>
  </cacheSource>
  <cacheFields count="6">
    <cacheField name="Trace" numFmtId="0">
      <sharedItems containsBlank="1"/>
    </cacheField>
    <cacheField name="Exp" numFmtId="0">
      <sharedItems containsBlank="1"/>
    </cacheField>
    <cacheField name="Core_0_IPC" numFmtId="0">
      <sharedItems containsString="0" containsBlank="1" containsNumber="1" minValue="1.089E-2" maxValue="1.1742300000000001"/>
    </cacheField>
    <cacheField name="Filter" numFmtId="0">
      <sharedItems containsString="0" containsBlank="1" containsNumber="1" containsInteger="1" minValue="1" maxValue="1"/>
    </cacheField>
    <cacheField name="Exp Name" numFmtId="0">
      <sharedItems containsBlank="1" count="6">
        <s v="nopref"/>
        <s v="spp"/>
        <s v="bingo"/>
        <s v="mlop"/>
        <s v="pythia"/>
        <m/>
      </sharedItems>
    </cacheField>
    <cacheField name="MTPS" numFmtId="0">
      <sharedItems containsString="0" containsBlank="1" containsNumber="1" containsInteger="1" minValue="150" maxValue="9600" count="8">
        <n v="150"/>
        <n v="300"/>
        <n v="600"/>
        <n v="1200"/>
        <n v="4800"/>
        <n v="9600"/>
        <m/>
        <n v="24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403.gcc-16B"/>
    <x v="0"/>
    <n v="0.37795000000000001"/>
    <n v="10172565"/>
    <n v="4861853"/>
    <n v="2300444"/>
    <n v="3010268"/>
    <x v="0"/>
    <s v="XXX"/>
    <n v="4861853"/>
    <s v="YYY"/>
    <n v="0"/>
    <n v="1"/>
    <n v="0"/>
    <x v="0"/>
  </r>
  <r>
    <s v="403.gcc-16B"/>
    <x v="1"/>
    <n v="0.54098999999999997"/>
    <n v="11102843"/>
    <n v="1515744"/>
    <n v="2034998"/>
    <n v="2061245"/>
    <x v="0"/>
    <s v="XXX"/>
    <n v="7006600"/>
    <s v="YYY"/>
    <n v="0.68823724447505008"/>
    <n v="0.31176275552494992"/>
    <n v="0.44113768122201941"/>
    <x v="0"/>
  </r>
  <r>
    <s v="403.gcc-16B"/>
    <x v="2"/>
    <n v="0.48322999999999999"/>
    <n v="9650368"/>
    <n v="2397866"/>
    <n v="2240121"/>
    <n v="2111972"/>
    <x v="0"/>
    <s v="XXX"/>
    <n v="5298275"/>
    <s v="YYY"/>
    <n v="0.50679987510937186"/>
    <n v="0.49320012489062814"/>
    <n v="8.9764521929288701E-2"/>
    <x v="0"/>
  </r>
  <r>
    <s v="403.gcc-16B"/>
    <x v="3"/>
    <n v="0.59126000000000001"/>
    <n v="13901432"/>
    <n v="991995"/>
    <n v="1994092"/>
    <n v="2356811"/>
    <x v="0"/>
    <s v="XXX"/>
    <n v="9550529"/>
    <s v="YYY"/>
    <n v="0.79596343287972038"/>
    <n v="0.20403656712027962"/>
    <n v="0.96438025493978219"/>
    <x v="0"/>
  </r>
  <r>
    <s v="403.gcc-16B"/>
    <x v="4"/>
    <n v="0.55212000000000006"/>
    <n v="11758463"/>
    <n v="1461217"/>
    <n v="1960502"/>
    <n v="3028554"/>
    <x v="0"/>
    <s v="XXX"/>
    <n v="6769407"/>
    <s v="YYY"/>
    <n v="0.69945251338275483"/>
    <n v="0.30054748661724517"/>
    <n v="0.39235114834793478"/>
    <x v="0"/>
  </r>
  <r>
    <s v="410.bwaves-1963B"/>
    <x v="0"/>
    <n v="0.57957999999999998"/>
    <n v="9619039"/>
    <n v="9028481"/>
    <n v="220227"/>
    <n v="370331"/>
    <x v="0"/>
    <s v="XXX"/>
    <n v="9028481"/>
    <s v="YYY"/>
    <n v="0"/>
    <n v="1"/>
    <n v="0"/>
    <x v="0"/>
  </r>
  <r>
    <s v="410.bwaves-1963B"/>
    <x v="1"/>
    <n v="1.1395299999999999"/>
    <n v="9524139"/>
    <n v="413464"/>
    <n v="220225"/>
    <n v="381964"/>
    <x v="0"/>
    <s v="XXX"/>
    <n v="8921950"/>
    <s v="YYY"/>
    <n v="0.95420437234077671"/>
    <n v="4.5795627659223292E-2"/>
    <n v="0"/>
    <x v="0"/>
  </r>
  <r>
    <s v="410.bwaves-1963B"/>
    <x v="2"/>
    <n v="1.1179600000000001"/>
    <n v="9485768"/>
    <n v="341531"/>
    <n v="220226"/>
    <n v="220568"/>
    <x v="0"/>
    <s v="XXX"/>
    <n v="9044974"/>
    <s v="YYY"/>
    <n v="0.96217171391602707"/>
    <n v="3.7828286083972928E-2"/>
    <n v="1.8267744234302067E-3"/>
    <x v="0"/>
  </r>
  <r>
    <s v="410.bwaves-1963B"/>
    <x v="3"/>
    <n v="0.99482000000000004"/>
    <n v="9615504"/>
    <n v="1197723"/>
    <n v="220227"/>
    <n v="381597"/>
    <x v="0"/>
    <s v="XXX"/>
    <n v="9013680"/>
    <s v="YYY"/>
    <n v="0.86733938219071605"/>
    <n v="0.13266061780928395"/>
    <n v="0"/>
    <x v="0"/>
  </r>
  <r>
    <s v="410.bwaves-1963B"/>
    <x v="4"/>
    <n v="1.1651199999999999"/>
    <n v="9619015"/>
    <n v="179223"/>
    <n v="220227"/>
    <n v="370193"/>
    <x v="0"/>
    <s v="XXX"/>
    <n v="9028595"/>
    <s v="YYY"/>
    <n v="0.98014904388135238"/>
    <n v="1.9850956118647622E-2"/>
    <n v="1.2626707346816442E-5"/>
    <x v="0"/>
  </r>
  <r>
    <s v="429.mcf-184B"/>
    <x v="0"/>
    <n v="8.2379999999999995E-2"/>
    <n v="28484259"/>
    <n v="25913194"/>
    <n v="275582"/>
    <n v="2295483"/>
    <x v="0"/>
    <s v="XXX"/>
    <n v="25913194"/>
    <s v="YYY"/>
    <n v="0"/>
    <n v="1"/>
    <n v="0"/>
    <x v="0"/>
  </r>
  <r>
    <s v="429.mcf-184B"/>
    <x v="1"/>
    <n v="9.486E-2"/>
    <n v="61250191"/>
    <n v="20561883"/>
    <n v="410406"/>
    <n v="2953803"/>
    <x v="0"/>
    <s v="XXX"/>
    <n v="57885982"/>
    <s v="YYY"/>
    <n v="0.20650911630155988"/>
    <n v="0.79349088369844012"/>
    <n v="1.2338419866789874"/>
    <x v="0"/>
  </r>
  <r>
    <s v="429.mcf-184B"/>
    <x v="2"/>
    <n v="8.0949999999999994E-2"/>
    <n v="31076252"/>
    <n v="26743364"/>
    <n v="321236"/>
    <n v="2203998"/>
    <x v="0"/>
    <s v="XXX"/>
    <n v="28551018"/>
    <s v="YYY"/>
    <n v="0"/>
    <n v="1"/>
    <n v="0.10179462625122067"/>
    <x v="0"/>
  </r>
  <r>
    <s v="429.mcf-184B"/>
    <x v="3"/>
    <n v="6.7159999999999997E-2"/>
    <n v="209240785"/>
    <n v="27725113"/>
    <n v="150983"/>
    <n v="1775351"/>
    <x v="0"/>
    <s v="XXX"/>
    <n v="207314451"/>
    <s v="YYY"/>
    <n v="0"/>
    <n v="1"/>
    <n v="7.0003431456445258"/>
    <x v="0"/>
  </r>
  <r>
    <s v="429.mcf-184B"/>
    <x v="4"/>
    <n v="0.10395"/>
    <n v="42955043"/>
    <n v="17032896"/>
    <n v="354365"/>
    <n v="1558052"/>
    <x v="0"/>
    <s v="XXX"/>
    <n v="41042626"/>
    <s v="YYY"/>
    <n v="0.3426940599181228"/>
    <n v="0.65730594008187726"/>
    <n v="0.58385050550501394"/>
    <x v="0"/>
  </r>
  <r>
    <s v="429.mcf-192B"/>
    <x v="0"/>
    <n v="6.8070000000000006E-2"/>
    <n v="26692155"/>
    <n v="26684500"/>
    <n v="716"/>
    <n v="6939"/>
    <x v="0"/>
    <s v="XXX"/>
    <n v="26684500"/>
    <s v="YYY"/>
    <n v="0"/>
    <n v="1"/>
    <n v="0"/>
    <x v="0"/>
  </r>
  <r>
    <s v="429.mcf-192B"/>
    <x v="1"/>
    <n v="9.9959999999999993E-2"/>
    <n v="45629008"/>
    <n v="13009234"/>
    <n v="1506"/>
    <n v="7411"/>
    <x v="0"/>
    <s v="XXX"/>
    <n v="45620091"/>
    <s v="YYY"/>
    <n v="0.51247973495925592"/>
    <n v="0.48752026504074408"/>
    <n v="0.70961008414584936"/>
    <x v="0"/>
  </r>
  <r>
    <s v="429.mcf-192B"/>
    <x v="2"/>
    <n v="6.8059999999999996E-2"/>
    <n v="26712431"/>
    <n v="26690127"/>
    <n v="702"/>
    <n v="6596"/>
    <x v="0"/>
    <s v="XXX"/>
    <n v="26705133"/>
    <s v="YYY"/>
    <n v="0"/>
    <n v="1"/>
    <n v="7.7322037987519426E-4"/>
    <x v="0"/>
  </r>
  <r>
    <s v="429.mcf-192B"/>
    <x v="3"/>
    <n v="4.6710000000000002E-2"/>
    <n v="293583173"/>
    <n v="40895981"/>
    <n v="1618"/>
    <n v="17577"/>
    <x v="0"/>
    <s v="XXX"/>
    <n v="293563978"/>
    <s v="YYY"/>
    <n v="0"/>
    <n v="1"/>
    <n v="10.001291686136458"/>
    <x v="0"/>
  </r>
  <r>
    <s v="429.mcf-192B"/>
    <x v="4"/>
    <n v="0.10689"/>
    <n v="41234461"/>
    <n v="9786188"/>
    <n v="1229"/>
    <n v="5177"/>
    <x v="0"/>
    <s v="XXX"/>
    <n v="41228055"/>
    <s v="YYY"/>
    <n v="0.6332631815000026"/>
    <n v="0.3667368184999974"/>
    <n v="0.54501881073211744"/>
    <x v="0"/>
  </r>
  <r>
    <s v="607.cactuBSSN_s-2421B"/>
    <x v="0"/>
    <n v="0.88831000000000004"/>
    <n v="3852531"/>
    <n v="3851215"/>
    <n v="578"/>
    <n v="738"/>
    <x v="0"/>
    <s v="XXX"/>
    <n v="3851215"/>
    <s v="YYY"/>
    <n v="0"/>
    <n v="1"/>
    <n v="0"/>
    <x v="1"/>
  </r>
  <r>
    <s v="607.cactuBSSN_s-2421B"/>
    <x v="1"/>
    <n v="1.28745"/>
    <n v="3844841"/>
    <n v="69905"/>
    <n v="5"/>
    <n v="3"/>
    <x v="0"/>
    <s v="XXX"/>
    <n v="3844833"/>
    <s v="YYY"/>
    <n v="0.98184833050132736"/>
    <n v="1.815166949867264E-2"/>
    <n v="0"/>
    <x v="1"/>
  </r>
  <r>
    <s v="607.cactuBSSN_s-2421B"/>
    <x v="2"/>
    <n v="1.1598299999999999"/>
    <n v="4009095"/>
    <n v="567983"/>
    <n v="196"/>
    <n v="1193"/>
    <x v="0"/>
    <s v="XXX"/>
    <n v="4007706"/>
    <s v="YYY"/>
    <n v="0.8525182695543434"/>
    <n v="0.1474817304456566"/>
    <n v="4.0634178919073873E-2"/>
    <x v="1"/>
  </r>
  <r>
    <s v="607.cactuBSSN_s-2421B"/>
    <x v="3"/>
    <n v="0.89907000000000004"/>
    <n v="3851386"/>
    <n v="3698256"/>
    <n v="473"/>
    <n v="596"/>
    <x v="0"/>
    <s v="XXX"/>
    <n v="3850317"/>
    <s v="YYY"/>
    <n v="3.9717065986431301E-2"/>
    <n v="0.96028293401356868"/>
    <n v="0"/>
    <x v="1"/>
  </r>
  <r>
    <s v="607.cactuBSSN_s-2421B"/>
    <x v="4"/>
    <n v="1.2553000000000001"/>
    <n v="3929079"/>
    <n v="77783"/>
    <n v="5"/>
    <n v="23"/>
    <x v="0"/>
    <s v="XXX"/>
    <n v="3929051"/>
    <s v="YYY"/>
    <n v="0.97980274282200741"/>
    <n v="2.0197257177992589E-2"/>
    <n v="2.0210759406899016E-2"/>
    <x v="1"/>
  </r>
  <r>
    <s v="623.xalancbmk_s-10B"/>
    <x v="0"/>
    <n v="0.31192999999999999"/>
    <n v="5819217"/>
    <n v="5729403"/>
    <n v="70036"/>
    <n v="19778"/>
    <x v="0"/>
    <s v="XXX"/>
    <n v="5729403"/>
    <s v="YYY"/>
    <n v="0"/>
    <n v="1"/>
    <n v="0"/>
    <x v="1"/>
  </r>
  <r>
    <s v="623.xalancbmk_s-10B"/>
    <x v="1"/>
    <n v="0.30199999999999999"/>
    <n v="13651674"/>
    <n v="7648616"/>
    <n v="76475"/>
    <n v="48591"/>
    <x v="0"/>
    <s v="XXX"/>
    <n v="13526608"/>
    <s v="YYY"/>
    <n v="0"/>
    <n v="1"/>
    <n v="1.3609103145807138"/>
    <x v="1"/>
  </r>
  <r>
    <s v="623.xalancbmk_s-10B"/>
    <x v="2"/>
    <n v="0.31019000000000002"/>
    <n v="8005278"/>
    <n v="6111902"/>
    <n v="82341"/>
    <n v="28557"/>
    <x v="0"/>
    <s v="XXX"/>
    <n v="7894380"/>
    <s v="YYY"/>
    <n v="0"/>
    <n v="1"/>
    <n v="0.37787124105753406"/>
    <x v="1"/>
  </r>
  <r>
    <s v="623.xalancbmk_s-10B"/>
    <x v="3"/>
    <n v="0.30829000000000001"/>
    <n v="42237918"/>
    <n v="6061559"/>
    <n v="86378"/>
    <n v="62587"/>
    <x v="0"/>
    <s v="XXX"/>
    <n v="42088953"/>
    <s v="YYY"/>
    <n v="0"/>
    <n v="1"/>
    <n v="6.3461312904448697"/>
    <x v="1"/>
  </r>
  <r>
    <s v="623.xalancbmk_s-10B"/>
    <x v="4"/>
    <n v="0.33165"/>
    <n v="11266945"/>
    <n v="5476064"/>
    <n v="63381"/>
    <n v="13569"/>
    <x v="0"/>
    <s v="XXX"/>
    <n v="11189995"/>
    <s v="YYY"/>
    <n v="4.4217339185716353E-2"/>
    <n v="0.95578266081428365"/>
    <n v="0.9530820308709248"/>
    <x v="1"/>
  </r>
  <r>
    <s v="ligra_BC.com-lj.ungraph.gcc_6.3.0_O3.drop_500M.length_250M"/>
    <x v="0"/>
    <n v="0.71838000000000002"/>
    <n v="4871596"/>
    <n v="1480874"/>
    <n v="1695954"/>
    <n v="1694768"/>
    <x v="0"/>
    <s v="XXX"/>
    <n v="1480874"/>
    <s v="YYY"/>
    <n v="0"/>
    <n v="1"/>
    <n v="0"/>
    <x v="2"/>
  </r>
  <r>
    <s v="ligra_BC.com-lj.ungraph.gcc_6.3.0_O3.drop_500M.length_250M"/>
    <x v="1"/>
    <n v="1.0225299999999999"/>
    <n v="4877302"/>
    <n v="26398"/>
    <n v="1695954"/>
    <n v="1694706"/>
    <x v="0"/>
    <s v="XXX"/>
    <n v="1486642"/>
    <s v="YYY"/>
    <n v="0.98217337722630205"/>
    <n v="1.7826622773697953E-2"/>
    <n v="3.8949945133789146E-3"/>
    <x v="2"/>
  </r>
  <r>
    <s v="ligra_BC.com-lj.ungraph.gcc_6.3.0_O3.drop_500M.length_250M"/>
    <x v="2"/>
    <n v="1.00952"/>
    <n v="4871561"/>
    <n v="34352"/>
    <n v="1695954"/>
    <n v="1694697"/>
    <x v="0"/>
    <s v="XXX"/>
    <n v="1480910"/>
    <s v="YYY"/>
    <n v="0.97680222841225628"/>
    <n v="2.3197771587743721E-2"/>
    <n v="2.4309951886553558E-5"/>
    <x v="2"/>
  </r>
  <r>
    <s v="ligra_BC.com-lj.ungraph.gcc_6.3.0_O3.drop_500M.length_250M"/>
    <x v="3"/>
    <n v="1.0167999999999999"/>
    <n v="4874221"/>
    <n v="47611"/>
    <n v="1695954"/>
    <n v="1694746"/>
    <x v="0"/>
    <s v="XXX"/>
    <n v="1483521"/>
    <s v="YYY"/>
    <n v="0.96784873807715033"/>
    <n v="3.2151261922849672E-2"/>
    <n v="1.7874567401029798E-3"/>
    <x v="2"/>
  </r>
  <r>
    <s v="ligra_BC.com-lj.ungraph.gcc_6.3.0_O3.drop_500M.length_250M"/>
    <x v="4"/>
    <n v="1.0235099999999999"/>
    <n v="4871557"/>
    <n v="23304"/>
    <n v="1695954"/>
    <n v="1694704"/>
    <x v="0"/>
    <s v="XXX"/>
    <n v="1480899"/>
    <s v="YYY"/>
    <n v="0.98426268253566307"/>
    <n v="1.5737317464336931E-2"/>
    <n v="1.6881911032328861E-5"/>
    <x v="2"/>
  </r>
  <r>
    <s v="ligra_Components.com-lj.ungraph.gcc_6.3.0_O3.drop_3500M.length_250M"/>
    <x v="0"/>
    <n v="0.96635000000000004"/>
    <n v="2682678"/>
    <n v="894226"/>
    <n v="894226"/>
    <n v="894226"/>
    <x v="0"/>
    <s v="XXX"/>
    <n v="894226"/>
    <s v="YYY"/>
    <n v="0"/>
    <n v="1"/>
    <n v="0"/>
    <x v="2"/>
  </r>
  <r>
    <s v="ligra_Components.com-lj.ungraph.gcc_6.3.0_O3.drop_3500M.length_250M"/>
    <x v="1"/>
    <n v="1.37873"/>
    <n v="2682708"/>
    <n v="13976"/>
    <n v="894226"/>
    <n v="894225"/>
    <x v="0"/>
    <s v="XXX"/>
    <n v="894257"/>
    <s v="YYY"/>
    <n v="0.9843697405692291"/>
    <n v="1.5630259430770899E-2"/>
    <n v="3.4666812789146381E-5"/>
    <x v="2"/>
  </r>
  <r>
    <s v="ligra_Components.com-lj.ungraph.gcc_6.3.0_O3.drop_3500M.length_250M"/>
    <x v="2"/>
    <n v="1.36355"/>
    <n v="2682693"/>
    <n v="20452"/>
    <n v="894226"/>
    <n v="894226"/>
    <x v="0"/>
    <s v="XXX"/>
    <n v="894241"/>
    <s v="YYY"/>
    <n v="0.977127731549148"/>
    <n v="2.2872268450851996E-2"/>
    <n v="1.6774264252812766E-5"/>
    <x v="2"/>
  </r>
  <r>
    <s v="ligra_Components.com-lj.ungraph.gcc_6.3.0_O3.drop_3500M.length_250M"/>
    <x v="3"/>
    <n v="1.3692500000000001"/>
    <n v="2682734"/>
    <n v="27948"/>
    <n v="894226"/>
    <n v="894226"/>
    <x v="0"/>
    <s v="XXX"/>
    <n v="894282"/>
    <s v="YYY"/>
    <n v="0.96874507255987574"/>
    <n v="3.1254927440124258E-2"/>
    <n v="6.2623919877167656E-5"/>
    <x v="2"/>
  </r>
  <r>
    <s v="ligra_Components.com-lj.ungraph.gcc_6.3.0_O3.drop_3500M.length_250M"/>
    <x v="4"/>
    <n v="1.37859"/>
    <n v="2682682"/>
    <n v="14076"/>
    <n v="894226"/>
    <n v="894226"/>
    <x v="0"/>
    <s v="XXX"/>
    <n v="894230"/>
    <s v="YYY"/>
    <n v="0.98425791214087699"/>
    <n v="1.5742087859123011E-2"/>
    <n v="4.4731371340834038E-6"/>
    <x v="2"/>
  </r>
  <r>
    <s v="parsec_2.1.canneal.simlarge.prebuilt.drop_1250M.length_250M"/>
    <x v="0"/>
    <n v="0.26036999999999999"/>
    <n v="4138804"/>
    <n v="3280608"/>
    <n v="246769"/>
    <n v="611427"/>
    <x v="0"/>
    <s v="XXX"/>
    <n v="3280608"/>
    <s v="YYY"/>
    <n v="0"/>
    <n v="1"/>
    <n v="0"/>
    <x v="3"/>
  </r>
  <r>
    <s v="parsec_2.1.canneal.simlarge.prebuilt.drop_1250M.length_250M"/>
    <x v="1"/>
    <n v="0.26712999999999998"/>
    <n v="6529543"/>
    <n v="2859038"/>
    <n v="246578"/>
    <n v="690123"/>
    <x v="0"/>
    <s v="XXX"/>
    <n v="5592842"/>
    <s v="YYY"/>
    <n v="0.12850357967072576"/>
    <n v="0.87149642032927421"/>
    <n v="0.70481852607244566"/>
    <x v="3"/>
  </r>
  <r>
    <s v="parsec_2.1.canneal.simlarge.prebuilt.drop_1250M.length_250M"/>
    <x v="2"/>
    <n v="0.26427"/>
    <n v="4852864"/>
    <n v="3063630"/>
    <n v="246691"/>
    <n v="525812"/>
    <x v="0"/>
    <s v="XXX"/>
    <n v="4080361"/>
    <s v="YYY"/>
    <n v="6.6139549089818381E-2"/>
    <n v="0.93386045091018166"/>
    <n v="0.24378187098797816"/>
    <x v="3"/>
  </r>
  <r>
    <s v="parsec_2.1.canneal.simlarge.prebuilt.drop_1250M.length_250M"/>
    <x v="3"/>
    <n v="0.27723999999999999"/>
    <n v="18858111"/>
    <n v="2507472"/>
    <n v="244775"/>
    <n v="785744"/>
    <x v="0"/>
    <s v="XXX"/>
    <n v="17827592"/>
    <s v="YYY"/>
    <n v="0.23566843839055493"/>
    <n v="0.76433156160944504"/>
    <n v="4.4342327903142378"/>
    <x v="3"/>
  </r>
  <r>
    <s v="parsec_2.1.canneal.simlarge.prebuilt.drop_1250M.length_250M"/>
    <x v="4"/>
    <n v="0.28259000000000001"/>
    <n v="5262041"/>
    <n v="2295207"/>
    <n v="246457"/>
    <n v="604880"/>
    <x v="0"/>
    <s v="XXX"/>
    <n v="4410704"/>
    <s v="YYY"/>
    <n v="0.3003713639754082"/>
    <n v="0.6996286360245918"/>
    <n v="0.34447750402440525"/>
    <x v="3"/>
  </r>
  <r>
    <s v="parsec_2.1.raytrace.simlarge.prebuilt.drop_23750M.length_250M"/>
    <x v="0"/>
    <n v="0.82865999999999995"/>
    <n v="3473823"/>
    <n v="1647922"/>
    <n v="364989"/>
    <n v="1460912"/>
    <x v="0"/>
    <s v="XXX"/>
    <n v="1647922"/>
    <s v="YYY"/>
    <n v="0"/>
    <n v="1"/>
    <n v="0"/>
    <x v="3"/>
  </r>
  <r>
    <s v="parsec_2.1.raytrace.simlarge.prebuilt.drop_23750M.length_250M"/>
    <x v="1"/>
    <n v="1.27823"/>
    <n v="3472020"/>
    <n v="128955"/>
    <n v="364469"/>
    <n v="1443384"/>
    <x v="0"/>
    <s v="XXX"/>
    <n v="1664167"/>
    <s v="YYY"/>
    <n v="0.92174634373086606"/>
    <n v="7.8253656269133942E-2"/>
    <n v="9.8578635045448119E-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403.gcc-16B"/>
    <s v="nopref_MTPS150"/>
    <n v="0.18986"/>
    <n v="1"/>
    <x v="0"/>
    <x v="0"/>
  </r>
  <r>
    <s v="403.gcc-16B"/>
    <s v="spp_dev_MTPS150"/>
    <n v="0.18833"/>
    <n v="1"/>
    <x v="1"/>
    <x v="0"/>
  </r>
  <r>
    <s v="403.gcc-16B"/>
    <s v="bingo_MTPS150"/>
    <n v="0.14484"/>
    <n v="1"/>
    <x v="2"/>
    <x v="0"/>
  </r>
  <r>
    <s v="403.gcc-16B"/>
    <s v="mlop_MTPS150"/>
    <n v="0.17186999999999999"/>
    <n v="1"/>
    <x v="3"/>
    <x v="0"/>
  </r>
  <r>
    <s v="403.gcc-16B"/>
    <s v="pythia_MTPS150"/>
    <n v="0.17558000000000001"/>
    <n v="1"/>
    <x v="4"/>
    <x v="0"/>
  </r>
  <r>
    <s v="403.gcc-16B"/>
    <s v="nopref_MTPS300"/>
    <n v="0.28097"/>
    <n v="1"/>
    <x v="0"/>
    <x v="1"/>
  </r>
  <r>
    <s v="403.gcc-16B"/>
    <s v="spp_dev_MTPS300"/>
    <n v="0.30327999999999999"/>
    <n v="1"/>
    <x v="1"/>
    <x v="1"/>
  </r>
  <r>
    <s v="403.gcc-16B"/>
    <s v="bingo_MTPS300"/>
    <n v="0.25684000000000001"/>
    <n v="1"/>
    <x v="2"/>
    <x v="1"/>
  </r>
  <r>
    <s v="403.gcc-16B"/>
    <s v="mlop_MTPS300"/>
    <n v="0.29683999999999999"/>
    <n v="1"/>
    <x v="3"/>
    <x v="1"/>
  </r>
  <r>
    <s v="403.gcc-16B"/>
    <s v="pythia_MTPS300"/>
    <n v="0.30253999999999998"/>
    <n v="1"/>
    <x v="4"/>
    <x v="1"/>
  </r>
  <r>
    <s v="403.gcc-16B"/>
    <s v="nopref_MTPS600"/>
    <n v="0.33542"/>
    <n v="1"/>
    <x v="0"/>
    <x v="2"/>
  </r>
  <r>
    <s v="403.gcc-16B"/>
    <s v="spp_dev_MTPS600"/>
    <n v="0.40016000000000002"/>
    <n v="1"/>
    <x v="1"/>
    <x v="2"/>
  </r>
  <r>
    <s v="403.gcc-16B"/>
    <s v="bingo_MTPS600"/>
    <n v="0.39833000000000002"/>
    <n v="1"/>
    <x v="2"/>
    <x v="2"/>
  </r>
  <r>
    <s v="403.gcc-16B"/>
    <s v="mlop_MTPS600"/>
    <n v="0.42360999999999999"/>
    <n v="1"/>
    <x v="3"/>
    <x v="2"/>
  </r>
  <r>
    <s v="403.gcc-16B"/>
    <s v="pythia_MTPS600"/>
    <n v="0.43068000000000001"/>
    <n v="1"/>
    <x v="4"/>
    <x v="2"/>
  </r>
  <r>
    <s v="403.gcc-16B"/>
    <s v="nopref_MTPS1200"/>
    <n v="0.36553999999999998"/>
    <n v="1"/>
    <x v="0"/>
    <x v="3"/>
  </r>
  <r>
    <s v="403.gcc-16B"/>
    <s v="spp_dev_MTPS1200"/>
    <n v="0.45867000000000002"/>
    <n v="1"/>
    <x v="1"/>
    <x v="3"/>
  </r>
  <r>
    <s v="403.gcc-16B"/>
    <s v="bingo_MTPS1200"/>
    <n v="0.52824000000000004"/>
    <n v="1"/>
    <x v="2"/>
    <x v="3"/>
  </r>
  <r>
    <s v="403.gcc-16B"/>
    <s v="mlop_MTPS1200"/>
    <n v="0.50534999999999997"/>
    <n v="1"/>
    <x v="3"/>
    <x v="3"/>
  </r>
  <r>
    <s v="403.gcc-16B"/>
    <s v="pythia_MTPS1200"/>
    <n v="0.51200999999999997"/>
    <n v="1"/>
    <x v="4"/>
    <x v="3"/>
  </r>
  <r>
    <s v="403.gcc-16B"/>
    <s v="nopref_MTPS4800"/>
    <n v="0.38272"/>
    <n v="1"/>
    <x v="0"/>
    <x v="4"/>
  </r>
  <r>
    <s v="403.gcc-16B"/>
    <s v="spp_dev_MTPS4800"/>
    <n v="0.49313000000000001"/>
    <n v="1"/>
    <x v="1"/>
    <x v="4"/>
  </r>
  <r>
    <s v="403.gcc-16B"/>
    <s v="bingo_MTPS4800"/>
    <n v="0.61368"/>
    <n v="1"/>
    <x v="2"/>
    <x v="4"/>
  </r>
  <r>
    <s v="403.gcc-16B"/>
    <s v="mlop_MTPS4800"/>
    <n v="0.55435999999999996"/>
    <n v="1"/>
    <x v="3"/>
    <x v="4"/>
  </r>
  <r>
    <s v="403.gcc-16B"/>
    <s v="pythia_MTPS4800"/>
    <n v="0.56879999999999997"/>
    <n v="1"/>
    <x v="4"/>
    <x v="4"/>
  </r>
  <r>
    <s v="403.gcc-16B"/>
    <s v="nopref_MTPS9600"/>
    <n v="0.38423000000000002"/>
    <n v="1"/>
    <x v="0"/>
    <x v="5"/>
  </r>
  <r>
    <s v="403.gcc-16B"/>
    <s v="spp_dev_MTPS9600"/>
    <n v="0.49512"/>
    <n v="1"/>
    <x v="1"/>
    <x v="5"/>
  </r>
  <r>
    <s v="403.gcc-16B"/>
    <s v="bingo_MTPS9600"/>
    <n v="0.61685000000000001"/>
    <n v="1"/>
    <x v="2"/>
    <x v="5"/>
  </r>
  <r>
    <s v="403.gcc-16B"/>
    <s v="mlop_MTPS9600"/>
    <n v="0.55718000000000001"/>
    <n v="1"/>
    <x v="3"/>
    <x v="5"/>
  </r>
  <r>
    <s v="403.gcc-16B"/>
    <s v="pythia_MTPS9600"/>
    <n v="0.57230000000000003"/>
    <n v="1"/>
    <x v="4"/>
    <x v="5"/>
  </r>
  <r>
    <s v="410.bwaves-1963B"/>
    <s v="nopref_MTPS150"/>
    <n v="0.21889"/>
    <n v="1"/>
    <x v="0"/>
    <x v="0"/>
  </r>
  <r>
    <s v="410.bwaves-1963B"/>
    <s v="spp_dev_MTPS150"/>
    <n v="0.24242"/>
    <n v="1"/>
    <x v="1"/>
    <x v="0"/>
  </r>
  <r>
    <s v="410.bwaves-1963B"/>
    <s v="bingo_MTPS150"/>
    <n v="0.23677999999999999"/>
    <n v="1"/>
    <x v="2"/>
    <x v="0"/>
  </r>
  <r>
    <s v="410.bwaves-1963B"/>
    <s v="mlop_MTPS150"/>
    <n v="0.24349000000000001"/>
    <n v="1"/>
    <x v="3"/>
    <x v="0"/>
  </r>
  <r>
    <s v="410.bwaves-1963B"/>
    <s v="pythia_MTPS150"/>
    <n v="0.24279999999999999"/>
    <n v="1"/>
    <x v="4"/>
    <x v="0"/>
  </r>
  <r>
    <s v="410.bwaves-1963B"/>
    <s v="nopref_MTPS300"/>
    <n v="0.35844999999999999"/>
    <n v="1"/>
    <x v="0"/>
    <x v="1"/>
  </r>
  <r>
    <s v="410.bwaves-1963B"/>
    <s v="spp_dev_MTPS300"/>
    <n v="0.47971999999999998"/>
    <n v="1"/>
    <x v="1"/>
    <x v="1"/>
  </r>
  <r>
    <s v="410.bwaves-1963B"/>
    <s v="bingo_MTPS300"/>
    <n v="0.41857"/>
    <n v="1"/>
    <x v="2"/>
    <x v="1"/>
  </r>
  <r>
    <s v="410.bwaves-1963B"/>
    <s v="mlop_MTPS300"/>
    <n v="0.46989999999999998"/>
    <n v="1"/>
    <x v="3"/>
    <x v="1"/>
  </r>
  <r>
    <s v="410.bwaves-1963B"/>
    <s v="pythia_MTPS300"/>
    <n v="0.47893000000000002"/>
    <n v="1"/>
    <x v="4"/>
    <x v="1"/>
  </r>
  <r>
    <s v="410.bwaves-1963B"/>
    <s v="nopref_MTPS600"/>
    <n v="0.50063999999999997"/>
    <n v="1"/>
    <x v="0"/>
    <x v="2"/>
  </r>
  <r>
    <s v="410.bwaves-1963B"/>
    <s v="spp_dev_MTPS600"/>
    <n v="0.86663000000000001"/>
    <n v="1"/>
    <x v="1"/>
    <x v="2"/>
  </r>
  <r>
    <s v="410.bwaves-1963B"/>
    <s v="bingo_MTPS600"/>
    <n v="0.64664999999999995"/>
    <n v="1"/>
    <x v="2"/>
    <x v="2"/>
  </r>
  <r>
    <s v="410.bwaves-1963B"/>
    <s v="mlop_MTPS600"/>
    <n v="0.83372000000000002"/>
    <n v="1"/>
    <x v="3"/>
    <x v="2"/>
  </r>
  <r>
    <s v="410.bwaves-1963B"/>
    <s v="pythia_MTPS600"/>
    <n v="0.88163999999999998"/>
    <n v="1"/>
    <x v="4"/>
    <x v="2"/>
  </r>
  <r>
    <s v="410.bwaves-1963B"/>
    <s v="nopref_MTPS1200"/>
    <n v="0.56991000000000003"/>
    <n v="1"/>
    <x v="0"/>
    <x v="3"/>
  </r>
  <r>
    <s v="410.bwaves-1963B"/>
    <s v="spp_dev_MTPS1200"/>
    <n v="1.0732200000000001"/>
    <n v="1"/>
    <x v="1"/>
    <x v="3"/>
  </r>
  <r>
    <s v="410.bwaves-1963B"/>
    <s v="bingo_MTPS1200"/>
    <n v="0.86212"/>
    <n v="1"/>
    <x v="2"/>
    <x v="3"/>
  </r>
  <r>
    <s v="410.bwaves-1963B"/>
    <s v="mlop_MTPS1200"/>
    <n v="1.0684"/>
    <n v="1"/>
    <x v="3"/>
    <x v="3"/>
  </r>
  <r>
    <s v="410.bwaves-1963B"/>
    <s v="pythia_MTPS1200"/>
    <n v="1.1304099999999999"/>
    <n v="1"/>
    <x v="4"/>
    <x v="3"/>
  </r>
  <r>
    <s v="410.bwaves-1963B"/>
    <s v="nopref_MTPS4800"/>
    <n v="0.58070999999999995"/>
    <n v="1"/>
    <x v="0"/>
    <x v="4"/>
  </r>
  <r>
    <s v="410.bwaves-1963B"/>
    <s v="spp_dev_MTPS4800"/>
    <n v="1.1301000000000001"/>
    <n v="1"/>
    <x v="1"/>
    <x v="4"/>
  </r>
  <r>
    <s v="410.bwaves-1963B"/>
    <s v="bingo_MTPS4800"/>
    <n v="1.0579499999999999"/>
    <n v="1"/>
    <x v="2"/>
    <x v="4"/>
  </r>
  <r>
    <s v="410.bwaves-1963B"/>
    <s v="mlop_MTPS4800"/>
    <n v="1.16655"/>
    <n v="1"/>
    <x v="3"/>
    <x v="4"/>
  </r>
  <r>
    <s v="410.bwaves-1963B"/>
    <s v="pythia_MTPS4800"/>
    <n v="1.1724699999999999"/>
    <n v="1"/>
    <x v="4"/>
    <x v="4"/>
  </r>
  <r>
    <s v="410.bwaves-1963B"/>
    <s v="nopref_MTPS9600"/>
    <n v="0.58091999999999999"/>
    <n v="1"/>
    <x v="0"/>
    <x v="5"/>
  </r>
  <r>
    <s v="410.bwaves-1963B"/>
    <s v="spp_dev_MTPS9600"/>
    <n v="1.1316900000000001"/>
    <n v="1"/>
    <x v="1"/>
    <x v="5"/>
  </r>
  <r>
    <s v="410.bwaves-1963B"/>
    <s v="bingo_MTPS9600"/>
    <n v="1.0601700000000001"/>
    <n v="1"/>
    <x v="2"/>
    <x v="5"/>
  </r>
  <r>
    <s v="410.bwaves-1963B"/>
    <s v="mlop_MTPS9600"/>
    <n v="1.16855"/>
    <n v="1"/>
    <x v="3"/>
    <x v="5"/>
  </r>
  <r>
    <s v="410.bwaves-1963B"/>
    <s v="pythia_MTPS9600"/>
    <n v="1.1742300000000001"/>
    <n v="1"/>
    <x v="4"/>
    <x v="5"/>
  </r>
  <r>
    <s v="429.mcf-184B"/>
    <s v="nopref_MTPS150"/>
    <n v="6.2890000000000001E-2"/>
    <n v="1"/>
    <x v="0"/>
    <x v="0"/>
  </r>
  <r>
    <s v="429.mcf-184B"/>
    <s v="spp_dev_MTPS150"/>
    <n v="5.8389999999999997E-2"/>
    <n v="1"/>
    <x v="1"/>
    <x v="0"/>
  </r>
  <r>
    <s v="429.mcf-184B"/>
    <s v="bingo_MTPS150"/>
    <n v="1.089E-2"/>
    <n v="1"/>
    <x v="2"/>
    <x v="0"/>
  </r>
  <r>
    <s v="429.mcf-184B"/>
    <s v="mlop_MTPS150"/>
    <n v="3.569E-2"/>
    <n v="1"/>
    <x v="3"/>
    <x v="0"/>
  </r>
  <r>
    <s v="429.mcf-184B"/>
    <s v="pythia_MTPS150"/>
    <n v="5.1799999999999999E-2"/>
    <n v="1"/>
    <x v="4"/>
    <x v="0"/>
  </r>
  <r>
    <s v="429.mcf-184B"/>
    <s v="nopref_MTPS300"/>
    <n v="7.8299999999999995E-2"/>
    <n v="1"/>
    <x v="0"/>
    <x v="1"/>
  </r>
  <r>
    <s v="429.mcf-184B"/>
    <s v="spp_dev_MTPS300"/>
    <n v="7.5389999999999999E-2"/>
    <n v="1"/>
    <x v="1"/>
    <x v="1"/>
  </r>
  <r>
    <s v="429.mcf-184B"/>
    <s v="bingo_MTPS300"/>
    <n v="2.094E-2"/>
    <n v="1"/>
    <x v="2"/>
    <x v="1"/>
  </r>
  <r>
    <s v="429.mcf-184B"/>
    <s v="mlop_MTPS300"/>
    <n v="6.1969999999999997E-2"/>
    <n v="1"/>
    <x v="3"/>
    <x v="1"/>
  </r>
  <r>
    <s v="429.mcf-184B"/>
    <s v="pythia_MTPS300"/>
    <n v="8.3239999999999995E-2"/>
    <n v="1"/>
    <x v="4"/>
    <x v="1"/>
  </r>
  <r>
    <s v="429.mcf-184B"/>
    <s v="nopref_MTPS600"/>
    <n v="8.1540000000000001E-2"/>
    <n v="1"/>
    <x v="0"/>
    <x v="2"/>
  </r>
  <r>
    <s v="429.mcf-184B"/>
    <s v="spp_dev_MTPS600"/>
    <n v="7.9820000000000002E-2"/>
    <n v="1"/>
    <x v="1"/>
    <x v="2"/>
  </r>
  <r>
    <s v="429.mcf-184B"/>
    <s v="bingo_MTPS600"/>
    <n v="3.6810000000000002E-2"/>
    <n v="1"/>
    <x v="2"/>
    <x v="2"/>
  </r>
  <r>
    <s v="429.mcf-184B"/>
    <s v="mlop_MTPS600"/>
    <n v="8.4239999999999995E-2"/>
    <n v="1"/>
    <x v="3"/>
    <x v="2"/>
  </r>
  <r>
    <s v="429.mcf-184B"/>
    <s v="pythia_MTPS600"/>
    <n v="9.7879999999999995E-2"/>
    <n v="1"/>
    <x v="4"/>
    <x v="2"/>
  </r>
  <r>
    <s v="429.mcf-184B"/>
    <s v="nopref_MTPS1200"/>
    <n v="8.2280000000000006E-2"/>
    <n v="1"/>
    <x v="0"/>
    <x v="3"/>
  </r>
  <r>
    <s v="429.mcf-184B"/>
    <s v="spp_dev_MTPS1200"/>
    <n v="8.0710000000000004E-2"/>
    <n v="1"/>
    <x v="1"/>
    <x v="3"/>
  </r>
  <r>
    <s v="429.mcf-184B"/>
    <s v="bingo_MTPS1200"/>
    <n v="5.5820000000000002E-2"/>
    <n v="1"/>
    <x v="2"/>
    <x v="3"/>
  </r>
  <r>
    <s v="429.mcf-184B"/>
    <s v="mlop_MTPS1200"/>
    <n v="9.2869999999999994E-2"/>
    <n v="1"/>
    <x v="3"/>
    <x v="3"/>
  </r>
  <r>
    <s v="429.mcf-184B"/>
    <s v="pythia_MTPS1200"/>
    <n v="0.10222000000000001"/>
    <n v="1"/>
    <x v="4"/>
    <x v="3"/>
  </r>
  <r>
    <s v="429.mcf-184B"/>
    <s v="nopref_MTPS4800"/>
    <n v="8.2430000000000003E-2"/>
    <n v="1"/>
    <x v="0"/>
    <x v="4"/>
  </r>
  <r>
    <s v="429.mcf-184B"/>
    <s v="spp_dev_MTPS4800"/>
    <n v="8.0960000000000004E-2"/>
    <n v="1"/>
    <x v="1"/>
    <x v="4"/>
  </r>
  <r>
    <s v="429.mcf-184B"/>
    <s v="bingo_MTPS4800"/>
    <n v="7.0290000000000005E-2"/>
    <n v="1"/>
    <x v="2"/>
    <x v="4"/>
  </r>
  <r>
    <s v="429.mcf-184B"/>
    <s v="mlop_MTPS4800"/>
    <n v="9.5500000000000002E-2"/>
    <n v="1"/>
    <x v="3"/>
    <x v="4"/>
  </r>
  <r>
    <s v="429.mcf-184B"/>
    <s v="pythia_MTPS4800"/>
    <n v="0.10413"/>
    <n v="1"/>
    <x v="4"/>
    <x v="4"/>
  </r>
  <r>
    <s v="429.mcf-184B"/>
    <s v="nopref_MTPS9600"/>
    <n v="8.2439999999999999E-2"/>
    <n v="1"/>
    <x v="0"/>
    <x v="5"/>
  </r>
  <r>
    <s v="429.mcf-184B"/>
    <s v="spp_dev_MTPS9600"/>
    <n v="8.0990000000000006E-2"/>
    <n v="1"/>
    <x v="1"/>
    <x v="5"/>
  </r>
  <r>
    <s v="429.mcf-184B"/>
    <s v="bingo_MTPS9600"/>
    <n v="7.077E-2"/>
    <n v="1"/>
    <x v="2"/>
    <x v="5"/>
  </r>
  <r>
    <s v="429.mcf-184B"/>
    <s v="mlop_MTPS9600"/>
    <n v="9.5670000000000005E-2"/>
    <n v="1"/>
    <x v="3"/>
    <x v="5"/>
  </r>
  <r>
    <s v="429.mcf-184B"/>
    <s v="pythia_MTPS9600"/>
    <n v="0.10412"/>
    <n v="1"/>
    <x v="4"/>
    <x v="5"/>
  </r>
  <r>
    <m/>
    <m/>
    <m/>
    <m/>
    <x v="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996880-59DC-BB4B-AF52-AEA8CF81CF1D}" name="PivotTable4" cacheId="139" applyNumberFormats="0" applyBorderFormats="0" applyFontFormats="0" applyPatternFormats="0" applyAlignmentFormats="0" applyWidthHeightFormats="1" dataCaption="Values" grandTotalCaption="GEOMEAN" updatedVersion="8" minRefreshableVersion="3" useAutoFormatting="1" itemPrintTitles="1" createdVersion="7" indent="0" outline="1" outlineData="1" multipleFieldFilters="0">
  <location ref="R5:AD12" firstHeaderRow="1" firstDataRow="3" firstDataCol="1" rowPageCount="1" colPageCount="1"/>
  <pivotFields count="15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dataField="1"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3"/>
        <item x="2"/>
        <item h="1" m="1" x="4"/>
        <item m="1" x="5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Fields count="2">
    <field x="-2"/>
    <field x="1"/>
  </colFields>
  <colItems count="12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t="grand">
      <x/>
    </i>
    <i t="grand" i="1">
      <x/>
    </i>
  </colItems>
  <pageFields count="1">
    <pageField fld="7" hier="-1"/>
  </pageFields>
  <dataFields count="2">
    <dataField name="Count of Trace" fld="0" subtotal="count" baseField="0" baseItem="0"/>
    <dataField name="Product of Core_0_IPC" fld="2" subtotal="product" showDataAs="percent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7447B3-314A-F240-878F-D76A5ADB5AD6}" name="PivotTable6" cacheId="139" applyNumberFormats="0" applyBorderFormats="0" applyFontFormats="0" applyPatternFormats="0" applyAlignmentFormats="0" applyWidthHeightFormats="1" dataCaption="Values" grandTotalCaption="GEOMEAN" updatedVersion="8" minRefreshableVersion="3" useAutoFormatting="1" itemPrintTitles="1" createdVersion="7" indent="0" outline="1" outlineData="1" multipleFieldFilters="0">
  <location ref="R49:X55" firstHeaderRow="1" firstDataRow="2" firstDataCol="1" rowPageCount="1" colPageCount="1"/>
  <pivotFields count="15">
    <pivotField showAll="0"/>
    <pivotField axis="axisCol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7">
        <item x="0"/>
        <item x="1"/>
        <item x="3"/>
        <item x="2"/>
        <item h="1" m="1" x="4"/>
        <item m="1" x="5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Sum of overprediction" fld="13" baseField="0" baseItem="0"/>
  </dataFields>
  <formats count="11">
    <format dxfId="11">
      <pivotArea outline="0" collapsedLevelsAreSubtotals="1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1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14" type="button" dataOnly="0" labelOnly="1" outline="0" axis="axisRow" fieldPosition="0"/>
    </format>
    <format dxfId="18">
      <pivotArea dataOnly="0" labelOnly="1" fieldPosition="0">
        <references count="1">
          <reference field="14" count="0"/>
        </references>
      </pivotArea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1" count="0"/>
        </references>
      </pivotArea>
    </format>
    <format dxfId="2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BC087-D83A-1E42-B4B1-4EA7BBEF93CB}" name="PivotTable5" cacheId="139" applyNumberFormats="0" applyBorderFormats="0" applyFontFormats="0" applyPatternFormats="0" applyAlignmentFormats="0" applyWidthHeightFormats="1" dataCaption="Values" grandTotalCaption="GEOMEAN" updatedVersion="8" minRefreshableVersion="3" useAutoFormatting="1" itemPrintTitles="1" createdVersion="7" indent="0" outline="1" outlineData="1" multipleFieldFilters="0">
  <location ref="R34:X40" firstHeaderRow="1" firstDataRow="2" firstDataCol="1" rowPageCount="1" colPageCount="1"/>
  <pivotFields count="15">
    <pivotField showAll="0"/>
    <pivotField axis="axisCol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Row" showAll="0">
      <items count="7">
        <item x="0"/>
        <item x="1"/>
        <item x="3"/>
        <item x="2"/>
        <item h="1" m="1" x="4"/>
        <item m="1" x="5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Average of covered" fld="11" subtotal="average" baseField="0" baseItem="0" numFmtId="10"/>
  </dataFields>
  <formats count="11">
    <format dxfId="0">
      <pivotArea outline="0" collapsedLevelsAreSubtotals="1" fieldPosition="0"/>
    </format>
    <format dxfId="1">
      <pivotArea type="all" dataOnly="0" outline="0" fieldPosition="0"/>
    </format>
    <format dxfId="2">
      <pivotArea outline="0" collapsedLevelsAreSubtotals="1" fieldPosition="0"/>
    </format>
    <format dxfId="3">
      <pivotArea type="origin" dataOnly="0" labelOnly="1" outline="0" fieldPosition="0"/>
    </format>
    <format dxfId="4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6">
      <pivotArea field="14" type="button" dataOnly="0" labelOnly="1" outline="0" axis="axisRow" fieldPosition="0"/>
    </format>
    <format dxfId="7">
      <pivotArea dataOnly="0" labelOnly="1" fieldPosition="0">
        <references count="1">
          <reference field="14" count="0"/>
        </references>
      </pivotArea>
    </format>
    <format dxfId="8">
      <pivotArea dataOnly="0" labelOnly="1" grandRow="1" outline="0" fieldPosition="0"/>
    </format>
    <format dxfId="9">
      <pivotArea dataOnly="0" labelOnly="1" fieldPosition="0">
        <references count="1">
          <reference field="1" count="0"/>
        </references>
      </pivotArea>
    </format>
    <format dxfId="1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26CB17-1BAB-2842-859A-E2F5D17C6D5A}" name="PivotTable7" cacheId="143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I3:U12" firstHeaderRow="1" firstDataRow="3" firstDataCol="1"/>
  <pivotFields count="6">
    <pivotField dataField="1" showAll="0"/>
    <pivotField showAll="0"/>
    <pivotField dataField="1" showAll="0"/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9">
        <item x="0"/>
        <item x="1"/>
        <item x="2"/>
        <item x="3"/>
        <item h="1" m="1" x="7"/>
        <item x="4"/>
        <item x="5"/>
        <item h="1" x="6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Fields count="2">
    <field x="-2"/>
    <field x="4"/>
  </colFields>
  <colItems count="12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t="grand">
      <x/>
    </i>
    <i t="grand" i="1">
      <x/>
    </i>
  </colItems>
  <dataFields count="2">
    <dataField name="Count of Trace" fld="0" subtotal="count" baseField="0" baseItem="0"/>
    <dataField name="Product of Core_0_IPC" fld="2" subtotal="product" showDataAs="percent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7DC1F-6E0E-3743-9961-CD9A2839F1A4}">
  <dimension ref="A1:K301"/>
  <sheetViews>
    <sheetView topLeftCell="A105" zoomScale="63" workbookViewId="0">
      <selection activeCell="A133" sqref="A133"/>
    </sheetView>
  </sheetViews>
  <sheetFormatPr defaultColWidth="11" defaultRowHeight="15.75" x14ac:dyDescent="0.5"/>
  <cols>
    <col min="1" max="1" width="72.8125" bestFit="1" customWidth="1"/>
    <col min="10" max="10" width="76" bestFit="1" customWidth="1"/>
  </cols>
  <sheetData>
    <row r="1" spans="1:11" x14ac:dyDescent="0.5">
      <c r="A1" t="s">
        <v>0</v>
      </c>
      <c r="B1" t="s">
        <v>169</v>
      </c>
      <c r="E1" t="s">
        <v>1</v>
      </c>
      <c r="F1" t="s">
        <v>220</v>
      </c>
      <c r="G1" t="s">
        <v>221</v>
      </c>
      <c r="J1" t="s">
        <v>0</v>
      </c>
      <c r="K1" t="s">
        <v>169</v>
      </c>
    </row>
    <row r="2" spans="1:11" x14ac:dyDescent="0.5">
      <c r="A2" s="4" t="s">
        <v>8</v>
      </c>
      <c r="B2" t="s">
        <v>170</v>
      </c>
      <c r="E2" s="1" t="s">
        <v>9</v>
      </c>
      <c r="F2" s="1" t="s">
        <v>9</v>
      </c>
      <c r="G2">
        <v>2400</v>
      </c>
      <c r="J2" s="4" t="s">
        <v>224</v>
      </c>
      <c r="K2" t="s">
        <v>170</v>
      </c>
    </row>
    <row r="3" spans="1:11" x14ac:dyDescent="0.5">
      <c r="A3" s="4" t="s">
        <v>14</v>
      </c>
      <c r="B3" t="s">
        <v>170</v>
      </c>
      <c r="E3" s="1" t="s">
        <v>10</v>
      </c>
      <c r="F3" s="1" t="s">
        <v>10</v>
      </c>
      <c r="G3">
        <v>2400</v>
      </c>
      <c r="J3" s="4" t="s">
        <v>225</v>
      </c>
      <c r="K3" t="s">
        <v>170</v>
      </c>
    </row>
    <row r="4" spans="1:11" x14ac:dyDescent="0.5">
      <c r="A4" s="4" t="s">
        <v>15</v>
      </c>
      <c r="B4" t="s">
        <v>170</v>
      </c>
      <c r="E4" s="1" t="s">
        <v>11</v>
      </c>
      <c r="F4" s="1" t="s">
        <v>11</v>
      </c>
      <c r="G4">
        <v>2400</v>
      </c>
      <c r="J4" s="4" t="s">
        <v>226</v>
      </c>
      <c r="K4" t="s">
        <v>170</v>
      </c>
    </row>
    <row r="5" spans="1:11" x14ac:dyDescent="0.5">
      <c r="A5" s="4" t="s">
        <v>16</v>
      </c>
      <c r="B5" t="s">
        <v>170</v>
      </c>
      <c r="E5" s="1" t="s">
        <v>12</v>
      </c>
      <c r="F5" s="1" t="s">
        <v>12</v>
      </c>
      <c r="G5">
        <v>2400</v>
      </c>
      <c r="J5" s="4" t="s">
        <v>227</v>
      </c>
      <c r="K5" t="s">
        <v>170</v>
      </c>
    </row>
    <row r="6" spans="1:11" x14ac:dyDescent="0.5">
      <c r="A6" s="4" t="s">
        <v>17</v>
      </c>
      <c r="B6" t="s">
        <v>170</v>
      </c>
      <c r="E6" s="1" t="s">
        <v>13</v>
      </c>
      <c r="F6" s="1" t="s">
        <v>13</v>
      </c>
      <c r="G6">
        <v>2400</v>
      </c>
      <c r="J6" s="4" t="s">
        <v>228</v>
      </c>
      <c r="K6" t="s">
        <v>170</v>
      </c>
    </row>
    <row r="7" spans="1:11" x14ac:dyDescent="0.5">
      <c r="A7" s="4" t="s">
        <v>18</v>
      </c>
      <c r="B7" t="s">
        <v>170</v>
      </c>
      <c r="E7" s="1" t="s">
        <v>190</v>
      </c>
      <c r="F7" s="1" t="s">
        <v>9</v>
      </c>
      <c r="G7">
        <v>150</v>
      </c>
      <c r="J7" s="4" t="s">
        <v>229</v>
      </c>
      <c r="K7" t="s">
        <v>170</v>
      </c>
    </row>
    <row r="8" spans="1:11" x14ac:dyDescent="0.5">
      <c r="A8" s="4" t="s">
        <v>19</v>
      </c>
      <c r="B8" t="s">
        <v>170</v>
      </c>
      <c r="E8" s="1" t="s">
        <v>191</v>
      </c>
      <c r="F8" s="1" t="s">
        <v>11</v>
      </c>
      <c r="G8">
        <v>150</v>
      </c>
      <c r="J8" s="4" t="s">
        <v>230</v>
      </c>
      <c r="K8" t="s">
        <v>170</v>
      </c>
    </row>
    <row r="9" spans="1:11" x14ac:dyDescent="0.5">
      <c r="A9" s="4" t="s">
        <v>20</v>
      </c>
      <c r="B9" t="s">
        <v>170</v>
      </c>
      <c r="E9" s="1" t="s">
        <v>192</v>
      </c>
      <c r="F9" s="1" t="s">
        <v>12</v>
      </c>
      <c r="G9">
        <v>150</v>
      </c>
      <c r="J9" s="4" t="s">
        <v>231</v>
      </c>
      <c r="K9" t="s">
        <v>170</v>
      </c>
    </row>
    <row r="10" spans="1:11" x14ac:dyDescent="0.5">
      <c r="A10" s="4" t="s">
        <v>21</v>
      </c>
      <c r="B10" t="s">
        <v>170</v>
      </c>
      <c r="E10" s="1" t="s">
        <v>193</v>
      </c>
      <c r="F10" s="1" t="s">
        <v>10</v>
      </c>
      <c r="G10">
        <v>150</v>
      </c>
      <c r="J10" s="4" t="s">
        <v>232</v>
      </c>
      <c r="K10" t="s">
        <v>170</v>
      </c>
    </row>
    <row r="11" spans="1:11" x14ac:dyDescent="0.5">
      <c r="A11" s="4" t="s">
        <v>22</v>
      </c>
      <c r="B11" t="s">
        <v>170</v>
      </c>
      <c r="E11" s="1" t="s">
        <v>194</v>
      </c>
      <c r="F11" s="1" t="s">
        <v>13</v>
      </c>
      <c r="G11">
        <v>150</v>
      </c>
      <c r="J11" s="4" t="s">
        <v>233</v>
      </c>
      <c r="K11" t="s">
        <v>170</v>
      </c>
    </row>
    <row r="12" spans="1:11" x14ac:dyDescent="0.5">
      <c r="A12" s="4" t="s">
        <v>23</v>
      </c>
      <c r="B12" t="s">
        <v>170</v>
      </c>
      <c r="E12" s="1" t="s">
        <v>195</v>
      </c>
      <c r="F12" s="1" t="s">
        <v>9</v>
      </c>
      <c r="G12">
        <v>300</v>
      </c>
      <c r="J12" s="4" t="s">
        <v>234</v>
      </c>
      <c r="K12" t="s">
        <v>170</v>
      </c>
    </row>
    <row r="13" spans="1:11" x14ac:dyDescent="0.5">
      <c r="A13" s="4" t="s">
        <v>24</v>
      </c>
      <c r="B13" t="s">
        <v>170</v>
      </c>
      <c r="E13" s="1" t="s">
        <v>196</v>
      </c>
      <c r="F13" s="1" t="s">
        <v>11</v>
      </c>
      <c r="G13">
        <v>300</v>
      </c>
      <c r="J13" s="4" t="s">
        <v>235</v>
      </c>
      <c r="K13" t="s">
        <v>170</v>
      </c>
    </row>
    <row r="14" spans="1:11" x14ac:dyDescent="0.5">
      <c r="A14" s="4" t="s">
        <v>25</v>
      </c>
      <c r="B14" t="s">
        <v>170</v>
      </c>
      <c r="E14" s="1" t="s">
        <v>197</v>
      </c>
      <c r="F14" s="1" t="s">
        <v>12</v>
      </c>
      <c r="G14">
        <v>300</v>
      </c>
      <c r="J14" s="4" t="s">
        <v>236</v>
      </c>
      <c r="K14" t="s">
        <v>170</v>
      </c>
    </row>
    <row r="15" spans="1:11" x14ac:dyDescent="0.5">
      <c r="A15" s="4" t="s">
        <v>26</v>
      </c>
      <c r="B15" t="s">
        <v>170</v>
      </c>
      <c r="E15" s="1" t="s">
        <v>198</v>
      </c>
      <c r="F15" s="1" t="s">
        <v>10</v>
      </c>
      <c r="G15">
        <v>300</v>
      </c>
      <c r="J15" s="4" t="s">
        <v>237</v>
      </c>
      <c r="K15" t="s">
        <v>170</v>
      </c>
    </row>
    <row r="16" spans="1:11" x14ac:dyDescent="0.5">
      <c r="A16" s="4" t="s">
        <v>27</v>
      </c>
      <c r="B16" t="s">
        <v>170</v>
      </c>
      <c r="E16" s="1" t="s">
        <v>199</v>
      </c>
      <c r="F16" s="1" t="s">
        <v>13</v>
      </c>
      <c r="G16">
        <v>300</v>
      </c>
      <c r="J16" s="4" t="s">
        <v>238</v>
      </c>
      <c r="K16" t="s">
        <v>170</v>
      </c>
    </row>
    <row r="17" spans="1:11" x14ac:dyDescent="0.5">
      <c r="A17" s="4" t="s">
        <v>28</v>
      </c>
      <c r="B17" t="s">
        <v>170</v>
      </c>
      <c r="E17" s="1" t="s">
        <v>200</v>
      </c>
      <c r="F17" s="1" t="s">
        <v>9</v>
      </c>
      <c r="G17">
        <v>600</v>
      </c>
      <c r="J17" s="4" t="s">
        <v>239</v>
      </c>
      <c r="K17" t="s">
        <v>170</v>
      </c>
    </row>
    <row r="18" spans="1:11" x14ac:dyDescent="0.5">
      <c r="A18" s="4" t="s">
        <v>29</v>
      </c>
      <c r="B18" t="s">
        <v>170</v>
      </c>
      <c r="E18" s="1" t="s">
        <v>201</v>
      </c>
      <c r="F18" s="1" t="s">
        <v>11</v>
      </c>
      <c r="G18">
        <v>600</v>
      </c>
      <c r="J18" s="4" t="s">
        <v>240</v>
      </c>
      <c r="K18" t="s">
        <v>170</v>
      </c>
    </row>
    <row r="19" spans="1:11" x14ac:dyDescent="0.5">
      <c r="A19" s="4" t="s">
        <v>30</v>
      </c>
      <c r="B19" t="s">
        <v>170</v>
      </c>
      <c r="E19" s="1" t="s">
        <v>202</v>
      </c>
      <c r="F19" s="1" t="s">
        <v>12</v>
      </c>
      <c r="G19">
        <v>600</v>
      </c>
      <c r="J19" s="4" t="s">
        <v>241</v>
      </c>
      <c r="K19" t="s">
        <v>170</v>
      </c>
    </row>
    <row r="20" spans="1:11" x14ac:dyDescent="0.5">
      <c r="A20" s="4" t="s">
        <v>31</v>
      </c>
      <c r="B20" t="s">
        <v>170</v>
      </c>
      <c r="E20" s="1" t="s">
        <v>203</v>
      </c>
      <c r="F20" s="1" t="s">
        <v>10</v>
      </c>
      <c r="G20">
        <v>600</v>
      </c>
      <c r="J20" s="4" t="s">
        <v>242</v>
      </c>
      <c r="K20" t="s">
        <v>170</v>
      </c>
    </row>
    <row r="21" spans="1:11" x14ac:dyDescent="0.5">
      <c r="A21" s="4" t="s">
        <v>32</v>
      </c>
      <c r="B21" t="s">
        <v>170</v>
      </c>
      <c r="E21" s="1" t="s">
        <v>204</v>
      </c>
      <c r="F21" s="1" t="s">
        <v>13</v>
      </c>
      <c r="G21">
        <v>600</v>
      </c>
      <c r="J21" s="4" t="s">
        <v>243</v>
      </c>
      <c r="K21" t="s">
        <v>170</v>
      </c>
    </row>
    <row r="22" spans="1:11" x14ac:dyDescent="0.5">
      <c r="A22" s="4" t="s">
        <v>33</v>
      </c>
      <c r="B22" t="s">
        <v>170</v>
      </c>
      <c r="E22" s="1" t="s">
        <v>205</v>
      </c>
      <c r="F22" s="1" t="s">
        <v>9</v>
      </c>
      <c r="G22">
        <v>1200</v>
      </c>
      <c r="J22" s="4" t="s">
        <v>244</v>
      </c>
      <c r="K22" t="s">
        <v>170</v>
      </c>
    </row>
    <row r="23" spans="1:11" x14ac:dyDescent="0.5">
      <c r="A23" s="4" t="s">
        <v>34</v>
      </c>
      <c r="B23" t="s">
        <v>170</v>
      </c>
      <c r="E23" s="1" t="s">
        <v>206</v>
      </c>
      <c r="F23" s="1" t="s">
        <v>11</v>
      </c>
      <c r="G23">
        <v>1200</v>
      </c>
      <c r="J23" s="4" t="s">
        <v>245</v>
      </c>
      <c r="K23" t="s">
        <v>170</v>
      </c>
    </row>
    <row r="24" spans="1:11" x14ac:dyDescent="0.5">
      <c r="A24" s="4" t="s">
        <v>35</v>
      </c>
      <c r="B24" t="s">
        <v>170</v>
      </c>
      <c r="E24" s="1" t="s">
        <v>207</v>
      </c>
      <c r="F24" s="1" t="s">
        <v>12</v>
      </c>
      <c r="G24">
        <v>1200</v>
      </c>
      <c r="J24" s="4" t="s">
        <v>246</v>
      </c>
      <c r="K24" t="s">
        <v>170</v>
      </c>
    </row>
    <row r="25" spans="1:11" x14ac:dyDescent="0.5">
      <c r="A25" s="4" t="s">
        <v>36</v>
      </c>
      <c r="B25" t="s">
        <v>170</v>
      </c>
      <c r="E25" s="1" t="s">
        <v>208</v>
      </c>
      <c r="F25" s="1" t="s">
        <v>10</v>
      </c>
      <c r="G25">
        <v>1200</v>
      </c>
      <c r="J25" s="4" t="s">
        <v>247</v>
      </c>
      <c r="K25" t="s">
        <v>170</v>
      </c>
    </row>
    <row r="26" spans="1:11" x14ac:dyDescent="0.5">
      <c r="A26" s="4" t="s">
        <v>37</v>
      </c>
      <c r="B26" t="s">
        <v>170</v>
      </c>
      <c r="E26" s="1" t="s">
        <v>209</v>
      </c>
      <c r="F26" s="1" t="s">
        <v>13</v>
      </c>
      <c r="G26">
        <v>1200</v>
      </c>
      <c r="J26" s="4" t="s">
        <v>248</v>
      </c>
      <c r="K26" t="s">
        <v>170</v>
      </c>
    </row>
    <row r="27" spans="1:11" x14ac:dyDescent="0.5">
      <c r="A27" s="4" t="s">
        <v>38</v>
      </c>
      <c r="B27" t="s">
        <v>170</v>
      </c>
      <c r="E27" s="1" t="s">
        <v>210</v>
      </c>
      <c r="F27" s="1" t="s">
        <v>9</v>
      </c>
      <c r="G27">
        <v>4800</v>
      </c>
      <c r="J27" s="4" t="s">
        <v>249</v>
      </c>
      <c r="K27" t="s">
        <v>170</v>
      </c>
    </row>
    <row r="28" spans="1:11" x14ac:dyDescent="0.5">
      <c r="A28" s="4" t="s">
        <v>39</v>
      </c>
      <c r="B28" t="s">
        <v>170</v>
      </c>
      <c r="E28" s="1" t="s">
        <v>211</v>
      </c>
      <c r="F28" s="1" t="s">
        <v>11</v>
      </c>
      <c r="G28">
        <v>4800</v>
      </c>
      <c r="J28" s="4" t="s">
        <v>250</v>
      </c>
      <c r="K28" t="s">
        <v>170</v>
      </c>
    </row>
    <row r="29" spans="1:11" x14ac:dyDescent="0.5">
      <c r="A29" s="4" t="s">
        <v>40</v>
      </c>
      <c r="B29" t="s">
        <v>170</v>
      </c>
      <c r="E29" s="1" t="s">
        <v>212</v>
      </c>
      <c r="F29" s="1" t="s">
        <v>12</v>
      </c>
      <c r="G29">
        <v>4800</v>
      </c>
      <c r="J29" s="4" t="s">
        <v>251</v>
      </c>
      <c r="K29" t="s">
        <v>170</v>
      </c>
    </row>
    <row r="30" spans="1:11" x14ac:dyDescent="0.5">
      <c r="A30" s="4" t="s">
        <v>41</v>
      </c>
      <c r="B30" t="s">
        <v>173</v>
      </c>
      <c r="E30" s="1" t="s">
        <v>213</v>
      </c>
      <c r="F30" s="1" t="s">
        <v>10</v>
      </c>
      <c r="G30">
        <v>4800</v>
      </c>
      <c r="J30" s="4" t="s">
        <v>252</v>
      </c>
      <c r="K30" t="s">
        <v>173</v>
      </c>
    </row>
    <row r="31" spans="1:11" x14ac:dyDescent="0.5">
      <c r="A31" s="4" t="s">
        <v>42</v>
      </c>
      <c r="B31" t="s">
        <v>173</v>
      </c>
      <c r="E31" s="1" t="s">
        <v>214</v>
      </c>
      <c r="F31" s="1" t="s">
        <v>13</v>
      </c>
      <c r="G31">
        <v>4800</v>
      </c>
      <c r="J31" s="4" t="s">
        <v>253</v>
      </c>
      <c r="K31" t="s">
        <v>173</v>
      </c>
    </row>
    <row r="32" spans="1:11" x14ac:dyDescent="0.5">
      <c r="A32" s="4" t="s">
        <v>43</v>
      </c>
      <c r="B32" t="s">
        <v>173</v>
      </c>
      <c r="E32" s="1" t="s">
        <v>215</v>
      </c>
      <c r="F32" s="1" t="s">
        <v>9</v>
      </c>
      <c r="G32">
        <v>9600</v>
      </c>
      <c r="J32" s="4" t="s">
        <v>254</v>
      </c>
      <c r="K32" t="s">
        <v>173</v>
      </c>
    </row>
    <row r="33" spans="1:11" x14ac:dyDescent="0.5">
      <c r="A33" s="4" t="s">
        <v>44</v>
      </c>
      <c r="B33" t="s">
        <v>173</v>
      </c>
      <c r="E33" s="1" t="s">
        <v>216</v>
      </c>
      <c r="F33" s="1" t="s">
        <v>11</v>
      </c>
      <c r="G33">
        <v>9600</v>
      </c>
      <c r="J33" s="4" t="s">
        <v>255</v>
      </c>
      <c r="K33" t="s">
        <v>173</v>
      </c>
    </row>
    <row r="34" spans="1:11" x14ac:dyDescent="0.5">
      <c r="A34" s="4" t="s">
        <v>45</v>
      </c>
      <c r="B34" t="s">
        <v>173</v>
      </c>
      <c r="E34" s="1" t="s">
        <v>217</v>
      </c>
      <c r="F34" s="1" t="s">
        <v>12</v>
      </c>
      <c r="G34">
        <v>9600</v>
      </c>
      <c r="J34" s="4" t="s">
        <v>256</v>
      </c>
      <c r="K34" t="s">
        <v>173</v>
      </c>
    </row>
    <row r="35" spans="1:11" x14ac:dyDescent="0.5">
      <c r="A35" s="4" t="s">
        <v>46</v>
      </c>
      <c r="B35" t="s">
        <v>173</v>
      </c>
      <c r="E35" s="1" t="s">
        <v>218</v>
      </c>
      <c r="F35" s="1" t="s">
        <v>10</v>
      </c>
      <c r="G35">
        <v>9600</v>
      </c>
      <c r="J35" s="4" t="s">
        <v>257</v>
      </c>
      <c r="K35" t="s">
        <v>173</v>
      </c>
    </row>
    <row r="36" spans="1:11" x14ac:dyDescent="0.5">
      <c r="A36" s="4" t="s">
        <v>47</v>
      </c>
      <c r="B36" t="s">
        <v>173</v>
      </c>
      <c r="E36" s="1" t="s">
        <v>219</v>
      </c>
      <c r="F36" s="1" t="s">
        <v>13</v>
      </c>
      <c r="G36">
        <v>9600</v>
      </c>
      <c r="J36" s="4" t="s">
        <v>258</v>
      </c>
      <c r="K36" t="s">
        <v>173</v>
      </c>
    </row>
    <row r="37" spans="1:11" x14ac:dyDescent="0.5">
      <c r="A37" s="4" t="s">
        <v>48</v>
      </c>
      <c r="B37" t="s">
        <v>173</v>
      </c>
      <c r="J37" s="4" t="s">
        <v>259</v>
      </c>
      <c r="K37" t="s">
        <v>173</v>
      </c>
    </row>
    <row r="38" spans="1:11" x14ac:dyDescent="0.5">
      <c r="A38" s="4" t="s">
        <v>49</v>
      </c>
      <c r="B38" t="s">
        <v>173</v>
      </c>
      <c r="J38" s="4" t="s">
        <v>260</v>
      </c>
      <c r="K38" t="s">
        <v>173</v>
      </c>
    </row>
    <row r="39" spans="1:11" x14ac:dyDescent="0.5">
      <c r="A39" s="4" t="s">
        <v>50</v>
      </c>
      <c r="B39" t="s">
        <v>173</v>
      </c>
      <c r="J39" s="4" t="s">
        <v>261</v>
      </c>
      <c r="K39" t="s">
        <v>173</v>
      </c>
    </row>
    <row r="40" spans="1:11" x14ac:dyDescent="0.5">
      <c r="A40" s="4" t="s">
        <v>51</v>
      </c>
      <c r="B40" t="s">
        <v>173</v>
      </c>
      <c r="J40" s="4" t="s">
        <v>262</v>
      </c>
      <c r="K40" t="s">
        <v>173</v>
      </c>
    </row>
    <row r="41" spans="1:11" x14ac:dyDescent="0.5">
      <c r="A41" s="4" t="s">
        <v>52</v>
      </c>
      <c r="B41" t="s">
        <v>173</v>
      </c>
      <c r="J41" s="4" t="s">
        <v>263</v>
      </c>
      <c r="K41" t="s">
        <v>173</v>
      </c>
    </row>
    <row r="42" spans="1:11" x14ac:dyDescent="0.5">
      <c r="A42" s="4" t="s">
        <v>53</v>
      </c>
      <c r="B42" t="s">
        <v>173</v>
      </c>
      <c r="J42" s="4" t="s">
        <v>264</v>
      </c>
      <c r="K42" t="s">
        <v>173</v>
      </c>
    </row>
    <row r="43" spans="1:11" x14ac:dyDescent="0.5">
      <c r="A43" s="4" t="s">
        <v>54</v>
      </c>
      <c r="B43" t="s">
        <v>173</v>
      </c>
      <c r="J43" s="4" t="s">
        <v>265</v>
      </c>
      <c r="K43" t="s">
        <v>173</v>
      </c>
    </row>
    <row r="44" spans="1:11" x14ac:dyDescent="0.5">
      <c r="A44" s="4" t="s">
        <v>55</v>
      </c>
      <c r="B44" t="s">
        <v>173</v>
      </c>
      <c r="J44" s="4" t="s">
        <v>266</v>
      </c>
      <c r="K44" t="s">
        <v>173</v>
      </c>
    </row>
    <row r="45" spans="1:11" x14ac:dyDescent="0.5">
      <c r="A45" s="4" t="s">
        <v>56</v>
      </c>
      <c r="B45" t="s">
        <v>173</v>
      </c>
      <c r="J45" s="4" t="s">
        <v>267</v>
      </c>
      <c r="K45" t="s">
        <v>173</v>
      </c>
    </row>
    <row r="46" spans="1:11" x14ac:dyDescent="0.5">
      <c r="A46" s="4" t="s">
        <v>57</v>
      </c>
      <c r="B46" t="s">
        <v>173</v>
      </c>
      <c r="J46" s="4" t="s">
        <v>268</v>
      </c>
      <c r="K46" t="s">
        <v>173</v>
      </c>
    </row>
    <row r="47" spans="1:11" x14ac:dyDescent="0.5">
      <c r="A47" s="4" t="s">
        <v>58</v>
      </c>
      <c r="B47" t="s">
        <v>173</v>
      </c>
      <c r="J47" s="4" t="s">
        <v>269</v>
      </c>
      <c r="K47" t="s">
        <v>173</v>
      </c>
    </row>
    <row r="48" spans="1:11" x14ac:dyDescent="0.5">
      <c r="A48" s="4" t="s">
        <v>110</v>
      </c>
      <c r="B48" t="s">
        <v>174</v>
      </c>
      <c r="J48" s="4" t="s">
        <v>321</v>
      </c>
      <c r="K48" t="s">
        <v>174</v>
      </c>
    </row>
    <row r="49" spans="1:11" x14ac:dyDescent="0.5">
      <c r="A49" s="4" t="s">
        <v>111</v>
      </c>
      <c r="B49" t="s">
        <v>174</v>
      </c>
      <c r="J49" s="4" t="s">
        <v>322</v>
      </c>
      <c r="K49" t="s">
        <v>174</v>
      </c>
    </row>
    <row r="50" spans="1:11" x14ac:dyDescent="0.5">
      <c r="A50" s="4" t="s">
        <v>112</v>
      </c>
      <c r="B50" t="s">
        <v>174</v>
      </c>
      <c r="J50" s="4" t="s">
        <v>323</v>
      </c>
      <c r="K50" t="s">
        <v>174</v>
      </c>
    </row>
    <row r="51" spans="1:11" x14ac:dyDescent="0.5">
      <c r="A51" s="4" t="s">
        <v>113</v>
      </c>
      <c r="B51" t="s">
        <v>174</v>
      </c>
      <c r="J51" s="4" t="s">
        <v>324</v>
      </c>
      <c r="K51" t="s">
        <v>174</v>
      </c>
    </row>
    <row r="52" spans="1:11" x14ac:dyDescent="0.5">
      <c r="A52" s="4" t="s">
        <v>114</v>
      </c>
      <c r="B52" t="s">
        <v>174</v>
      </c>
      <c r="J52" s="4" t="s">
        <v>325</v>
      </c>
      <c r="K52" t="s">
        <v>174</v>
      </c>
    </row>
    <row r="53" spans="1:11" x14ac:dyDescent="0.5">
      <c r="A53" s="4" t="s">
        <v>115</v>
      </c>
      <c r="B53" t="s">
        <v>174</v>
      </c>
      <c r="J53" s="4" t="s">
        <v>326</v>
      </c>
      <c r="K53" t="s">
        <v>174</v>
      </c>
    </row>
    <row r="54" spans="1:11" x14ac:dyDescent="0.5">
      <c r="A54" s="4" t="s">
        <v>116</v>
      </c>
      <c r="B54" t="s">
        <v>174</v>
      </c>
      <c r="J54" s="4" t="s">
        <v>327</v>
      </c>
      <c r="K54" t="s">
        <v>174</v>
      </c>
    </row>
    <row r="55" spans="1:11" x14ac:dyDescent="0.5">
      <c r="A55" s="4" t="s">
        <v>117</v>
      </c>
      <c r="B55" t="s">
        <v>174</v>
      </c>
      <c r="J55" s="4" t="s">
        <v>328</v>
      </c>
      <c r="K55" t="s">
        <v>174</v>
      </c>
    </row>
    <row r="56" spans="1:11" x14ac:dyDescent="0.5">
      <c r="A56" s="4" t="s">
        <v>118</v>
      </c>
      <c r="B56" t="s">
        <v>174</v>
      </c>
      <c r="J56" s="4" t="s">
        <v>329</v>
      </c>
      <c r="K56" t="s">
        <v>174</v>
      </c>
    </row>
    <row r="57" spans="1:11" x14ac:dyDescent="0.5">
      <c r="A57" s="4" t="s">
        <v>119</v>
      </c>
      <c r="B57" t="s">
        <v>174</v>
      </c>
      <c r="J57" s="4" t="s">
        <v>330</v>
      </c>
      <c r="K57" t="s">
        <v>174</v>
      </c>
    </row>
    <row r="58" spans="1:11" x14ac:dyDescent="0.5">
      <c r="A58" s="4" t="s">
        <v>120</v>
      </c>
      <c r="B58" t="s">
        <v>174</v>
      </c>
      <c r="J58" s="4" t="s">
        <v>331</v>
      </c>
      <c r="K58" t="s">
        <v>174</v>
      </c>
    </row>
    <row r="59" spans="1:11" x14ac:dyDescent="0.5">
      <c r="A59" s="4" t="s">
        <v>121</v>
      </c>
      <c r="B59" t="s">
        <v>174</v>
      </c>
      <c r="J59" s="4" t="s">
        <v>332</v>
      </c>
      <c r="K59" t="s">
        <v>174</v>
      </c>
    </row>
    <row r="60" spans="1:11" x14ac:dyDescent="0.5">
      <c r="A60" s="4" t="s">
        <v>122</v>
      </c>
      <c r="B60" t="s">
        <v>174</v>
      </c>
      <c r="J60" s="4" t="s">
        <v>333</v>
      </c>
      <c r="K60" t="s">
        <v>174</v>
      </c>
    </row>
    <row r="61" spans="1:11" x14ac:dyDescent="0.5">
      <c r="A61" s="4" t="s">
        <v>123</v>
      </c>
      <c r="B61" t="s">
        <v>174</v>
      </c>
      <c r="J61" s="4" t="s">
        <v>334</v>
      </c>
      <c r="K61" t="s">
        <v>174</v>
      </c>
    </row>
    <row r="62" spans="1:11" x14ac:dyDescent="0.5">
      <c r="A62" s="4" t="s">
        <v>124</v>
      </c>
      <c r="B62" t="s">
        <v>174</v>
      </c>
      <c r="J62" s="4" t="s">
        <v>335</v>
      </c>
      <c r="K62" t="s">
        <v>174</v>
      </c>
    </row>
    <row r="63" spans="1:11" x14ac:dyDescent="0.5">
      <c r="A63" s="4" t="s">
        <v>125</v>
      </c>
      <c r="B63" t="s">
        <v>174</v>
      </c>
      <c r="J63" s="4" t="s">
        <v>336</v>
      </c>
      <c r="K63" t="s">
        <v>174</v>
      </c>
    </row>
    <row r="64" spans="1:11" x14ac:dyDescent="0.5">
      <c r="A64" s="4" t="s">
        <v>126</v>
      </c>
      <c r="B64" t="s">
        <v>174</v>
      </c>
      <c r="J64" s="4" t="s">
        <v>337</v>
      </c>
      <c r="K64" t="s">
        <v>174</v>
      </c>
    </row>
    <row r="65" spans="1:11" x14ac:dyDescent="0.5">
      <c r="A65" s="4" t="s">
        <v>127</v>
      </c>
      <c r="B65" t="s">
        <v>174</v>
      </c>
      <c r="J65" s="4" t="s">
        <v>338</v>
      </c>
      <c r="K65" t="s">
        <v>174</v>
      </c>
    </row>
    <row r="66" spans="1:11" x14ac:dyDescent="0.5">
      <c r="A66" s="4" t="s">
        <v>128</v>
      </c>
      <c r="B66" t="s">
        <v>174</v>
      </c>
      <c r="J66" s="4" t="s">
        <v>339</v>
      </c>
      <c r="K66" t="s">
        <v>174</v>
      </c>
    </row>
    <row r="67" spans="1:11" x14ac:dyDescent="0.5">
      <c r="A67" s="4" t="s">
        <v>129</v>
      </c>
      <c r="B67" t="s">
        <v>174</v>
      </c>
      <c r="J67" s="4" t="s">
        <v>340</v>
      </c>
      <c r="K67" t="s">
        <v>174</v>
      </c>
    </row>
    <row r="68" spans="1:11" x14ac:dyDescent="0.5">
      <c r="A68" s="4" t="s">
        <v>130</v>
      </c>
      <c r="B68" t="s">
        <v>174</v>
      </c>
      <c r="J68" s="4" t="s">
        <v>341</v>
      </c>
      <c r="K68" t="s">
        <v>174</v>
      </c>
    </row>
    <row r="69" spans="1:11" x14ac:dyDescent="0.5">
      <c r="A69" s="4" t="s">
        <v>59</v>
      </c>
      <c r="B69" t="s">
        <v>175</v>
      </c>
      <c r="J69" s="4" t="s">
        <v>270</v>
      </c>
      <c r="K69" t="s">
        <v>175</v>
      </c>
    </row>
    <row r="70" spans="1:11" x14ac:dyDescent="0.5">
      <c r="A70" s="4" t="s">
        <v>60</v>
      </c>
      <c r="B70" t="s">
        <v>175</v>
      </c>
      <c r="J70" s="4" t="s">
        <v>271</v>
      </c>
      <c r="K70" t="s">
        <v>175</v>
      </c>
    </row>
    <row r="71" spans="1:11" x14ac:dyDescent="0.5">
      <c r="A71" s="4" t="s">
        <v>61</v>
      </c>
      <c r="B71" t="s">
        <v>175</v>
      </c>
      <c r="J71" s="4" t="s">
        <v>272</v>
      </c>
      <c r="K71" t="s">
        <v>175</v>
      </c>
    </row>
    <row r="72" spans="1:11" x14ac:dyDescent="0.5">
      <c r="A72" s="4" t="s">
        <v>62</v>
      </c>
      <c r="B72" t="s">
        <v>175</v>
      </c>
      <c r="J72" s="4" t="s">
        <v>273</v>
      </c>
      <c r="K72" t="s">
        <v>175</v>
      </c>
    </row>
    <row r="73" spans="1:11" x14ac:dyDescent="0.5">
      <c r="A73" s="4" t="s">
        <v>63</v>
      </c>
      <c r="B73" t="s">
        <v>175</v>
      </c>
      <c r="J73" s="4" t="s">
        <v>274</v>
      </c>
      <c r="K73" t="s">
        <v>175</v>
      </c>
    </row>
    <row r="74" spans="1:11" x14ac:dyDescent="0.5">
      <c r="A74" s="4" t="s">
        <v>64</v>
      </c>
      <c r="B74" t="s">
        <v>175</v>
      </c>
      <c r="J74" s="4" t="s">
        <v>275</v>
      </c>
      <c r="K74" t="s">
        <v>175</v>
      </c>
    </row>
    <row r="75" spans="1:11" x14ac:dyDescent="0.5">
      <c r="A75" s="4" t="s">
        <v>65</v>
      </c>
      <c r="B75" t="s">
        <v>175</v>
      </c>
      <c r="J75" s="4" t="s">
        <v>276</v>
      </c>
      <c r="K75" t="s">
        <v>175</v>
      </c>
    </row>
    <row r="76" spans="1:11" x14ac:dyDescent="0.5">
      <c r="A76" s="4" t="s">
        <v>66</v>
      </c>
      <c r="B76" t="s">
        <v>175</v>
      </c>
      <c r="J76" s="4" t="s">
        <v>277</v>
      </c>
      <c r="K76" t="s">
        <v>175</v>
      </c>
    </row>
    <row r="77" spans="1:11" x14ac:dyDescent="0.5">
      <c r="A77" s="4" t="s">
        <v>71</v>
      </c>
      <c r="B77" t="s">
        <v>175</v>
      </c>
      <c r="J77" s="4" t="s">
        <v>282</v>
      </c>
      <c r="K77" t="s">
        <v>175</v>
      </c>
    </row>
    <row r="78" spans="1:11" x14ac:dyDescent="0.5">
      <c r="A78" s="4" t="s">
        <v>72</v>
      </c>
      <c r="B78" t="s">
        <v>175</v>
      </c>
      <c r="J78" s="4" t="s">
        <v>283</v>
      </c>
      <c r="K78" t="s">
        <v>175</v>
      </c>
    </row>
    <row r="79" spans="1:11" x14ac:dyDescent="0.5">
      <c r="A79" s="4" t="s">
        <v>73</v>
      </c>
      <c r="B79" t="s">
        <v>175</v>
      </c>
      <c r="J79" s="4" t="s">
        <v>284</v>
      </c>
      <c r="K79" t="s">
        <v>175</v>
      </c>
    </row>
    <row r="80" spans="1:11" x14ac:dyDescent="0.5">
      <c r="A80" s="4" t="s">
        <v>74</v>
      </c>
      <c r="B80" t="s">
        <v>175</v>
      </c>
      <c r="J80" s="4" t="s">
        <v>285</v>
      </c>
      <c r="K80" t="s">
        <v>175</v>
      </c>
    </row>
    <row r="81" spans="1:11" x14ac:dyDescent="0.5">
      <c r="A81" s="4" t="s">
        <v>67</v>
      </c>
      <c r="B81" t="s">
        <v>175</v>
      </c>
      <c r="J81" s="4" t="s">
        <v>278</v>
      </c>
      <c r="K81" t="s">
        <v>175</v>
      </c>
    </row>
    <row r="82" spans="1:11" x14ac:dyDescent="0.5">
      <c r="A82" s="4" t="s">
        <v>68</v>
      </c>
      <c r="B82" t="s">
        <v>175</v>
      </c>
      <c r="J82" s="4" t="s">
        <v>279</v>
      </c>
      <c r="K82" t="s">
        <v>175</v>
      </c>
    </row>
    <row r="83" spans="1:11" x14ac:dyDescent="0.5">
      <c r="A83" s="4" t="s">
        <v>69</v>
      </c>
      <c r="B83" t="s">
        <v>175</v>
      </c>
      <c r="J83" s="4" t="s">
        <v>280</v>
      </c>
      <c r="K83" t="s">
        <v>175</v>
      </c>
    </row>
    <row r="84" spans="1:11" x14ac:dyDescent="0.5">
      <c r="A84" s="4" t="s">
        <v>70</v>
      </c>
      <c r="B84" t="s">
        <v>175</v>
      </c>
      <c r="J84" s="4" t="s">
        <v>281</v>
      </c>
      <c r="K84" t="s">
        <v>175</v>
      </c>
    </row>
    <row r="85" spans="1:11" x14ac:dyDescent="0.5">
      <c r="A85" s="4" t="s">
        <v>75</v>
      </c>
      <c r="B85" t="s">
        <v>175</v>
      </c>
      <c r="J85" s="4" t="s">
        <v>286</v>
      </c>
      <c r="K85" t="s">
        <v>175</v>
      </c>
    </row>
    <row r="86" spans="1:11" x14ac:dyDescent="0.5">
      <c r="A86" s="4" t="s">
        <v>76</v>
      </c>
      <c r="B86" t="s">
        <v>175</v>
      </c>
      <c r="J86" s="4" t="s">
        <v>287</v>
      </c>
      <c r="K86" t="s">
        <v>175</v>
      </c>
    </row>
    <row r="87" spans="1:11" x14ac:dyDescent="0.5">
      <c r="A87" s="4" t="s">
        <v>80</v>
      </c>
      <c r="B87" t="s">
        <v>175</v>
      </c>
      <c r="J87" s="4" t="s">
        <v>291</v>
      </c>
      <c r="K87" t="s">
        <v>175</v>
      </c>
    </row>
    <row r="88" spans="1:11" x14ac:dyDescent="0.5">
      <c r="A88" s="4" t="s">
        <v>81</v>
      </c>
      <c r="B88" t="s">
        <v>175</v>
      </c>
      <c r="J88" s="4" t="s">
        <v>292</v>
      </c>
      <c r="K88" t="s">
        <v>175</v>
      </c>
    </row>
    <row r="89" spans="1:11" x14ac:dyDescent="0.5">
      <c r="A89" s="4" t="s">
        <v>77</v>
      </c>
      <c r="B89" t="s">
        <v>175</v>
      </c>
      <c r="J89" s="4" t="s">
        <v>288</v>
      </c>
      <c r="K89" t="s">
        <v>175</v>
      </c>
    </row>
    <row r="90" spans="1:11" x14ac:dyDescent="0.5">
      <c r="A90" s="4" t="s">
        <v>78</v>
      </c>
      <c r="B90" t="s">
        <v>175</v>
      </c>
      <c r="J90" s="4" t="s">
        <v>289</v>
      </c>
      <c r="K90" t="s">
        <v>175</v>
      </c>
    </row>
    <row r="91" spans="1:11" x14ac:dyDescent="0.5">
      <c r="A91" s="4" t="s">
        <v>79</v>
      </c>
      <c r="B91" t="s">
        <v>175</v>
      </c>
      <c r="J91" s="4" t="s">
        <v>290</v>
      </c>
      <c r="K91" t="s">
        <v>175</v>
      </c>
    </row>
    <row r="92" spans="1:11" x14ac:dyDescent="0.5">
      <c r="A92" s="4" t="s">
        <v>82</v>
      </c>
      <c r="B92" t="s">
        <v>175</v>
      </c>
      <c r="J92" s="4" t="s">
        <v>293</v>
      </c>
      <c r="K92" t="s">
        <v>175</v>
      </c>
    </row>
    <row r="93" spans="1:11" x14ac:dyDescent="0.5">
      <c r="A93" s="4" t="s">
        <v>83</v>
      </c>
      <c r="B93" t="s">
        <v>175</v>
      </c>
      <c r="J93" s="4" t="s">
        <v>294</v>
      </c>
      <c r="K93" t="s">
        <v>175</v>
      </c>
    </row>
    <row r="94" spans="1:11" x14ac:dyDescent="0.5">
      <c r="A94" s="4" t="s">
        <v>84</v>
      </c>
      <c r="B94" t="s">
        <v>175</v>
      </c>
      <c r="J94" s="4" t="s">
        <v>295</v>
      </c>
      <c r="K94" t="s">
        <v>175</v>
      </c>
    </row>
    <row r="95" spans="1:11" x14ac:dyDescent="0.5">
      <c r="A95" s="4" t="s">
        <v>85</v>
      </c>
      <c r="B95" t="s">
        <v>175</v>
      </c>
      <c r="J95" s="4" t="s">
        <v>296</v>
      </c>
      <c r="K95" t="s">
        <v>175</v>
      </c>
    </row>
    <row r="96" spans="1:11" x14ac:dyDescent="0.5">
      <c r="A96" s="4" t="s">
        <v>86</v>
      </c>
      <c r="B96" t="s">
        <v>175</v>
      </c>
      <c r="J96" s="4" t="s">
        <v>297</v>
      </c>
      <c r="K96" t="s">
        <v>175</v>
      </c>
    </row>
    <row r="97" spans="1:11" x14ac:dyDescent="0.5">
      <c r="A97" s="4" t="s">
        <v>87</v>
      </c>
      <c r="B97" t="s">
        <v>175</v>
      </c>
      <c r="J97" s="4" t="s">
        <v>298</v>
      </c>
      <c r="K97" t="s">
        <v>175</v>
      </c>
    </row>
    <row r="98" spans="1:11" x14ac:dyDescent="0.5">
      <c r="A98" s="4" t="s">
        <v>88</v>
      </c>
      <c r="B98" t="s">
        <v>175</v>
      </c>
      <c r="J98" s="4" t="s">
        <v>299</v>
      </c>
      <c r="K98" t="s">
        <v>175</v>
      </c>
    </row>
    <row r="99" spans="1:11" x14ac:dyDescent="0.5">
      <c r="A99" s="4" t="s">
        <v>89</v>
      </c>
      <c r="B99" t="s">
        <v>175</v>
      </c>
      <c r="J99" s="4" t="s">
        <v>300</v>
      </c>
      <c r="K99" t="s">
        <v>175</v>
      </c>
    </row>
    <row r="100" spans="1:11" x14ac:dyDescent="0.5">
      <c r="A100" s="4" t="s">
        <v>90</v>
      </c>
      <c r="B100" t="s">
        <v>175</v>
      </c>
      <c r="J100" s="4" t="s">
        <v>301</v>
      </c>
      <c r="K100" t="s">
        <v>175</v>
      </c>
    </row>
    <row r="101" spans="1:11" x14ac:dyDescent="0.5">
      <c r="A101" s="4" t="s">
        <v>91</v>
      </c>
      <c r="B101" t="s">
        <v>175</v>
      </c>
      <c r="J101" s="4" t="s">
        <v>302</v>
      </c>
      <c r="K101" t="s">
        <v>175</v>
      </c>
    </row>
    <row r="102" spans="1:11" x14ac:dyDescent="0.5">
      <c r="A102" s="4" t="s">
        <v>92</v>
      </c>
      <c r="B102" t="s">
        <v>175</v>
      </c>
      <c r="J102" s="4" t="s">
        <v>303</v>
      </c>
      <c r="K102" t="s">
        <v>175</v>
      </c>
    </row>
    <row r="103" spans="1:11" x14ac:dyDescent="0.5">
      <c r="A103" s="4" t="s">
        <v>93</v>
      </c>
      <c r="B103" t="s">
        <v>175</v>
      </c>
      <c r="J103" s="4" t="s">
        <v>304</v>
      </c>
      <c r="K103" t="s">
        <v>175</v>
      </c>
    </row>
    <row r="104" spans="1:11" x14ac:dyDescent="0.5">
      <c r="A104" s="4" t="s">
        <v>94</v>
      </c>
      <c r="B104" t="s">
        <v>175</v>
      </c>
      <c r="J104" s="4" t="s">
        <v>305</v>
      </c>
      <c r="K104" t="s">
        <v>175</v>
      </c>
    </row>
    <row r="105" spans="1:11" x14ac:dyDescent="0.5">
      <c r="A105" s="4" t="s">
        <v>95</v>
      </c>
      <c r="B105" t="s">
        <v>175</v>
      </c>
      <c r="J105" s="4" t="s">
        <v>306</v>
      </c>
      <c r="K105" t="s">
        <v>175</v>
      </c>
    </row>
    <row r="106" spans="1:11" x14ac:dyDescent="0.5">
      <c r="A106" s="4" t="s">
        <v>96</v>
      </c>
      <c r="B106" t="s">
        <v>175</v>
      </c>
      <c r="J106" s="4" t="s">
        <v>307</v>
      </c>
      <c r="K106" t="s">
        <v>175</v>
      </c>
    </row>
    <row r="107" spans="1:11" x14ac:dyDescent="0.5">
      <c r="A107" s="4" t="s">
        <v>97</v>
      </c>
      <c r="B107" t="s">
        <v>175</v>
      </c>
      <c r="J107" s="4" t="s">
        <v>308</v>
      </c>
      <c r="K107" t="s">
        <v>175</v>
      </c>
    </row>
    <row r="108" spans="1:11" x14ac:dyDescent="0.5">
      <c r="A108" s="4" t="s">
        <v>98</v>
      </c>
      <c r="B108" t="s">
        <v>175</v>
      </c>
      <c r="J108" s="4" t="s">
        <v>309</v>
      </c>
      <c r="K108" t="s">
        <v>175</v>
      </c>
    </row>
    <row r="109" spans="1:11" x14ac:dyDescent="0.5">
      <c r="A109" s="4" t="s">
        <v>131</v>
      </c>
      <c r="B109" t="s">
        <v>174</v>
      </c>
      <c r="J109" s="4" t="s">
        <v>377</v>
      </c>
      <c r="K109" t="s">
        <v>524</v>
      </c>
    </row>
    <row r="110" spans="1:11" x14ac:dyDescent="0.5">
      <c r="A110" s="4" t="s">
        <v>132</v>
      </c>
      <c r="B110" t="s">
        <v>174</v>
      </c>
      <c r="J110" s="4" t="s">
        <v>429</v>
      </c>
      <c r="K110" t="s">
        <v>524</v>
      </c>
    </row>
    <row r="111" spans="1:11" x14ac:dyDescent="0.5">
      <c r="A111" s="4" t="s">
        <v>133</v>
      </c>
      <c r="B111" t="s">
        <v>174</v>
      </c>
      <c r="J111" s="4" t="s">
        <v>430</v>
      </c>
      <c r="K111" t="s">
        <v>524</v>
      </c>
    </row>
    <row r="112" spans="1:11" x14ac:dyDescent="0.5">
      <c r="A112" s="4" t="s">
        <v>134</v>
      </c>
      <c r="B112" t="s">
        <v>174</v>
      </c>
      <c r="J112" s="4" t="s">
        <v>431</v>
      </c>
      <c r="K112" t="s">
        <v>524</v>
      </c>
    </row>
    <row r="113" spans="1:11" x14ac:dyDescent="0.5">
      <c r="A113" s="4" t="s">
        <v>135</v>
      </c>
      <c r="B113" t="s">
        <v>174</v>
      </c>
      <c r="J113" s="4" t="s">
        <v>432</v>
      </c>
      <c r="K113" t="s">
        <v>524</v>
      </c>
    </row>
    <row r="114" spans="1:11" x14ac:dyDescent="0.5">
      <c r="A114" s="4" t="s">
        <v>136</v>
      </c>
      <c r="B114" t="s">
        <v>174</v>
      </c>
      <c r="J114" s="4" t="s">
        <v>433</v>
      </c>
      <c r="K114" t="s">
        <v>524</v>
      </c>
    </row>
    <row r="115" spans="1:11" x14ac:dyDescent="0.5">
      <c r="A115" s="4" t="s">
        <v>137</v>
      </c>
      <c r="B115" t="s">
        <v>174</v>
      </c>
      <c r="J115" s="4" t="s">
        <v>434</v>
      </c>
      <c r="K115" t="s">
        <v>524</v>
      </c>
    </row>
    <row r="116" spans="1:11" x14ac:dyDescent="0.5">
      <c r="A116" s="4" t="s">
        <v>138</v>
      </c>
      <c r="B116" t="s">
        <v>174</v>
      </c>
      <c r="J116" s="4" t="s">
        <v>435</v>
      </c>
      <c r="K116" t="s">
        <v>524</v>
      </c>
    </row>
    <row r="117" spans="1:11" x14ac:dyDescent="0.5">
      <c r="A117" s="4" t="s">
        <v>139</v>
      </c>
      <c r="B117" t="s">
        <v>174</v>
      </c>
      <c r="J117" s="4" t="s">
        <v>378</v>
      </c>
      <c r="K117" t="s">
        <v>524</v>
      </c>
    </row>
    <row r="118" spans="1:11" x14ac:dyDescent="0.5">
      <c r="A118" s="4" t="s">
        <v>140</v>
      </c>
      <c r="B118" t="s">
        <v>174</v>
      </c>
      <c r="J118" s="4" t="s">
        <v>436</v>
      </c>
      <c r="K118" t="s">
        <v>524</v>
      </c>
    </row>
    <row r="119" spans="1:11" x14ac:dyDescent="0.5">
      <c r="A119" s="4" t="s">
        <v>141</v>
      </c>
      <c r="B119" t="s">
        <v>174</v>
      </c>
      <c r="J119" s="4" t="s">
        <v>437</v>
      </c>
      <c r="K119" t="s">
        <v>524</v>
      </c>
    </row>
    <row r="120" spans="1:11" x14ac:dyDescent="0.5">
      <c r="A120" s="4" t="s">
        <v>142</v>
      </c>
      <c r="B120" t="s">
        <v>174</v>
      </c>
      <c r="J120" s="4" t="s">
        <v>438</v>
      </c>
      <c r="K120" t="s">
        <v>524</v>
      </c>
    </row>
    <row r="121" spans="1:11" x14ac:dyDescent="0.5">
      <c r="A121" s="4" t="s">
        <v>143</v>
      </c>
      <c r="B121" t="s">
        <v>174</v>
      </c>
      <c r="J121" s="4" t="s">
        <v>439</v>
      </c>
      <c r="K121" t="s">
        <v>524</v>
      </c>
    </row>
    <row r="122" spans="1:11" x14ac:dyDescent="0.5">
      <c r="A122" s="4" t="s">
        <v>144</v>
      </c>
      <c r="B122" t="s">
        <v>174</v>
      </c>
      <c r="J122" s="4" t="s">
        <v>379</v>
      </c>
      <c r="K122" t="s">
        <v>524</v>
      </c>
    </row>
    <row r="123" spans="1:11" x14ac:dyDescent="0.5">
      <c r="A123" s="4" t="s">
        <v>145</v>
      </c>
      <c r="B123" t="s">
        <v>174</v>
      </c>
      <c r="J123" s="4" t="s">
        <v>440</v>
      </c>
      <c r="K123" t="s">
        <v>524</v>
      </c>
    </row>
    <row r="124" spans="1:11" x14ac:dyDescent="0.5">
      <c r="A124" s="4" t="s">
        <v>146</v>
      </c>
      <c r="B124" t="s">
        <v>174</v>
      </c>
      <c r="J124" s="4" t="s">
        <v>441</v>
      </c>
      <c r="K124" t="s">
        <v>524</v>
      </c>
    </row>
    <row r="125" spans="1:11" x14ac:dyDescent="0.5">
      <c r="A125" s="4" t="s">
        <v>99</v>
      </c>
      <c r="B125" t="s">
        <v>176</v>
      </c>
      <c r="J125" s="4" t="s">
        <v>442</v>
      </c>
      <c r="K125" t="s">
        <v>524</v>
      </c>
    </row>
    <row r="126" spans="1:11" x14ac:dyDescent="0.5">
      <c r="A126" s="4" t="s">
        <v>100</v>
      </c>
      <c r="B126" t="s">
        <v>176</v>
      </c>
      <c r="J126" s="4" t="s">
        <v>443</v>
      </c>
      <c r="K126" t="s">
        <v>524</v>
      </c>
    </row>
    <row r="127" spans="1:11" x14ac:dyDescent="0.5">
      <c r="A127" s="4" t="s">
        <v>101</v>
      </c>
      <c r="B127" t="s">
        <v>176</v>
      </c>
      <c r="J127" s="4" t="s">
        <v>444</v>
      </c>
      <c r="K127" t="s">
        <v>524</v>
      </c>
    </row>
    <row r="128" spans="1:11" x14ac:dyDescent="0.5">
      <c r="A128" s="4" t="s">
        <v>102</v>
      </c>
      <c r="B128" t="s">
        <v>176</v>
      </c>
      <c r="J128" s="4" t="s">
        <v>445</v>
      </c>
      <c r="K128" t="s">
        <v>524</v>
      </c>
    </row>
    <row r="129" spans="1:11" x14ac:dyDescent="0.5">
      <c r="A129" s="4" t="s">
        <v>103</v>
      </c>
      <c r="B129" t="s">
        <v>176</v>
      </c>
      <c r="J129" s="4" t="s">
        <v>446</v>
      </c>
      <c r="K129" t="s">
        <v>524</v>
      </c>
    </row>
    <row r="130" spans="1:11" x14ac:dyDescent="0.5">
      <c r="A130" s="4" t="s">
        <v>104</v>
      </c>
      <c r="B130" t="s">
        <v>176</v>
      </c>
      <c r="J130" s="4" t="s">
        <v>447</v>
      </c>
      <c r="K130" t="s">
        <v>524</v>
      </c>
    </row>
    <row r="131" spans="1:11" x14ac:dyDescent="0.5">
      <c r="A131" s="4" t="s">
        <v>105</v>
      </c>
      <c r="B131" t="s">
        <v>176</v>
      </c>
      <c r="J131" s="4" t="s">
        <v>448</v>
      </c>
      <c r="K131" t="s">
        <v>524</v>
      </c>
    </row>
    <row r="132" spans="1:11" x14ac:dyDescent="0.5">
      <c r="A132" s="4" t="s">
        <v>108</v>
      </c>
      <c r="B132" t="s">
        <v>176</v>
      </c>
      <c r="J132" s="4" t="s">
        <v>449</v>
      </c>
      <c r="K132" t="s">
        <v>524</v>
      </c>
    </row>
    <row r="133" spans="1:11" x14ac:dyDescent="0.5">
      <c r="A133" s="4" t="s">
        <v>109</v>
      </c>
      <c r="B133" t="s">
        <v>176</v>
      </c>
      <c r="J133" s="4" t="s">
        <v>450</v>
      </c>
      <c r="K133" t="s">
        <v>524</v>
      </c>
    </row>
    <row r="134" spans="1:11" x14ac:dyDescent="0.5">
      <c r="A134" s="4" t="s">
        <v>106</v>
      </c>
      <c r="B134" t="s">
        <v>176</v>
      </c>
      <c r="J134" s="4" t="s">
        <v>451</v>
      </c>
      <c r="K134" t="s">
        <v>524</v>
      </c>
    </row>
    <row r="135" spans="1:11" x14ac:dyDescent="0.5">
      <c r="A135" s="4" t="s">
        <v>107</v>
      </c>
      <c r="B135" t="s">
        <v>176</v>
      </c>
      <c r="J135" s="4" t="s">
        <v>452</v>
      </c>
      <c r="K135" t="s">
        <v>524</v>
      </c>
    </row>
    <row r="136" spans="1:11" x14ac:dyDescent="0.5">
      <c r="A136" s="4" t="s">
        <v>147</v>
      </c>
      <c r="B136" t="s">
        <v>174</v>
      </c>
      <c r="J136" s="4" t="s">
        <v>453</v>
      </c>
      <c r="K136" t="s">
        <v>524</v>
      </c>
    </row>
    <row r="137" spans="1:11" x14ac:dyDescent="0.5">
      <c r="A137" s="4" t="s">
        <v>148</v>
      </c>
      <c r="B137" t="s">
        <v>174</v>
      </c>
      <c r="J137" s="4" t="s">
        <v>454</v>
      </c>
      <c r="K137" t="s">
        <v>524</v>
      </c>
    </row>
    <row r="138" spans="1:11" x14ac:dyDescent="0.5">
      <c r="A138" s="4" t="s">
        <v>149</v>
      </c>
      <c r="B138" t="s">
        <v>174</v>
      </c>
      <c r="J138" s="4" t="s">
        <v>380</v>
      </c>
      <c r="K138" t="s">
        <v>524</v>
      </c>
    </row>
    <row r="139" spans="1:11" x14ac:dyDescent="0.5">
      <c r="A139" s="4" t="s">
        <v>150</v>
      </c>
      <c r="B139" t="s">
        <v>174</v>
      </c>
      <c r="J139" s="4" t="s">
        <v>455</v>
      </c>
      <c r="K139" t="s">
        <v>524</v>
      </c>
    </row>
    <row r="140" spans="1:11" x14ac:dyDescent="0.5">
      <c r="A140" s="4" t="s">
        <v>151</v>
      </c>
      <c r="B140" t="s">
        <v>174</v>
      </c>
      <c r="J140" s="4" t="s">
        <v>456</v>
      </c>
      <c r="K140" t="s">
        <v>524</v>
      </c>
    </row>
    <row r="141" spans="1:11" x14ac:dyDescent="0.5">
      <c r="A141" s="4" t="s">
        <v>152</v>
      </c>
      <c r="B141" t="s">
        <v>174</v>
      </c>
      <c r="J141" s="4" t="s">
        <v>457</v>
      </c>
      <c r="K141" t="s">
        <v>524</v>
      </c>
    </row>
    <row r="142" spans="1:11" x14ac:dyDescent="0.5">
      <c r="A142" s="4" t="s">
        <v>153</v>
      </c>
      <c r="B142" t="s">
        <v>174</v>
      </c>
      <c r="J142" s="4" t="s">
        <v>458</v>
      </c>
      <c r="K142" t="s">
        <v>524</v>
      </c>
    </row>
    <row r="143" spans="1:11" x14ac:dyDescent="0.5">
      <c r="A143" s="4" t="s">
        <v>154</v>
      </c>
      <c r="B143" t="s">
        <v>174</v>
      </c>
      <c r="J143" s="4" t="s">
        <v>459</v>
      </c>
      <c r="K143" t="s">
        <v>524</v>
      </c>
    </row>
    <row r="144" spans="1:11" x14ac:dyDescent="0.5">
      <c r="A144" s="4" t="s">
        <v>155</v>
      </c>
      <c r="B144" t="s">
        <v>174</v>
      </c>
      <c r="J144" s="4" t="s">
        <v>381</v>
      </c>
      <c r="K144" t="s">
        <v>524</v>
      </c>
    </row>
    <row r="145" spans="1:11" x14ac:dyDescent="0.5">
      <c r="A145" s="4" t="s">
        <v>156</v>
      </c>
      <c r="B145" t="s">
        <v>174</v>
      </c>
      <c r="J145" s="4" t="s">
        <v>460</v>
      </c>
      <c r="K145" t="s">
        <v>524</v>
      </c>
    </row>
    <row r="146" spans="1:11" x14ac:dyDescent="0.5">
      <c r="A146" s="4" t="s">
        <v>157</v>
      </c>
      <c r="B146" t="s">
        <v>174</v>
      </c>
      <c r="J146" s="4" t="s">
        <v>461</v>
      </c>
      <c r="K146" t="s">
        <v>524</v>
      </c>
    </row>
    <row r="147" spans="1:11" x14ac:dyDescent="0.5">
      <c r="A147" s="4" t="s">
        <v>158</v>
      </c>
      <c r="B147" t="s">
        <v>174</v>
      </c>
      <c r="J147" s="4" t="s">
        <v>462</v>
      </c>
      <c r="K147" t="s">
        <v>524</v>
      </c>
    </row>
    <row r="148" spans="1:11" x14ac:dyDescent="0.5">
      <c r="A148" s="4" t="s">
        <v>159</v>
      </c>
      <c r="B148" t="s">
        <v>174</v>
      </c>
      <c r="J148" s="4" t="s">
        <v>463</v>
      </c>
      <c r="K148" t="s">
        <v>524</v>
      </c>
    </row>
    <row r="149" spans="1:11" x14ac:dyDescent="0.5">
      <c r="A149" s="4" t="s">
        <v>160</v>
      </c>
      <c r="B149" t="s">
        <v>174</v>
      </c>
      <c r="J149" s="4" t="s">
        <v>464</v>
      </c>
      <c r="K149" t="s">
        <v>524</v>
      </c>
    </row>
    <row r="150" spans="1:11" x14ac:dyDescent="0.5">
      <c r="A150" s="4" t="s">
        <v>161</v>
      </c>
      <c r="B150" t="s">
        <v>174</v>
      </c>
      <c r="J150" s="4" t="s">
        <v>465</v>
      </c>
      <c r="K150" t="s">
        <v>524</v>
      </c>
    </row>
    <row r="151" spans="1:11" x14ac:dyDescent="0.5">
      <c r="A151" s="4" t="s">
        <v>162</v>
      </c>
      <c r="B151" t="s">
        <v>174</v>
      </c>
      <c r="J151" s="4" t="s">
        <v>466</v>
      </c>
      <c r="K151" t="s">
        <v>524</v>
      </c>
    </row>
    <row r="152" spans="1:11" x14ac:dyDescent="0.5">
      <c r="J152" s="4" t="s">
        <v>467</v>
      </c>
      <c r="K152" t="s">
        <v>524</v>
      </c>
    </row>
    <row r="153" spans="1:11" x14ac:dyDescent="0.5">
      <c r="J153" s="4" t="s">
        <v>468</v>
      </c>
      <c r="K153" t="s">
        <v>524</v>
      </c>
    </row>
    <row r="154" spans="1:11" x14ac:dyDescent="0.5">
      <c r="J154" s="4" t="s">
        <v>469</v>
      </c>
      <c r="K154" t="s">
        <v>524</v>
      </c>
    </row>
    <row r="155" spans="1:11" x14ac:dyDescent="0.5">
      <c r="J155" s="4" t="s">
        <v>470</v>
      </c>
      <c r="K155" t="s">
        <v>524</v>
      </c>
    </row>
    <row r="156" spans="1:11" x14ac:dyDescent="0.5">
      <c r="J156" s="4" t="s">
        <v>471</v>
      </c>
      <c r="K156" t="s">
        <v>524</v>
      </c>
    </row>
    <row r="157" spans="1:11" x14ac:dyDescent="0.5">
      <c r="J157" s="4" t="s">
        <v>472</v>
      </c>
      <c r="K157" t="s">
        <v>524</v>
      </c>
    </row>
    <row r="158" spans="1:11" x14ac:dyDescent="0.5">
      <c r="J158" s="4" t="s">
        <v>473</v>
      </c>
      <c r="K158" t="s">
        <v>524</v>
      </c>
    </row>
    <row r="159" spans="1:11" x14ac:dyDescent="0.5">
      <c r="J159" s="4" t="s">
        <v>474</v>
      </c>
      <c r="K159" t="s">
        <v>524</v>
      </c>
    </row>
    <row r="160" spans="1:11" x14ac:dyDescent="0.5">
      <c r="J160" s="4" t="s">
        <v>382</v>
      </c>
      <c r="K160" t="s">
        <v>524</v>
      </c>
    </row>
    <row r="161" spans="10:11" x14ac:dyDescent="0.5">
      <c r="J161" s="4" t="s">
        <v>475</v>
      </c>
      <c r="K161" t="s">
        <v>524</v>
      </c>
    </row>
    <row r="162" spans="10:11" x14ac:dyDescent="0.5">
      <c r="J162" s="4" t="s">
        <v>476</v>
      </c>
      <c r="K162" t="s">
        <v>524</v>
      </c>
    </row>
    <row r="163" spans="10:11" x14ac:dyDescent="0.5">
      <c r="J163" s="4" t="s">
        <v>477</v>
      </c>
      <c r="K163" t="s">
        <v>524</v>
      </c>
    </row>
    <row r="164" spans="10:11" x14ac:dyDescent="0.5">
      <c r="J164" s="4" t="s">
        <v>478</v>
      </c>
      <c r="K164" t="s">
        <v>524</v>
      </c>
    </row>
    <row r="165" spans="10:11" x14ac:dyDescent="0.5">
      <c r="J165" s="4" t="s">
        <v>383</v>
      </c>
      <c r="K165" t="s">
        <v>524</v>
      </c>
    </row>
    <row r="166" spans="10:11" x14ac:dyDescent="0.5">
      <c r="J166" s="4" t="s">
        <v>479</v>
      </c>
      <c r="K166" t="s">
        <v>524</v>
      </c>
    </row>
    <row r="167" spans="10:11" x14ac:dyDescent="0.5">
      <c r="J167" s="4" t="s">
        <v>480</v>
      </c>
      <c r="K167" t="s">
        <v>524</v>
      </c>
    </row>
    <row r="168" spans="10:11" x14ac:dyDescent="0.5">
      <c r="J168" s="4" t="s">
        <v>481</v>
      </c>
      <c r="K168" t="s">
        <v>524</v>
      </c>
    </row>
    <row r="169" spans="10:11" x14ac:dyDescent="0.5">
      <c r="J169" s="4" t="s">
        <v>482</v>
      </c>
      <c r="K169" t="s">
        <v>524</v>
      </c>
    </row>
    <row r="170" spans="10:11" x14ac:dyDescent="0.5">
      <c r="J170" s="4" t="s">
        <v>483</v>
      </c>
      <c r="K170" t="s">
        <v>524</v>
      </c>
    </row>
    <row r="171" spans="10:11" x14ac:dyDescent="0.5">
      <c r="J171" s="4" t="s">
        <v>374</v>
      </c>
      <c r="K171" t="s">
        <v>524</v>
      </c>
    </row>
    <row r="172" spans="10:11" x14ac:dyDescent="0.5">
      <c r="J172" s="4" t="s">
        <v>484</v>
      </c>
      <c r="K172" t="s">
        <v>524</v>
      </c>
    </row>
    <row r="173" spans="10:11" x14ac:dyDescent="0.5">
      <c r="J173" s="4" t="s">
        <v>485</v>
      </c>
      <c r="K173" t="s">
        <v>524</v>
      </c>
    </row>
    <row r="174" spans="10:11" x14ac:dyDescent="0.5">
      <c r="J174" s="4" t="s">
        <v>486</v>
      </c>
      <c r="K174" t="s">
        <v>524</v>
      </c>
    </row>
    <row r="175" spans="10:11" x14ac:dyDescent="0.5">
      <c r="J175" s="4" t="s">
        <v>487</v>
      </c>
      <c r="K175" t="s">
        <v>524</v>
      </c>
    </row>
    <row r="176" spans="10:11" x14ac:dyDescent="0.5">
      <c r="J176" s="4" t="s">
        <v>488</v>
      </c>
      <c r="K176" t="s">
        <v>524</v>
      </c>
    </row>
    <row r="177" spans="10:11" x14ac:dyDescent="0.5">
      <c r="J177" s="4" t="s">
        <v>489</v>
      </c>
      <c r="K177" t="s">
        <v>524</v>
      </c>
    </row>
    <row r="178" spans="10:11" x14ac:dyDescent="0.5">
      <c r="J178" s="4" t="s">
        <v>384</v>
      </c>
      <c r="K178" t="s">
        <v>524</v>
      </c>
    </row>
    <row r="179" spans="10:11" x14ac:dyDescent="0.5">
      <c r="J179" s="4" t="s">
        <v>490</v>
      </c>
      <c r="K179" t="s">
        <v>524</v>
      </c>
    </row>
    <row r="180" spans="10:11" x14ac:dyDescent="0.5">
      <c r="J180" s="4" t="s">
        <v>491</v>
      </c>
      <c r="K180" t="s">
        <v>524</v>
      </c>
    </row>
    <row r="181" spans="10:11" x14ac:dyDescent="0.5">
      <c r="J181" s="4" t="s">
        <v>492</v>
      </c>
      <c r="K181" t="s">
        <v>524</v>
      </c>
    </row>
    <row r="182" spans="10:11" x14ac:dyDescent="0.5">
      <c r="J182" s="4" t="s">
        <v>493</v>
      </c>
      <c r="K182" t="s">
        <v>524</v>
      </c>
    </row>
    <row r="183" spans="10:11" x14ac:dyDescent="0.5">
      <c r="J183" s="4" t="s">
        <v>494</v>
      </c>
      <c r="K183" t="s">
        <v>524</v>
      </c>
    </row>
    <row r="184" spans="10:11" x14ac:dyDescent="0.5">
      <c r="J184" s="4" t="s">
        <v>495</v>
      </c>
      <c r="K184" t="s">
        <v>524</v>
      </c>
    </row>
    <row r="185" spans="10:11" x14ac:dyDescent="0.5">
      <c r="J185" s="4" t="s">
        <v>496</v>
      </c>
      <c r="K185" t="s">
        <v>524</v>
      </c>
    </row>
    <row r="186" spans="10:11" x14ac:dyDescent="0.5">
      <c r="J186" s="4" t="s">
        <v>497</v>
      </c>
      <c r="K186" t="s">
        <v>524</v>
      </c>
    </row>
    <row r="187" spans="10:11" x14ac:dyDescent="0.5">
      <c r="J187" s="4" t="s">
        <v>498</v>
      </c>
      <c r="K187" t="s">
        <v>524</v>
      </c>
    </row>
    <row r="188" spans="10:11" x14ac:dyDescent="0.5">
      <c r="J188" s="4" t="s">
        <v>499</v>
      </c>
      <c r="K188" t="s">
        <v>524</v>
      </c>
    </row>
    <row r="189" spans="10:11" x14ac:dyDescent="0.5">
      <c r="J189" s="4" t="s">
        <v>500</v>
      </c>
      <c r="K189" t="s">
        <v>524</v>
      </c>
    </row>
    <row r="190" spans="10:11" x14ac:dyDescent="0.5">
      <c r="J190" s="4" t="s">
        <v>501</v>
      </c>
      <c r="K190" t="s">
        <v>524</v>
      </c>
    </row>
    <row r="191" spans="10:11" x14ac:dyDescent="0.5">
      <c r="J191" s="4" t="s">
        <v>385</v>
      </c>
      <c r="K191" t="s">
        <v>524</v>
      </c>
    </row>
    <row r="192" spans="10:11" x14ac:dyDescent="0.5">
      <c r="J192" s="4" t="s">
        <v>502</v>
      </c>
      <c r="K192" t="s">
        <v>524</v>
      </c>
    </row>
    <row r="193" spans="10:11" x14ac:dyDescent="0.5">
      <c r="J193" s="4" t="s">
        <v>503</v>
      </c>
      <c r="K193" t="s">
        <v>524</v>
      </c>
    </row>
    <row r="194" spans="10:11" x14ac:dyDescent="0.5">
      <c r="J194" s="4" t="s">
        <v>504</v>
      </c>
      <c r="K194" t="s">
        <v>524</v>
      </c>
    </row>
    <row r="195" spans="10:11" x14ac:dyDescent="0.5">
      <c r="J195" s="4" t="s">
        <v>505</v>
      </c>
      <c r="K195" t="s">
        <v>524</v>
      </c>
    </row>
    <row r="196" spans="10:11" x14ac:dyDescent="0.5">
      <c r="J196" s="4" t="s">
        <v>506</v>
      </c>
      <c r="K196" t="s">
        <v>524</v>
      </c>
    </row>
    <row r="197" spans="10:11" x14ac:dyDescent="0.5">
      <c r="J197" s="4" t="s">
        <v>386</v>
      </c>
      <c r="K197" t="s">
        <v>524</v>
      </c>
    </row>
    <row r="198" spans="10:11" x14ac:dyDescent="0.5">
      <c r="J198" s="4" t="s">
        <v>507</v>
      </c>
      <c r="K198" t="s">
        <v>524</v>
      </c>
    </row>
    <row r="199" spans="10:11" x14ac:dyDescent="0.5">
      <c r="J199" s="4" t="s">
        <v>508</v>
      </c>
      <c r="K199" t="s">
        <v>524</v>
      </c>
    </row>
    <row r="200" spans="10:11" x14ac:dyDescent="0.5">
      <c r="J200" s="4" t="s">
        <v>509</v>
      </c>
      <c r="K200" t="s">
        <v>524</v>
      </c>
    </row>
    <row r="201" spans="10:11" x14ac:dyDescent="0.5">
      <c r="J201" s="4" t="s">
        <v>510</v>
      </c>
      <c r="K201" t="s">
        <v>524</v>
      </c>
    </row>
    <row r="202" spans="10:11" x14ac:dyDescent="0.5">
      <c r="J202" s="4" t="s">
        <v>511</v>
      </c>
      <c r="K202" t="s">
        <v>524</v>
      </c>
    </row>
    <row r="203" spans="10:11" x14ac:dyDescent="0.5">
      <c r="J203" s="4" t="s">
        <v>387</v>
      </c>
      <c r="K203" t="s">
        <v>524</v>
      </c>
    </row>
    <row r="204" spans="10:11" x14ac:dyDescent="0.5">
      <c r="J204" s="4" t="s">
        <v>512</v>
      </c>
      <c r="K204" t="s">
        <v>524</v>
      </c>
    </row>
    <row r="205" spans="10:11" x14ac:dyDescent="0.5">
      <c r="J205" s="4" t="s">
        <v>513</v>
      </c>
      <c r="K205" t="s">
        <v>524</v>
      </c>
    </row>
    <row r="206" spans="10:11" x14ac:dyDescent="0.5">
      <c r="J206" s="4" t="s">
        <v>514</v>
      </c>
      <c r="K206" t="s">
        <v>524</v>
      </c>
    </row>
    <row r="207" spans="10:11" x14ac:dyDescent="0.5">
      <c r="J207" s="4" t="s">
        <v>515</v>
      </c>
      <c r="K207" t="s">
        <v>524</v>
      </c>
    </row>
    <row r="208" spans="10:11" x14ac:dyDescent="0.5">
      <c r="J208" s="4" t="s">
        <v>516</v>
      </c>
      <c r="K208" t="s">
        <v>524</v>
      </c>
    </row>
    <row r="209" spans="10:11" x14ac:dyDescent="0.5">
      <c r="J209" s="4" t="s">
        <v>517</v>
      </c>
      <c r="K209" t="s">
        <v>524</v>
      </c>
    </row>
    <row r="210" spans="10:11" x14ac:dyDescent="0.5">
      <c r="J210" s="4" t="s">
        <v>518</v>
      </c>
      <c r="K210" t="s">
        <v>524</v>
      </c>
    </row>
    <row r="211" spans="10:11" x14ac:dyDescent="0.5">
      <c r="J211" s="4" t="s">
        <v>519</v>
      </c>
      <c r="K211" t="s">
        <v>524</v>
      </c>
    </row>
    <row r="212" spans="10:11" x14ac:dyDescent="0.5">
      <c r="J212" s="4" t="s">
        <v>520</v>
      </c>
      <c r="K212" t="s">
        <v>524</v>
      </c>
    </row>
    <row r="213" spans="10:11" x14ac:dyDescent="0.5">
      <c r="J213" s="4" t="s">
        <v>521</v>
      </c>
      <c r="K213" t="s">
        <v>524</v>
      </c>
    </row>
    <row r="214" spans="10:11" x14ac:dyDescent="0.5">
      <c r="J214" s="4" t="s">
        <v>522</v>
      </c>
      <c r="K214" t="s">
        <v>524</v>
      </c>
    </row>
    <row r="215" spans="10:11" x14ac:dyDescent="0.5">
      <c r="J215" s="4" t="s">
        <v>523</v>
      </c>
      <c r="K215" t="s">
        <v>524</v>
      </c>
    </row>
    <row r="216" spans="10:11" x14ac:dyDescent="0.5">
      <c r="J216" s="4" t="s">
        <v>388</v>
      </c>
      <c r="K216" t="s">
        <v>524</v>
      </c>
    </row>
    <row r="217" spans="10:11" x14ac:dyDescent="0.5">
      <c r="J217" s="4" t="s">
        <v>389</v>
      </c>
      <c r="K217" t="s">
        <v>524</v>
      </c>
    </row>
    <row r="218" spans="10:11" x14ac:dyDescent="0.5">
      <c r="J218" s="4" t="s">
        <v>390</v>
      </c>
      <c r="K218" t="s">
        <v>524</v>
      </c>
    </row>
    <row r="219" spans="10:11" x14ac:dyDescent="0.5">
      <c r="J219" s="4" t="s">
        <v>391</v>
      </c>
      <c r="K219" t="s">
        <v>524</v>
      </c>
    </row>
    <row r="220" spans="10:11" x14ac:dyDescent="0.5">
      <c r="J220" s="4" t="s">
        <v>392</v>
      </c>
      <c r="K220" t="s">
        <v>524</v>
      </c>
    </row>
    <row r="221" spans="10:11" x14ac:dyDescent="0.5">
      <c r="J221" s="4" t="s">
        <v>393</v>
      </c>
      <c r="K221" t="s">
        <v>524</v>
      </c>
    </row>
    <row r="222" spans="10:11" x14ac:dyDescent="0.5">
      <c r="J222" s="4" t="s">
        <v>394</v>
      </c>
      <c r="K222" t="s">
        <v>524</v>
      </c>
    </row>
    <row r="223" spans="10:11" x14ac:dyDescent="0.5">
      <c r="J223" s="4" t="s">
        <v>395</v>
      </c>
      <c r="K223" t="s">
        <v>524</v>
      </c>
    </row>
    <row r="224" spans="10:11" x14ac:dyDescent="0.5">
      <c r="J224" s="4" t="s">
        <v>396</v>
      </c>
      <c r="K224" t="s">
        <v>524</v>
      </c>
    </row>
    <row r="225" spans="10:11" x14ac:dyDescent="0.5">
      <c r="J225" s="4" t="s">
        <v>397</v>
      </c>
      <c r="K225" t="s">
        <v>524</v>
      </c>
    </row>
    <row r="226" spans="10:11" x14ac:dyDescent="0.5">
      <c r="J226" s="4" t="s">
        <v>398</v>
      </c>
      <c r="K226" t="s">
        <v>524</v>
      </c>
    </row>
    <row r="227" spans="10:11" x14ac:dyDescent="0.5">
      <c r="J227" s="4" t="s">
        <v>375</v>
      </c>
      <c r="K227" t="s">
        <v>524</v>
      </c>
    </row>
    <row r="228" spans="10:11" x14ac:dyDescent="0.5">
      <c r="J228" s="4" t="s">
        <v>399</v>
      </c>
      <c r="K228" t="s">
        <v>524</v>
      </c>
    </row>
    <row r="229" spans="10:11" x14ac:dyDescent="0.5">
      <c r="J229" s="4" t="s">
        <v>400</v>
      </c>
      <c r="K229" t="s">
        <v>524</v>
      </c>
    </row>
    <row r="230" spans="10:11" x14ac:dyDescent="0.5">
      <c r="J230" s="4" t="s">
        <v>401</v>
      </c>
      <c r="K230" t="s">
        <v>524</v>
      </c>
    </row>
    <row r="231" spans="10:11" x14ac:dyDescent="0.5">
      <c r="J231" s="4" t="s">
        <v>402</v>
      </c>
      <c r="K231" t="s">
        <v>524</v>
      </c>
    </row>
    <row r="232" spans="10:11" x14ac:dyDescent="0.5">
      <c r="J232" s="4" t="s">
        <v>403</v>
      </c>
      <c r="K232" t="s">
        <v>524</v>
      </c>
    </row>
    <row r="233" spans="10:11" x14ac:dyDescent="0.5">
      <c r="J233" s="4" t="s">
        <v>404</v>
      </c>
      <c r="K233" t="s">
        <v>524</v>
      </c>
    </row>
    <row r="234" spans="10:11" x14ac:dyDescent="0.5">
      <c r="J234" s="4" t="s">
        <v>405</v>
      </c>
      <c r="K234" t="s">
        <v>524</v>
      </c>
    </row>
    <row r="235" spans="10:11" x14ac:dyDescent="0.5">
      <c r="J235" s="4" t="s">
        <v>406</v>
      </c>
      <c r="K235" t="s">
        <v>524</v>
      </c>
    </row>
    <row r="236" spans="10:11" x14ac:dyDescent="0.5">
      <c r="J236" s="4" t="s">
        <v>407</v>
      </c>
      <c r="K236" t="s">
        <v>524</v>
      </c>
    </row>
    <row r="237" spans="10:11" x14ac:dyDescent="0.5">
      <c r="J237" s="4" t="s">
        <v>408</v>
      </c>
      <c r="K237" t="s">
        <v>524</v>
      </c>
    </row>
    <row r="238" spans="10:11" x14ac:dyDescent="0.5">
      <c r="J238" s="4" t="s">
        <v>409</v>
      </c>
      <c r="K238" t="s">
        <v>524</v>
      </c>
    </row>
    <row r="239" spans="10:11" x14ac:dyDescent="0.5">
      <c r="J239" s="4" t="s">
        <v>410</v>
      </c>
      <c r="K239" t="s">
        <v>524</v>
      </c>
    </row>
    <row r="240" spans="10:11" x14ac:dyDescent="0.5">
      <c r="J240" s="4" t="s">
        <v>411</v>
      </c>
      <c r="K240" t="s">
        <v>524</v>
      </c>
    </row>
    <row r="241" spans="10:11" x14ac:dyDescent="0.5">
      <c r="J241" s="4" t="s">
        <v>412</v>
      </c>
      <c r="K241" t="s">
        <v>524</v>
      </c>
    </row>
    <row r="242" spans="10:11" x14ac:dyDescent="0.5">
      <c r="J242" s="4" t="s">
        <v>376</v>
      </c>
      <c r="K242" t="s">
        <v>524</v>
      </c>
    </row>
    <row r="243" spans="10:11" x14ac:dyDescent="0.5">
      <c r="J243" s="4" t="s">
        <v>413</v>
      </c>
      <c r="K243" t="s">
        <v>524</v>
      </c>
    </row>
    <row r="244" spans="10:11" x14ac:dyDescent="0.5">
      <c r="J244" s="4" t="s">
        <v>414</v>
      </c>
      <c r="K244" t="s">
        <v>524</v>
      </c>
    </row>
    <row r="245" spans="10:11" x14ac:dyDescent="0.5">
      <c r="J245" s="4" t="s">
        <v>415</v>
      </c>
      <c r="K245" t="s">
        <v>524</v>
      </c>
    </row>
    <row r="246" spans="10:11" x14ac:dyDescent="0.5">
      <c r="J246" s="4" t="s">
        <v>416</v>
      </c>
      <c r="K246" t="s">
        <v>524</v>
      </c>
    </row>
    <row r="247" spans="10:11" x14ac:dyDescent="0.5">
      <c r="J247" s="4" t="s">
        <v>417</v>
      </c>
      <c r="K247" t="s">
        <v>524</v>
      </c>
    </row>
    <row r="248" spans="10:11" x14ac:dyDescent="0.5">
      <c r="J248" s="4" t="s">
        <v>418</v>
      </c>
      <c r="K248" t="s">
        <v>524</v>
      </c>
    </row>
    <row r="249" spans="10:11" x14ac:dyDescent="0.5">
      <c r="J249" s="4" t="s">
        <v>419</v>
      </c>
      <c r="K249" t="s">
        <v>524</v>
      </c>
    </row>
    <row r="250" spans="10:11" x14ac:dyDescent="0.5">
      <c r="J250" s="4" t="s">
        <v>420</v>
      </c>
      <c r="K250" t="s">
        <v>524</v>
      </c>
    </row>
    <row r="251" spans="10:11" x14ac:dyDescent="0.5">
      <c r="J251" s="4" t="s">
        <v>421</v>
      </c>
      <c r="K251" t="s">
        <v>524</v>
      </c>
    </row>
    <row r="252" spans="10:11" x14ac:dyDescent="0.5">
      <c r="J252" s="4" t="s">
        <v>422</v>
      </c>
      <c r="K252" t="s">
        <v>524</v>
      </c>
    </row>
    <row r="253" spans="10:11" x14ac:dyDescent="0.5">
      <c r="J253" s="4" t="s">
        <v>423</v>
      </c>
      <c r="K253" t="s">
        <v>524</v>
      </c>
    </row>
    <row r="254" spans="10:11" x14ac:dyDescent="0.5">
      <c r="J254" s="4" t="s">
        <v>424</v>
      </c>
      <c r="K254" t="s">
        <v>524</v>
      </c>
    </row>
    <row r="255" spans="10:11" x14ac:dyDescent="0.5">
      <c r="J255" s="4" t="s">
        <v>425</v>
      </c>
      <c r="K255" t="s">
        <v>524</v>
      </c>
    </row>
    <row r="256" spans="10:11" x14ac:dyDescent="0.5">
      <c r="J256" s="4" t="s">
        <v>426</v>
      </c>
      <c r="K256" t="s">
        <v>524</v>
      </c>
    </row>
    <row r="257" spans="10:11" x14ac:dyDescent="0.5">
      <c r="J257" s="4" t="s">
        <v>427</v>
      </c>
      <c r="K257" t="s">
        <v>524</v>
      </c>
    </row>
    <row r="258" spans="10:11" x14ac:dyDescent="0.5">
      <c r="J258" s="4" t="s">
        <v>428</v>
      </c>
      <c r="K258" t="s">
        <v>524</v>
      </c>
    </row>
    <row r="259" spans="10:11" x14ac:dyDescent="0.5">
      <c r="J259" s="4" t="s">
        <v>342</v>
      </c>
      <c r="K259" t="s">
        <v>174</v>
      </c>
    </row>
    <row r="260" spans="10:11" x14ac:dyDescent="0.5">
      <c r="J260" s="4" t="s">
        <v>343</v>
      </c>
      <c r="K260" t="s">
        <v>174</v>
      </c>
    </row>
    <row r="261" spans="10:11" x14ac:dyDescent="0.5">
      <c r="J261" s="4" t="s">
        <v>344</v>
      </c>
      <c r="K261" t="s">
        <v>174</v>
      </c>
    </row>
    <row r="262" spans="10:11" x14ac:dyDescent="0.5">
      <c r="J262" s="4" t="s">
        <v>345</v>
      </c>
      <c r="K262" t="s">
        <v>174</v>
      </c>
    </row>
    <row r="263" spans="10:11" x14ac:dyDescent="0.5">
      <c r="J263" s="4" t="s">
        <v>346</v>
      </c>
      <c r="K263" t="s">
        <v>174</v>
      </c>
    </row>
    <row r="264" spans="10:11" x14ac:dyDescent="0.5">
      <c r="J264" s="4" t="s">
        <v>347</v>
      </c>
      <c r="K264" t="s">
        <v>174</v>
      </c>
    </row>
    <row r="265" spans="10:11" x14ac:dyDescent="0.5">
      <c r="J265" s="4" t="s">
        <v>348</v>
      </c>
      <c r="K265" t="s">
        <v>174</v>
      </c>
    </row>
    <row r="266" spans="10:11" x14ac:dyDescent="0.5">
      <c r="J266" s="4" t="s">
        <v>349</v>
      </c>
      <c r="K266" t="s">
        <v>174</v>
      </c>
    </row>
    <row r="267" spans="10:11" x14ac:dyDescent="0.5">
      <c r="J267" s="4" t="s">
        <v>350</v>
      </c>
      <c r="K267" t="s">
        <v>174</v>
      </c>
    </row>
    <row r="268" spans="10:11" x14ac:dyDescent="0.5">
      <c r="J268" s="4" t="s">
        <v>351</v>
      </c>
      <c r="K268" t="s">
        <v>174</v>
      </c>
    </row>
    <row r="269" spans="10:11" x14ac:dyDescent="0.5">
      <c r="J269" s="4" t="s">
        <v>352</v>
      </c>
      <c r="K269" t="s">
        <v>174</v>
      </c>
    </row>
    <row r="270" spans="10:11" x14ac:dyDescent="0.5">
      <c r="J270" s="4" t="s">
        <v>353</v>
      </c>
      <c r="K270" t="s">
        <v>174</v>
      </c>
    </row>
    <row r="271" spans="10:11" x14ac:dyDescent="0.5">
      <c r="J271" s="4" t="s">
        <v>354</v>
      </c>
      <c r="K271" t="s">
        <v>174</v>
      </c>
    </row>
    <row r="272" spans="10:11" x14ac:dyDescent="0.5">
      <c r="J272" s="4" t="s">
        <v>355</v>
      </c>
      <c r="K272" t="s">
        <v>174</v>
      </c>
    </row>
    <row r="273" spans="10:11" x14ac:dyDescent="0.5">
      <c r="J273" s="4" t="s">
        <v>356</v>
      </c>
      <c r="K273" t="s">
        <v>174</v>
      </c>
    </row>
    <row r="274" spans="10:11" x14ac:dyDescent="0.5">
      <c r="J274" s="4" t="s">
        <v>357</v>
      </c>
      <c r="K274" t="s">
        <v>174</v>
      </c>
    </row>
    <row r="275" spans="10:11" x14ac:dyDescent="0.5">
      <c r="J275" s="4" t="s">
        <v>310</v>
      </c>
      <c r="K275" t="s">
        <v>176</v>
      </c>
    </row>
    <row r="276" spans="10:11" x14ac:dyDescent="0.5">
      <c r="J276" s="4" t="s">
        <v>311</v>
      </c>
      <c r="K276" t="s">
        <v>176</v>
      </c>
    </row>
    <row r="277" spans="10:11" x14ac:dyDescent="0.5">
      <c r="J277" s="4" t="s">
        <v>312</v>
      </c>
      <c r="K277" t="s">
        <v>176</v>
      </c>
    </row>
    <row r="278" spans="10:11" x14ac:dyDescent="0.5">
      <c r="J278" s="4" t="s">
        <v>313</v>
      </c>
      <c r="K278" t="s">
        <v>176</v>
      </c>
    </row>
    <row r="279" spans="10:11" x14ac:dyDescent="0.5">
      <c r="J279" s="4" t="s">
        <v>314</v>
      </c>
      <c r="K279" t="s">
        <v>176</v>
      </c>
    </row>
    <row r="280" spans="10:11" x14ac:dyDescent="0.5">
      <c r="J280" s="4" t="s">
        <v>315</v>
      </c>
      <c r="K280" t="s">
        <v>176</v>
      </c>
    </row>
    <row r="281" spans="10:11" x14ac:dyDescent="0.5">
      <c r="J281" s="4" t="s">
        <v>316</v>
      </c>
      <c r="K281" t="s">
        <v>176</v>
      </c>
    </row>
    <row r="282" spans="10:11" x14ac:dyDescent="0.5">
      <c r="J282" s="4" t="s">
        <v>319</v>
      </c>
      <c r="K282" t="s">
        <v>176</v>
      </c>
    </row>
    <row r="283" spans="10:11" x14ac:dyDescent="0.5">
      <c r="J283" s="4" t="s">
        <v>320</v>
      </c>
      <c r="K283" t="s">
        <v>176</v>
      </c>
    </row>
    <row r="284" spans="10:11" x14ac:dyDescent="0.5">
      <c r="J284" s="4" t="s">
        <v>317</v>
      </c>
      <c r="K284" t="s">
        <v>176</v>
      </c>
    </row>
    <row r="285" spans="10:11" x14ac:dyDescent="0.5">
      <c r="J285" s="4" t="s">
        <v>318</v>
      </c>
      <c r="K285" t="s">
        <v>176</v>
      </c>
    </row>
    <row r="286" spans="10:11" x14ac:dyDescent="0.5">
      <c r="J286" s="4" t="s">
        <v>358</v>
      </c>
      <c r="K286" t="s">
        <v>174</v>
      </c>
    </row>
    <row r="287" spans="10:11" x14ac:dyDescent="0.5">
      <c r="J287" s="4" t="s">
        <v>359</v>
      </c>
      <c r="K287" t="s">
        <v>174</v>
      </c>
    </row>
    <row r="288" spans="10:11" x14ac:dyDescent="0.5">
      <c r="J288" s="4" t="s">
        <v>360</v>
      </c>
      <c r="K288" t="s">
        <v>174</v>
      </c>
    </row>
    <row r="289" spans="10:11" x14ac:dyDescent="0.5">
      <c r="J289" s="4" t="s">
        <v>361</v>
      </c>
      <c r="K289" t="s">
        <v>174</v>
      </c>
    </row>
    <row r="290" spans="10:11" x14ac:dyDescent="0.5">
      <c r="J290" s="4" t="s">
        <v>362</v>
      </c>
      <c r="K290" t="s">
        <v>174</v>
      </c>
    </row>
    <row r="291" spans="10:11" x14ac:dyDescent="0.5">
      <c r="J291" s="4" t="s">
        <v>363</v>
      </c>
      <c r="K291" t="s">
        <v>174</v>
      </c>
    </row>
    <row r="292" spans="10:11" x14ac:dyDescent="0.5">
      <c r="J292" s="4" t="s">
        <v>364</v>
      </c>
      <c r="K292" t="s">
        <v>174</v>
      </c>
    </row>
    <row r="293" spans="10:11" x14ac:dyDescent="0.5">
      <c r="J293" s="4" t="s">
        <v>365</v>
      </c>
      <c r="K293" t="s">
        <v>174</v>
      </c>
    </row>
    <row r="294" spans="10:11" x14ac:dyDescent="0.5">
      <c r="J294" s="4" t="s">
        <v>366</v>
      </c>
      <c r="K294" t="s">
        <v>174</v>
      </c>
    </row>
    <row r="295" spans="10:11" x14ac:dyDescent="0.5">
      <c r="J295" s="4" t="s">
        <v>367</v>
      </c>
      <c r="K295" t="s">
        <v>174</v>
      </c>
    </row>
    <row r="296" spans="10:11" x14ac:dyDescent="0.5">
      <c r="J296" s="4" t="s">
        <v>368</v>
      </c>
      <c r="K296" t="s">
        <v>174</v>
      </c>
    </row>
    <row r="297" spans="10:11" x14ac:dyDescent="0.5">
      <c r="J297" s="4" t="s">
        <v>369</v>
      </c>
      <c r="K297" t="s">
        <v>174</v>
      </c>
    </row>
    <row r="298" spans="10:11" x14ac:dyDescent="0.5">
      <c r="J298" s="4" t="s">
        <v>370</v>
      </c>
      <c r="K298" t="s">
        <v>174</v>
      </c>
    </row>
    <row r="299" spans="10:11" x14ac:dyDescent="0.5">
      <c r="J299" s="4" t="s">
        <v>371</v>
      </c>
      <c r="K299" t="s">
        <v>174</v>
      </c>
    </row>
    <row r="300" spans="10:11" x14ac:dyDescent="0.5">
      <c r="J300" s="4" t="s">
        <v>372</v>
      </c>
      <c r="K300" t="s">
        <v>174</v>
      </c>
    </row>
    <row r="301" spans="10:11" x14ac:dyDescent="0.5">
      <c r="J301" s="4" t="s">
        <v>373</v>
      </c>
      <c r="K301" t="s">
        <v>174</v>
      </c>
    </row>
  </sheetData>
  <sheetProtection sheet="1" objects="1" scenarios="1"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F0B98-E101-F14D-AD4F-9A01E8D56012}">
  <dimension ref="A1:AD55"/>
  <sheetViews>
    <sheetView tabSelected="1" zoomScale="70" zoomScaleNormal="70" workbookViewId="0">
      <selection activeCell="R45" sqref="R45:X45"/>
    </sheetView>
  </sheetViews>
  <sheetFormatPr defaultColWidth="11" defaultRowHeight="15.75" x14ac:dyDescent="0.5"/>
  <cols>
    <col min="1" max="1" width="27.1875" customWidth="1"/>
    <col min="3" max="3" width="11.0625" bestFit="1" customWidth="1"/>
    <col min="4" max="7" width="11" customWidth="1"/>
    <col min="8" max="8" width="11.0625" bestFit="1" customWidth="1"/>
    <col min="10" max="10" width="11" customWidth="1"/>
    <col min="12" max="13" width="11.0625" bestFit="1" customWidth="1"/>
    <col min="14" max="14" width="11.8125" bestFit="1" customWidth="1"/>
    <col min="18" max="18" width="16.6875" bestFit="1" customWidth="1"/>
    <col min="19" max="19" width="15.6875" bestFit="1" customWidth="1"/>
    <col min="20" max="23" width="6.6875" bestFit="1" customWidth="1"/>
    <col min="24" max="24" width="9.5625" bestFit="1" customWidth="1"/>
    <col min="25" max="26" width="7.6875" bestFit="1" customWidth="1"/>
    <col min="27" max="28" width="8.6875" bestFit="1" customWidth="1"/>
    <col min="29" max="29" width="17.625" bestFit="1" customWidth="1"/>
    <col min="30" max="30" width="24.25" bestFit="1" customWidth="1"/>
    <col min="31" max="32" width="8.1875" bestFit="1" customWidth="1"/>
    <col min="33" max="33" width="7.1875" bestFit="1" customWidth="1"/>
    <col min="34" max="34" width="17.8125" bestFit="1" customWidth="1"/>
    <col min="35" max="35" width="24.1875" bestFit="1" customWidth="1"/>
    <col min="36" max="36" width="27.6875" bestFit="1" customWidth="1"/>
    <col min="37" max="37" width="8.1875" bestFit="1" customWidth="1"/>
    <col min="38" max="38" width="7.1875" bestFit="1" customWidth="1"/>
    <col min="39" max="39" width="17.8125" bestFit="1" customWidth="1"/>
    <col min="40" max="40" width="24.1875" bestFit="1" customWidth="1"/>
    <col min="41" max="41" width="22.1875" bestFit="1" customWidth="1"/>
    <col min="42" max="42" width="27.6875" bestFit="1" customWidth="1"/>
  </cols>
  <sheetData>
    <row r="1" spans="1:30" ht="49.15" x14ac:dyDescent="0.75">
      <c r="A1" s="1" t="s">
        <v>0</v>
      </c>
      <c r="B1" s="1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1" t="s">
        <v>7</v>
      </c>
      <c r="I1" s="2" t="s">
        <v>163</v>
      </c>
      <c r="J1" s="2" t="s">
        <v>164</v>
      </c>
      <c r="K1" s="2" t="s">
        <v>165</v>
      </c>
      <c r="L1" s="2" t="s">
        <v>166</v>
      </c>
      <c r="M1" s="2" t="s">
        <v>167</v>
      </c>
      <c r="N1" s="2" t="s">
        <v>168</v>
      </c>
      <c r="O1" s="2" t="s">
        <v>169</v>
      </c>
      <c r="R1" s="22" t="s">
        <v>186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</row>
    <row r="2" spans="1:30" x14ac:dyDescent="0.5">
      <c r="A2" s="4" t="s">
        <v>8</v>
      </c>
      <c r="B2" s="1" t="s">
        <v>9</v>
      </c>
      <c r="C2" s="1">
        <v>0.37795000000000001</v>
      </c>
      <c r="D2" s="1">
        <v>10172565</v>
      </c>
      <c r="E2" s="1">
        <v>4861853</v>
      </c>
      <c r="F2" s="1">
        <v>2300444</v>
      </c>
      <c r="G2" s="1">
        <v>3010268</v>
      </c>
      <c r="H2" s="1">
        <v>1</v>
      </c>
      <c r="I2" t="s">
        <v>163</v>
      </c>
      <c r="J2">
        <f>D2-F2-G2</f>
        <v>4861853</v>
      </c>
      <c r="K2" t="s">
        <v>165</v>
      </c>
      <c r="L2">
        <f>MAX((E2-E2)/(E2+1),0)</f>
        <v>0</v>
      </c>
      <c r="M2">
        <f>1-L2</f>
        <v>1</v>
      </c>
      <c r="N2">
        <f>MAX((J2-J2)/(J2+1),0)</f>
        <v>0</v>
      </c>
      <c r="O2" t="str">
        <f>VLOOKUP(A2,Metadata!$A$1:$B$151,2,FALSE)</f>
        <v>SPEC06</v>
      </c>
    </row>
    <row r="3" spans="1:30" x14ac:dyDescent="0.5">
      <c r="A3" s="4" t="s">
        <v>8</v>
      </c>
      <c r="B3" s="1" t="s">
        <v>10</v>
      </c>
      <c r="C3" s="1">
        <v>0.54098999999999997</v>
      </c>
      <c r="D3" s="1">
        <v>11102843</v>
      </c>
      <c r="E3" s="1">
        <v>1515744</v>
      </c>
      <c r="F3" s="1">
        <v>2034998</v>
      </c>
      <c r="G3" s="1">
        <v>2061245</v>
      </c>
      <c r="H3" s="1">
        <v>1</v>
      </c>
      <c r="I3" t="s">
        <v>163</v>
      </c>
      <c r="J3">
        <f t="shared" ref="J3:J7" si="0">D3-F3-G3</f>
        <v>7006600</v>
      </c>
      <c r="K3" t="s">
        <v>165</v>
      </c>
      <c r="L3">
        <f>MAX((E2-E3)/(E2+1),0)</f>
        <v>0.68823724447505008</v>
      </c>
      <c r="M3">
        <f t="shared" ref="M3:M7" si="1">1-L3</f>
        <v>0.31176275552494992</v>
      </c>
      <c r="N3">
        <f>MAX((J3-J2)/(J2+1),0)</f>
        <v>0.44113768122201941</v>
      </c>
      <c r="O3" t="str">
        <f>VLOOKUP(A3,Metadata!$A$1:$B$151,2,FALSE)</f>
        <v>SPEC06</v>
      </c>
      <c r="R3" s="3" t="s">
        <v>7</v>
      </c>
      <c r="S3" t="s">
        <v>177</v>
      </c>
    </row>
    <row r="4" spans="1:30" x14ac:dyDescent="0.5">
      <c r="A4" s="4" t="s">
        <v>8</v>
      </c>
      <c r="B4" s="1" t="s">
        <v>11</v>
      </c>
      <c r="C4" s="1">
        <v>0.48322999999999999</v>
      </c>
      <c r="D4" s="1">
        <v>9650368</v>
      </c>
      <c r="E4" s="1">
        <v>2397866</v>
      </c>
      <c r="F4" s="1">
        <v>2240121</v>
      </c>
      <c r="G4" s="1">
        <v>2111972</v>
      </c>
      <c r="H4" s="1">
        <v>1</v>
      </c>
      <c r="I4" t="s">
        <v>163</v>
      </c>
      <c r="J4">
        <f t="shared" si="0"/>
        <v>5298275</v>
      </c>
      <c r="K4" t="s">
        <v>165</v>
      </c>
      <c r="L4">
        <f>MAX((E2-E4)/(E2+1),0)</f>
        <v>0.50679987510937186</v>
      </c>
      <c r="M4">
        <f t="shared" si="1"/>
        <v>0.49320012489062814</v>
      </c>
      <c r="N4">
        <f>MAX((J4-J2)/(J2+1),0)</f>
        <v>8.9764521929288701E-2</v>
      </c>
      <c r="O4" t="str">
        <f>VLOOKUP(A4,Metadata!$A$1:$B$151,2,FALSE)</f>
        <v>SPEC06</v>
      </c>
    </row>
    <row r="5" spans="1:30" x14ac:dyDescent="0.5">
      <c r="A5" s="4" t="s">
        <v>8</v>
      </c>
      <c r="B5" s="1" t="s">
        <v>12</v>
      </c>
      <c r="C5" s="1">
        <v>0.59126000000000001</v>
      </c>
      <c r="D5" s="1">
        <v>13901432</v>
      </c>
      <c r="E5" s="1">
        <v>991995</v>
      </c>
      <c r="F5" s="1">
        <v>1994092</v>
      </c>
      <c r="G5" s="1">
        <v>2356811</v>
      </c>
      <c r="H5" s="1">
        <v>1</v>
      </c>
      <c r="I5" t="s">
        <v>163</v>
      </c>
      <c r="J5">
        <f t="shared" si="0"/>
        <v>9550529</v>
      </c>
      <c r="K5" t="s">
        <v>165</v>
      </c>
      <c r="L5">
        <f>MAX((E2-E5)/(E2+1),0)</f>
        <v>0.79596343287972038</v>
      </c>
      <c r="M5">
        <f t="shared" si="1"/>
        <v>0.20403656712027962</v>
      </c>
      <c r="N5">
        <f>MAX((J5-J2)/(J2+1),0)</f>
        <v>0.96438025493978219</v>
      </c>
      <c r="O5" t="str">
        <f>VLOOKUP(A5,Metadata!$A$1:$B$151,2,FALSE)</f>
        <v>SPEC06</v>
      </c>
      <c r="S5" s="3" t="s">
        <v>181</v>
      </c>
    </row>
    <row r="6" spans="1:30" x14ac:dyDescent="0.5">
      <c r="A6" s="4" t="s">
        <v>8</v>
      </c>
      <c r="B6" s="1" t="s">
        <v>13</v>
      </c>
      <c r="C6" s="1">
        <v>0.55212000000000006</v>
      </c>
      <c r="D6" s="1">
        <v>11758463</v>
      </c>
      <c r="E6" s="1">
        <v>1461217</v>
      </c>
      <c r="F6" s="1">
        <v>1960502</v>
      </c>
      <c r="G6" s="1">
        <v>3028554</v>
      </c>
      <c r="H6" s="1">
        <v>1</v>
      </c>
      <c r="I6" t="s">
        <v>163</v>
      </c>
      <c r="J6">
        <f t="shared" si="0"/>
        <v>6769407</v>
      </c>
      <c r="K6" t="s">
        <v>165</v>
      </c>
      <c r="L6">
        <f>MAX((E2-E6)/(E2+1),0)</f>
        <v>0.69945251338275483</v>
      </c>
      <c r="M6">
        <f t="shared" si="1"/>
        <v>0.30054748661724517</v>
      </c>
      <c r="N6">
        <f>MAX((J6-J2)/(J2+1),0)</f>
        <v>0.39235114834793478</v>
      </c>
      <c r="O6" t="str">
        <f>VLOOKUP(A6,Metadata!$A$1:$B$151,2,FALSE)</f>
        <v>SPEC06</v>
      </c>
      <c r="S6" t="s">
        <v>180</v>
      </c>
      <c r="X6" t="s">
        <v>178</v>
      </c>
      <c r="AC6" t="s">
        <v>182</v>
      </c>
      <c r="AD6" t="s">
        <v>183</v>
      </c>
    </row>
    <row r="7" spans="1:30" x14ac:dyDescent="0.5">
      <c r="A7" s="4" t="s">
        <v>14</v>
      </c>
      <c r="B7" s="1" t="s">
        <v>9</v>
      </c>
      <c r="C7" s="1">
        <v>0.57957999999999998</v>
      </c>
      <c r="D7" s="1">
        <v>9619039</v>
      </c>
      <c r="E7" s="1">
        <v>9028481</v>
      </c>
      <c r="F7" s="1">
        <v>220227</v>
      </c>
      <c r="G7" s="1">
        <v>370331</v>
      </c>
      <c r="H7" s="1">
        <v>1</v>
      </c>
      <c r="I7" t="s">
        <v>163</v>
      </c>
      <c r="J7">
        <f t="shared" si="0"/>
        <v>9028481</v>
      </c>
      <c r="K7" t="s">
        <v>165</v>
      </c>
      <c r="L7">
        <f t="shared" ref="L7" si="2">MAX((E7-E7)/(E7+1),0)</f>
        <v>0</v>
      </c>
      <c r="M7">
        <f t="shared" si="1"/>
        <v>1</v>
      </c>
      <c r="N7">
        <f t="shared" ref="N7" si="3">MAX((J7-J7)/(J7+1),0)</f>
        <v>0</v>
      </c>
      <c r="O7" t="str">
        <f>VLOOKUP(A7,Metadata!$A$1:$B$151,2,FALSE)</f>
        <v>SPEC06</v>
      </c>
      <c r="R7" s="3" t="s">
        <v>171</v>
      </c>
      <c r="S7" t="s">
        <v>9</v>
      </c>
      <c r="T7" t="s">
        <v>11</v>
      </c>
      <c r="U7" t="s">
        <v>12</v>
      </c>
      <c r="V7" t="s">
        <v>10</v>
      </c>
      <c r="W7" t="s">
        <v>13</v>
      </c>
      <c r="X7" t="s">
        <v>9</v>
      </c>
      <c r="Y7" t="s">
        <v>11</v>
      </c>
      <c r="Z7" t="s">
        <v>12</v>
      </c>
      <c r="AA7" t="s">
        <v>10</v>
      </c>
      <c r="AB7" t="s">
        <v>13</v>
      </c>
    </row>
    <row r="8" spans="1:30" x14ac:dyDescent="0.5">
      <c r="A8" s="4" t="s">
        <v>14</v>
      </c>
      <c r="B8" s="1" t="s">
        <v>10</v>
      </c>
      <c r="C8" s="1">
        <v>1.1395299999999999</v>
      </c>
      <c r="D8" s="1">
        <v>9524139</v>
      </c>
      <c r="E8" s="1">
        <v>413464</v>
      </c>
      <c r="F8" s="1">
        <v>220225</v>
      </c>
      <c r="G8" s="1">
        <v>381964</v>
      </c>
      <c r="H8" s="1">
        <v>1</v>
      </c>
      <c r="I8" t="s">
        <v>163</v>
      </c>
      <c r="J8">
        <f t="shared" ref="J8:J51" si="4">D8-F8-G8</f>
        <v>8921950</v>
      </c>
      <c r="K8" t="s">
        <v>165</v>
      </c>
      <c r="L8">
        <f t="shared" ref="L8" si="5">MAX((E7-E8)/(E7+1),0)</f>
        <v>0.95420437234077671</v>
      </c>
      <c r="M8">
        <f t="shared" ref="M8:M51" si="6">1-L8</f>
        <v>4.5795627659223292E-2</v>
      </c>
      <c r="N8">
        <f t="shared" ref="N8" si="7">MAX((J8-J7)/(J7+1),0)</f>
        <v>0</v>
      </c>
      <c r="O8" t="str">
        <f>VLOOKUP(A8,Metadata!$A$1:$B$151,2,FALSE)</f>
        <v>SPEC06</v>
      </c>
      <c r="R8" s="4" t="s">
        <v>170</v>
      </c>
      <c r="S8" s="24">
        <v>4</v>
      </c>
      <c r="T8" s="24">
        <v>4</v>
      </c>
      <c r="U8" s="24">
        <v>4</v>
      </c>
      <c r="V8" s="24">
        <v>4</v>
      </c>
      <c r="W8" s="24">
        <v>4</v>
      </c>
      <c r="X8" s="5">
        <v>1</v>
      </c>
      <c r="Y8" s="5">
        <v>2.4230572356840221</v>
      </c>
      <c r="Z8" s="5">
        <v>1.5021672286714522</v>
      </c>
      <c r="AA8" s="5">
        <v>4.7588179376550279</v>
      </c>
      <c r="AB8" s="5">
        <v>5.8188937713823963</v>
      </c>
      <c r="AC8" s="24">
        <v>20</v>
      </c>
      <c r="AD8" s="5"/>
    </row>
    <row r="9" spans="1:30" x14ac:dyDescent="0.5">
      <c r="A9" s="4" t="s">
        <v>14</v>
      </c>
      <c r="B9" s="1" t="s">
        <v>11</v>
      </c>
      <c r="C9" s="1">
        <v>1.1179600000000001</v>
      </c>
      <c r="D9" s="1">
        <v>9485768</v>
      </c>
      <c r="E9" s="1">
        <v>341531</v>
      </c>
      <c r="F9" s="1">
        <v>220226</v>
      </c>
      <c r="G9" s="1">
        <v>220568</v>
      </c>
      <c r="H9" s="1">
        <v>1</v>
      </c>
      <c r="I9" t="s">
        <v>163</v>
      </c>
      <c r="J9">
        <f t="shared" si="4"/>
        <v>9044974</v>
      </c>
      <c r="K9" t="s">
        <v>165</v>
      </c>
      <c r="L9">
        <f t="shared" ref="L9" si="8">MAX((E7-E9)/(E7+1),0)</f>
        <v>0.96217171391602707</v>
      </c>
      <c r="M9">
        <f t="shared" si="6"/>
        <v>3.7828286083972928E-2</v>
      </c>
      <c r="N9">
        <f t="shared" ref="N9" si="9">MAX((J9-J7)/(J7+1),0)</f>
        <v>1.8267744234302067E-3</v>
      </c>
      <c r="O9" t="str">
        <f>VLOOKUP(A9,Metadata!$A$1:$B$151,2,FALSE)</f>
        <v>SPEC06</v>
      </c>
      <c r="R9" s="4" t="s">
        <v>173</v>
      </c>
      <c r="S9" s="24">
        <v>2</v>
      </c>
      <c r="T9" s="24">
        <v>2</v>
      </c>
      <c r="U9" s="24">
        <v>2</v>
      </c>
      <c r="V9" s="24">
        <v>2</v>
      </c>
      <c r="W9" s="24">
        <v>2</v>
      </c>
      <c r="X9" s="5">
        <v>1</v>
      </c>
      <c r="Y9" s="5">
        <v>1.2983758662682565</v>
      </c>
      <c r="Z9" s="5">
        <v>1.0003022549976401</v>
      </c>
      <c r="AA9" s="5">
        <v>1.4031872123292921</v>
      </c>
      <c r="AB9" s="5">
        <v>1.5024700863270148</v>
      </c>
      <c r="AC9" s="24">
        <v>10</v>
      </c>
      <c r="AD9" s="5"/>
    </row>
    <row r="10" spans="1:30" x14ac:dyDescent="0.5">
      <c r="A10" s="4" t="s">
        <v>14</v>
      </c>
      <c r="B10" s="1" t="s">
        <v>12</v>
      </c>
      <c r="C10" s="1">
        <v>0.99482000000000004</v>
      </c>
      <c r="D10" s="1">
        <v>9615504</v>
      </c>
      <c r="E10" s="1">
        <v>1197723</v>
      </c>
      <c r="F10" s="1">
        <v>220227</v>
      </c>
      <c r="G10" s="1">
        <v>381597</v>
      </c>
      <c r="H10" s="1">
        <v>1</v>
      </c>
      <c r="I10" t="s">
        <v>163</v>
      </c>
      <c r="J10">
        <f t="shared" si="4"/>
        <v>9013680</v>
      </c>
      <c r="K10" t="s">
        <v>165</v>
      </c>
      <c r="L10">
        <f t="shared" ref="L10" si="10">MAX((E7-E10)/(E7+1),0)</f>
        <v>0.86733938219071605</v>
      </c>
      <c r="M10">
        <f t="shared" si="6"/>
        <v>0.13266061780928395</v>
      </c>
      <c r="N10">
        <f t="shared" ref="N10" si="11">MAX((J10-J7)/(J7+1),0)</f>
        <v>0</v>
      </c>
      <c r="O10" t="str">
        <f>VLOOKUP(A10,Metadata!$A$1:$B$151,2,FALSE)</f>
        <v>SPEC06</v>
      </c>
      <c r="R10" s="4" t="s">
        <v>176</v>
      </c>
      <c r="S10" s="24">
        <v>2</v>
      </c>
      <c r="T10" s="24">
        <v>1</v>
      </c>
      <c r="U10" s="24">
        <v>1</v>
      </c>
      <c r="V10" s="24">
        <v>2</v>
      </c>
      <c r="W10" s="24">
        <v>1</v>
      </c>
      <c r="X10" s="5">
        <v>1</v>
      </c>
      <c r="Y10" s="5">
        <v>1.2248433424808791</v>
      </c>
      <c r="Z10" s="5">
        <v>1.2849569314314864</v>
      </c>
      <c r="AA10" s="5">
        <v>1.5825751848744762</v>
      </c>
      <c r="AB10" s="5">
        <v>1.3097532075213669</v>
      </c>
      <c r="AC10" s="24">
        <v>7</v>
      </c>
      <c r="AD10" s="5"/>
    </row>
    <row r="11" spans="1:30" x14ac:dyDescent="0.5">
      <c r="A11" s="4" t="s">
        <v>14</v>
      </c>
      <c r="B11" s="1" t="s">
        <v>13</v>
      </c>
      <c r="C11" s="1">
        <v>1.1651199999999999</v>
      </c>
      <c r="D11" s="1">
        <v>9619015</v>
      </c>
      <c r="E11" s="1">
        <v>179223</v>
      </c>
      <c r="F11" s="1">
        <v>220227</v>
      </c>
      <c r="G11" s="1">
        <v>370193</v>
      </c>
      <c r="H11" s="1">
        <v>1</v>
      </c>
      <c r="I11" t="s">
        <v>163</v>
      </c>
      <c r="J11">
        <f t="shared" si="4"/>
        <v>9028595</v>
      </c>
      <c r="K11" t="s">
        <v>165</v>
      </c>
      <c r="L11">
        <f t="shared" ref="L11" si="12">MAX((E7-E11)/(E7+1),0)</f>
        <v>0.98014904388135238</v>
      </c>
      <c r="M11">
        <f t="shared" si="6"/>
        <v>1.9850956118647622E-2</v>
      </c>
      <c r="N11">
        <f t="shared" ref="N11" si="13">MAX((J11-J7)/(J7+1),0)</f>
        <v>1.2626707346816442E-5</v>
      </c>
      <c r="O11" t="str">
        <f>VLOOKUP(A11,Metadata!$A$1:$B$151,2,FALSE)</f>
        <v>SPEC06</v>
      </c>
      <c r="R11" s="4" t="s">
        <v>175</v>
      </c>
      <c r="S11" s="24">
        <v>2</v>
      </c>
      <c r="T11" s="24">
        <v>2</v>
      </c>
      <c r="U11" s="24">
        <v>2</v>
      </c>
      <c r="V11" s="24">
        <v>2</v>
      </c>
      <c r="W11" s="24">
        <v>2</v>
      </c>
      <c r="X11" s="5">
        <v>1</v>
      </c>
      <c r="Y11" s="5">
        <v>1.9828840124984537</v>
      </c>
      <c r="Z11" s="5">
        <v>2.0055320339525537</v>
      </c>
      <c r="AA11" s="5">
        <v>2.0307974075431932</v>
      </c>
      <c r="AB11" s="5">
        <v>2.032537327836911</v>
      </c>
      <c r="AC11" s="24">
        <v>10</v>
      </c>
      <c r="AD11" s="5"/>
    </row>
    <row r="12" spans="1:30" x14ac:dyDescent="0.5">
      <c r="A12" s="4" t="s">
        <v>15</v>
      </c>
      <c r="B12" s="1" t="s">
        <v>9</v>
      </c>
      <c r="C12" s="1">
        <v>8.2379999999999995E-2</v>
      </c>
      <c r="D12" s="1">
        <v>28484259</v>
      </c>
      <c r="E12" s="1">
        <v>25913194</v>
      </c>
      <c r="F12" s="1">
        <v>275582</v>
      </c>
      <c r="G12" s="1">
        <v>2295483</v>
      </c>
      <c r="H12" s="1">
        <v>1</v>
      </c>
      <c r="I12" t="s">
        <v>163</v>
      </c>
      <c r="J12">
        <f t="shared" si="4"/>
        <v>25913194</v>
      </c>
      <c r="K12" t="s">
        <v>165</v>
      </c>
      <c r="L12">
        <f t="shared" ref="L12" si="14">MAX((E12-E12)/(E12+1),0)</f>
        <v>0</v>
      </c>
      <c r="M12">
        <f t="shared" si="6"/>
        <v>1</v>
      </c>
      <c r="N12">
        <f t="shared" ref="N12" si="15">MAX((J12-J12)/(J12+1),0)</f>
        <v>0</v>
      </c>
      <c r="O12" t="str">
        <f>VLOOKUP(A12,Metadata!$A$1:$B$151,2,FALSE)</f>
        <v>SPEC06</v>
      </c>
      <c r="R12" s="4" t="s">
        <v>185</v>
      </c>
      <c r="S12" s="24">
        <v>10</v>
      </c>
      <c r="T12" s="24">
        <v>9</v>
      </c>
      <c r="U12" s="24">
        <v>9</v>
      </c>
      <c r="V12" s="24">
        <v>10</v>
      </c>
      <c r="W12" s="24">
        <v>9</v>
      </c>
      <c r="X12" s="5">
        <v>1</v>
      </c>
      <c r="Y12" s="5">
        <v>7.6408551089784087</v>
      </c>
      <c r="Z12" s="5">
        <v>3.8722884938344722</v>
      </c>
      <c r="AA12" s="5">
        <v>21.460787784612794</v>
      </c>
      <c r="AB12" s="5">
        <v>23.274173306268366</v>
      </c>
      <c r="AC12" s="24"/>
      <c r="AD12" s="5"/>
    </row>
    <row r="13" spans="1:30" x14ac:dyDescent="0.5">
      <c r="A13" s="4" t="s">
        <v>15</v>
      </c>
      <c r="B13" s="1" t="s">
        <v>10</v>
      </c>
      <c r="C13" s="1">
        <v>9.486E-2</v>
      </c>
      <c r="D13" s="1">
        <v>61250191</v>
      </c>
      <c r="E13" s="1">
        <v>20561883</v>
      </c>
      <c r="F13" s="1">
        <v>410406</v>
      </c>
      <c r="G13" s="1">
        <v>2953803</v>
      </c>
      <c r="H13" s="1">
        <v>1</v>
      </c>
      <c r="I13" t="s">
        <v>163</v>
      </c>
      <c r="J13">
        <f t="shared" si="4"/>
        <v>57885982</v>
      </c>
      <c r="K13" t="s">
        <v>165</v>
      </c>
      <c r="L13">
        <f t="shared" ref="L13" si="16">MAX((E12-E13)/(E12+1),0)</f>
        <v>0.20650911630155988</v>
      </c>
      <c r="M13">
        <f t="shared" si="6"/>
        <v>0.79349088369844012</v>
      </c>
      <c r="N13">
        <f t="shared" ref="N13" si="17">MAX((J13-J12)/(J12+1),0)</f>
        <v>1.2338419866789874</v>
      </c>
      <c r="O13" t="str">
        <f>VLOOKUP(A13,Metadata!$A$1:$B$151,2,FALSE)</f>
        <v>SPEC06</v>
      </c>
    </row>
    <row r="14" spans="1:30" x14ac:dyDescent="0.5">
      <c r="A14" s="4" t="s">
        <v>15</v>
      </c>
      <c r="B14" s="1" t="s">
        <v>11</v>
      </c>
      <c r="C14" s="1">
        <v>8.0949999999999994E-2</v>
      </c>
      <c r="D14" s="1">
        <v>31076252</v>
      </c>
      <c r="E14" s="1">
        <v>26743364</v>
      </c>
      <c r="F14" s="1">
        <v>321236</v>
      </c>
      <c r="G14" s="1">
        <v>2203998</v>
      </c>
      <c r="H14" s="1">
        <v>1</v>
      </c>
      <c r="I14" t="s">
        <v>163</v>
      </c>
      <c r="J14">
        <f t="shared" si="4"/>
        <v>28551018</v>
      </c>
      <c r="K14" t="s">
        <v>165</v>
      </c>
      <c r="L14">
        <f t="shared" ref="L14" si="18">MAX((E12-E14)/(E12+1),0)</f>
        <v>0</v>
      </c>
      <c r="M14">
        <f t="shared" si="6"/>
        <v>1</v>
      </c>
      <c r="N14">
        <f t="shared" ref="N14" si="19">MAX((J14-J12)/(J12+1),0)</f>
        <v>0.10179462625122067</v>
      </c>
      <c r="O14" t="str">
        <f>VLOOKUP(A14,Metadata!$A$1:$B$151,2,FALSE)</f>
        <v>SPEC06</v>
      </c>
    </row>
    <row r="15" spans="1:30" x14ac:dyDescent="0.5">
      <c r="A15" s="4" t="s">
        <v>15</v>
      </c>
      <c r="B15" s="1" t="s">
        <v>12</v>
      </c>
      <c r="C15" s="1">
        <v>6.7159999999999997E-2</v>
      </c>
      <c r="D15" s="1">
        <v>209240785</v>
      </c>
      <c r="E15" s="1">
        <v>27725113</v>
      </c>
      <c r="F15" s="1">
        <v>150983</v>
      </c>
      <c r="G15" s="41">
        <v>1775351</v>
      </c>
      <c r="H15" s="1">
        <v>1</v>
      </c>
      <c r="I15" t="s">
        <v>163</v>
      </c>
      <c r="J15">
        <f t="shared" si="4"/>
        <v>207314451</v>
      </c>
      <c r="K15" t="s">
        <v>165</v>
      </c>
      <c r="L15">
        <f t="shared" ref="L15" si="20">MAX((E12-E15)/(E12+1),0)</f>
        <v>0</v>
      </c>
      <c r="M15">
        <f t="shared" si="6"/>
        <v>1</v>
      </c>
      <c r="N15">
        <f t="shared" ref="N15" si="21">MAX((J15-J12)/(J12+1),0)</f>
        <v>7.0003431456445258</v>
      </c>
      <c r="O15" t="str">
        <f>VLOOKUP(A15,Metadata!$A$1:$B$151,2,FALSE)</f>
        <v>SPEC06</v>
      </c>
    </row>
    <row r="16" spans="1:30" x14ac:dyDescent="0.5">
      <c r="A16" s="4" t="s">
        <v>15</v>
      </c>
      <c r="B16" s="1" t="s">
        <v>13</v>
      </c>
      <c r="C16" s="1">
        <v>0.10395</v>
      </c>
      <c r="D16" s="1">
        <v>42955043</v>
      </c>
      <c r="E16" s="1">
        <v>17032896</v>
      </c>
      <c r="F16" s="1">
        <v>354365</v>
      </c>
      <c r="G16" s="1">
        <v>1558052</v>
      </c>
      <c r="H16" s="1">
        <v>1</v>
      </c>
      <c r="I16" t="s">
        <v>163</v>
      </c>
      <c r="J16">
        <f t="shared" si="4"/>
        <v>41042626</v>
      </c>
      <c r="K16" t="s">
        <v>165</v>
      </c>
      <c r="L16">
        <f t="shared" ref="L16" si="22">MAX((E12-E16)/(E12+1),0)</f>
        <v>0.3426940599181228</v>
      </c>
      <c r="M16">
        <f t="shared" si="6"/>
        <v>0.65730594008187726</v>
      </c>
      <c r="N16">
        <f t="shared" ref="N16" si="23">MAX((J16-J12)/(J12+1),0)</f>
        <v>0.58385050550501394</v>
      </c>
      <c r="O16" t="str">
        <f>VLOOKUP(A16,Metadata!$A$1:$B$151,2,FALSE)</f>
        <v>SPEC06</v>
      </c>
    </row>
    <row r="17" spans="1:30" ht="25.5" x14ac:dyDescent="0.75">
      <c r="A17" s="4" t="s">
        <v>16</v>
      </c>
      <c r="B17" s="1" t="s">
        <v>9</v>
      </c>
      <c r="C17" s="1">
        <v>6.8070000000000006E-2</v>
      </c>
      <c r="D17" s="1">
        <v>26692155</v>
      </c>
      <c r="E17" s="1">
        <v>26684500</v>
      </c>
      <c r="F17" s="1">
        <v>716</v>
      </c>
      <c r="G17" s="1">
        <v>6939</v>
      </c>
      <c r="H17" s="1">
        <v>1</v>
      </c>
      <c r="I17" t="s">
        <v>163</v>
      </c>
      <c r="J17">
        <f t="shared" si="4"/>
        <v>26684500</v>
      </c>
      <c r="K17" t="s">
        <v>165</v>
      </c>
      <c r="L17">
        <f t="shared" ref="L17" si="24">MAX((E17-E17)/(E17+1),0)</f>
        <v>0</v>
      </c>
      <c r="M17">
        <f t="shared" si="6"/>
        <v>1</v>
      </c>
      <c r="N17">
        <f t="shared" ref="N17" si="25">MAX((J17-J17)/(J17+1),0)</f>
        <v>0</v>
      </c>
      <c r="O17" t="str">
        <f>VLOOKUP(A17,Metadata!$A$1:$B$151,2,FALSE)</f>
        <v>SPEC06</v>
      </c>
      <c r="R17" s="22" t="s">
        <v>189</v>
      </c>
      <c r="S17" s="22"/>
      <c r="T17" s="22"/>
      <c r="U17" s="22"/>
      <c r="V17" s="22"/>
      <c r="Z17" s="22" t="s">
        <v>525</v>
      </c>
      <c r="AA17" s="22"/>
      <c r="AB17" s="22"/>
      <c r="AC17" s="22"/>
      <c r="AD17" s="22"/>
    </row>
    <row r="18" spans="1:30" ht="16.149999999999999" thickBot="1" x14ac:dyDescent="0.55000000000000004">
      <c r="A18" s="4" t="s">
        <v>16</v>
      </c>
      <c r="B18" s="1" t="s">
        <v>10</v>
      </c>
      <c r="C18" s="1">
        <v>9.9959999999999993E-2</v>
      </c>
      <c r="D18" s="1">
        <v>45629008</v>
      </c>
      <c r="E18" s="1">
        <v>13009234</v>
      </c>
      <c r="F18" s="1">
        <v>1506</v>
      </c>
      <c r="G18" s="1">
        <v>7411</v>
      </c>
      <c r="H18" s="1">
        <v>1</v>
      </c>
      <c r="I18" t="s">
        <v>163</v>
      </c>
      <c r="J18">
        <f t="shared" si="4"/>
        <v>45620091</v>
      </c>
      <c r="K18" t="s">
        <v>165</v>
      </c>
      <c r="L18">
        <f t="shared" ref="L18" si="26">MAX((E17-E18)/(E17+1),0)</f>
        <v>0.51247973495925592</v>
      </c>
      <c r="M18">
        <f t="shared" si="6"/>
        <v>0.48752026504074408</v>
      </c>
      <c r="N18">
        <f t="shared" ref="N18" si="27">MAX((J18-J17)/(J17+1),0)</f>
        <v>0.70961008414584936</v>
      </c>
      <c r="O18" t="str">
        <f>VLOOKUP(A18,Metadata!$A$1:$B$151,2,FALSE)</f>
        <v>SPEC06</v>
      </c>
    </row>
    <row r="19" spans="1:30" ht="16.149999999999999" thickBot="1" x14ac:dyDescent="0.55000000000000004">
      <c r="A19" s="4" t="s">
        <v>16</v>
      </c>
      <c r="B19" s="1" t="s">
        <v>11</v>
      </c>
      <c r="C19" s="1">
        <v>6.8059999999999996E-2</v>
      </c>
      <c r="D19" s="1">
        <v>26712431</v>
      </c>
      <c r="E19" s="1">
        <v>26690127</v>
      </c>
      <c r="F19" s="1">
        <v>702</v>
      </c>
      <c r="G19" s="1">
        <v>6596</v>
      </c>
      <c r="H19" s="1">
        <v>1</v>
      </c>
      <c r="I19" t="s">
        <v>163</v>
      </c>
      <c r="J19">
        <f t="shared" si="4"/>
        <v>26705133</v>
      </c>
      <c r="K19" t="s">
        <v>165</v>
      </c>
      <c r="L19">
        <f t="shared" ref="L19" si="28">MAX((E17-E19)/(E17+1),0)</f>
        <v>0</v>
      </c>
      <c r="M19">
        <f t="shared" si="6"/>
        <v>1</v>
      </c>
      <c r="N19">
        <f t="shared" ref="N19" si="29">MAX((J19-J17)/(J17+1),0)</f>
        <v>7.7322037987519426E-4</v>
      </c>
      <c r="O19" t="str">
        <f>VLOOKUP(A19,Metadata!$A$1:$B$151,2,FALSE)</f>
        <v>SPEC06</v>
      </c>
      <c r="R19" s="13" t="s">
        <v>184</v>
      </c>
      <c r="S19" s="14" t="str">
        <f>T7</f>
        <v>spp</v>
      </c>
      <c r="T19" s="14" t="str">
        <f>U7</f>
        <v>bingo</v>
      </c>
      <c r="U19" s="14" t="str">
        <f>V7</f>
        <v>mlop</v>
      </c>
      <c r="V19" s="15" t="str">
        <f>W7</f>
        <v>pythia</v>
      </c>
    </row>
    <row r="20" spans="1:30" ht="16.149999999999999" thickTop="1" x14ac:dyDescent="0.5">
      <c r="A20" s="4" t="s">
        <v>16</v>
      </c>
      <c r="B20" s="1" t="s">
        <v>12</v>
      </c>
      <c r="C20" s="1">
        <v>4.6710000000000002E-2</v>
      </c>
      <c r="D20" s="1">
        <v>293583173</v>
      </c>
      <c r="E20" s="1">
        <v>40895981</v>
      </c>
      <c r="F20" s="1">
        <v>1618</v>
      </c>
      <c r="G20" s="1">
        <v>17577</v>
      </c>
      <c r="H20" s="1">
        <v>1</v>
      </c>
      <c r="I20" t="s">
        <v>163</v>
      </c>
      <c r="J20">
        <f t="shared" si="4"/>
        <v>293563978</v>
      </c>
      <c r="K20" t="s">
        <v>165</v>
      </c>
      <c r="L20">
        <f t="shared" ref="L20" si="30">MAX((E17-E20)/(E17+1),0)</f>
        <v>0</v>
      </c>
      <c r="M20">
        <f t="shared" si="6"/>
        <v>1</v>
      </c>
      <c r="N20">
        <f t="shared" ref="N20" si="31">MAX((J20-J17)/(J17+1),0)</f>
        <v>10.001291686136458</v>
      </c>
      <c r="O20" t="str">
        <f>VLOOKUP(A20,Metadata!$A$1:$B$151,2,FALSE)</f>
        <v>SPEC06</v>
      </c>
      <c r="R20" s="8" t="str">
        <f t="shared" ref="R20:R25" si="32">R8</f>
        <v>SPEC06</v>
      </c>
      <c r="S20">
        <f t="shared" ref="S20:V25" si="33">Y8^(1/T8)</f>
        <v>1.2476446774729717</v>
      </c>
      <c r="T20">
        <f t="shared" si="33"/>
        <v>1.1070814420990904</v>
      </c>
      <c r="U20">
        <f t="shared" si="33"/>
        <v>1.4769805372492437</v>
      </c>
      <c r="V20" s="9">
        <f t="shared" si="33"/>
        <v>1.5531382205746584</v>
      </c>
    </row>
    <row r="21" spans="1:30" x14ac:dyDescent="0.5">
      <c r="A21" s="4" t="s">
        <v>16</v>
      </c>
      <c r="B21" s="1" t="s">
        <v>13</v>
      </c>
      <c r="C21" s="1">
        <v>0.10689</v>
      </c>
      <c r="D21" s="1">
        <v>41234461</v>
      </c>
      <c r="E21" s="1">
        <v>9786188</v>
      </c>
      <c r="F21" s="1">
        <v>1229</v>
      </c>
      <c r="G21" s="1">
        <v>5177</v>
      </c>
      <c r="H21" s="1">
        <v>1</v>
      </c>
      <c r="I21" t="s">
        <v>163</v>
      </c>
      <c r="J21">
        <f t="shared" si="4"/>
        <v>41228055</v>
      </c>
      <c r="K21" t="s">
        <v>165</v>
      </c>
      <c r="L21">
        <f t="shared" ref="L21" si="34">MAX((E17-E21)/(E17+1),0)</f>
        <v>0.6332631815000026</v>
      </c>
      <c r="M21">
        <f t="shared" si="6"/>
        <v>0.3667368184999974</v>
      </c>
      <c r="N21">
        <f t="shared" ref="N21" si="35">MAX((J21-J17)/(J17+1),0)</f>
        <v>0.54501881073211744</v>
      </c>
      <c r="O21" t="str">
        <f>VLOOKUP(A21,Metadata!$A$1:$B$151,2,FALSE)</f>
        <v>SPEC06</v>
      </c>
      <c r="R21" s="8" t="str">
        <f t="shared" si="32"/>
        <v>SPEC17</v>
      </c>
      <c r="S21">
        <f t="shared" si="33"/>
        <v>1.1394629727499952</v>
      </c>
      <c r="T21">
        <f t="shared" si="33"/>
        <v>1.0001511160807852</v>
      </c>
      <c r="U21">
        <f t="shared" si="33"/>
        <v>1.1845620339725953</v>
      </c>
      <c r="V21" s="9">
        <f t="shared" si="33"/>
        <v>1.2257528651106693</v>
      </c>
    </row>
    <row r="22" spans="1:30" x14ac:dyDescent="0.5">
      <c r="A22" s="4" t="s">
        <v>45</v>
      </c>
      <c r="B22" s="1" t="s">
        <v>9</v>
      </c>
      <c r="C22" s="1">
        <v>0.88831000000000004</v>
      </c>
      <c r="D22" s="1">
        <v>3852531</v>
      </c>
      <c r="E22" s="1">
        <v>3851215</v>
      </c>
      <c r="F22" s="1">
        <v>578</v>
      </c>
      <c r="G22" s="1">
        <v>738</v>
      </c>
      <c r="H22" s="1">
        <v>1</v>
      </c>
      <c r="I22" t="s">
        <v>163</v>
      </c>
      <c r="J22">
        <f t="shared" si="4"/>
        <v>3851215</v>
      </c>
      <c r="K22" t="s">
        <v>165</v>
      </c>
      <c r="L22">
        <f t="shared" ref="L22" si="36">MAX((E22-E22)/(E22+1),0)</f>
        <v>0</v>
      </c>
      <c r="M22">
        <f t="shared" si="6"/>
        <v>1</v>
      </c>
      <c r="N22">
        <f t="shared" ref="N22" si="37">MAX((J22-J22)/(J22+1),0)</f>
        <v>0</v>
      </c>
      <c r="O22" t="str">
        <f>VLOOKUP(A22,Metadata!$A$1:$B$151,2,FALSE)</f>
        <v>SPEC17</v>
      </c>
      <c r="R22" s="8" t="str">
        <f t="shared" si="32"/>
        <v>PARSEC</v>
      </c>
      <c r="S22">
        <f t="shared" si="33"/>
        <v>1.2248433424808791</v>
      </c>
      <c r="T22">
        <f t="shared" si="33"/>
        <v>1.2849569314314864</v>
      </c>
      <c r="U22">
        <f t="shared" si="33"/>
        <v>1.2580044454907449</v>
      </c>
      <c r="V22" s="9">
        <f t="shared" si="33"/>
        <v>1.3097532075213669</v>
      </c>
    </row>
    <row r="23" spans="1:30" x14ac:dyDescent="0.5">
      <c r="A23" s="4" t="s">
        <v>45</v>
      </c>
      <c r="B23" s="1" t="s">
        <v>10</v>
      </c>
      <c r="C23" s="1">
        <v>1.28745</v>
      </c>
      <c r="D23" s="1">
        <v>3844841</v>
      </c>
      <c r="E23" s="1">
        <v>69905</v>
      </c>
      <c r="F23" s="1">
        <v>5</v>
      </c>
      <c r="G23" s="1">
        <v>3</v>
      </c>
      <c r="H23" s="1">
        <v>1</v>
      </c>
      <c r="I23" t="s">
        <v>163</v>
      </c>
      <c r="J23">
        <f t="shared" si="4"/>
        <v>3844833</v>
      </c>
      <c r="K23" t="s">
        <v>165</v>
      </c>
      <c r="L23">
        <f t="shared" ref="L23" si="38">MAX((E22-E23)/(E22+1),0)</f>
        <v>0.98184833050132736</v>
      </c>
      <c r="M23">
        <f t="shared" si="6"/>
        <v>1.815166949867264E-2</v>
      </c>
      <c r="N23">
        <f t="shared" ref="N23" si="39">MAX((J23-J22)/(J22+1),0)</f>
        <v>0</v>
      </c>
      <c r="O23" t="str">
        <f>VLOOKUP(A23,Metadata!$A$1:$B$151,2,FALSE)</f>
        <v>SPEC17</v>
      </c>
      <c r="R23" s="8" t="str">
        <f t="shared" si="32"/>
        <v>Ligra</v>
      </c>
      <c r="S23">
        <f t="shared" si="33"/>
        <v>1.408149144266492</v>
      </c>
      <c r="T23">
        <f t="shared" si="33"/>
        <v>1.4161680811092141</v>
      </c>
      <c r="U23">
        <f t="shared" si="33"/>
        <v>1.425060492590821</v>
      </c>
      <c r="V23" s="9">
        <f t="shared" si="33"/>
        <v>1.4256708343221836</v>
      </c>
    </row>
    <row r="24" spans="1:30" ht="16.149999999999999" thickBot="1" x14ac:dyDescent="0.55000000000000004">
      <c r="A24" s="4" t="s">
        <v>45</v>
      </c>
      <c r="B24" s="1" t="s">
        <v>11</v>
      </c>
      <c r="C24" s="1">
        <v>1.1598299999999999</v>
      </c>
      <c r="D24" s="1">
        <v>4009095</v>
      </c>
      <c r="E24" s="1">
        <v>567983</v>
      </c>
      <c r="F24" s="1">
        <v>196</v>
      </c>
      <c r="G24" s="1">
        <v>1193</v>
      </c>
      <c r="H24" s="1">
        <v>1</v>
      </c>
      <c r="I24" t="s">
        <v>163</v>
      </c>
      <c r="J24">
        <f t="shared" si="4"/>
        <v>4007706</v>
      </c>
      <c r="K24" t="s">
        <v>165</v>
      </c>
      <c r="L24">
        <f t="shared" ref="L24" si="40">MAX((E22-E24)/(E22+1),0)</f>
        <v>0.8525182695543434</v>
      </c>
      <c r="M24">
        <f t="shared" si="6"/>
        <v>0.1474817304456566</v>
      </c>
      <c r="N24">
        <f t="shared" ref="N24" si="41">MAX((J24-J22)/(J22+1),0)</f>
        <v>4.0634178919073873E-2</v>
      </c>
      <c r="O24" t="str">
        <f>VLOOKUP(A24,Metadata!$A$1:$B$151,2,FALSE)</f>
        <v>SPEC17</v>
      </c>
      <c r="R24" s="16" t="str">
        <f t="shared" si="32"/>
        <v>GEOMEAN</v>
      </c>
      <c r="S24" s="17">
        <f t="shared" si="33"/>
        <v>1.253507350354506</v>
      </c>
      <c r="T24" s="17">
        <f t="shared" si="33"/>
        <v>1.1623307972688073</v>
      </c>
      <c r="U24" s="17">
        <f t="shared" si="33"/>
        <v>1.3588282460669368</v>
      </c>
      <c r="V24" s="18">
        <f t="shared" si="33"/>
        <v>1.4186488756994111</v>
      </c>
    </row>
    <row r="25" spans="1:30" ht="16.5" thickTop="1" thickBot="1" x14ac:dyDescent="0.55000000000000004">
      <c r="A25" s="4" t="s">
        <v>45</v>
      </c>
      <c r="B25" s="1" t="s">
        <v>12</v>
      </c>
      <c r="C25" s="1">
        <v>0.89907000000000004</v>
      </c>
      <c r="D25" s="1">
        <v>3851386</v>
      </c>
      <c r="E25" s="1">
        <v>3698256</v>
      </c>
      <c r="F25" s="1">
        <v>473</v>
      </c>
      <c r="G25" s="1">
        <v>596</v>
      </c>
      <c r="H25" s="1">
        <v>1</v>
      </c>
      <c r="I25" t="s">
        <v>163</v>
      </c>
      <c r="J25">
        <f t="shared" si="4"/>
        <v>3850317</v>
      </c>
      <c r="K25" t="s">
        <v>165</v>
      </c>
      <c r="L25">
        <f t="shared" ref="L25" si="42">MAX((E22-E25)/(E22+1),0)</f>
        <v>3.9717065986431301E-2</v>
      </c>
      <c r="M25">
        <f t="shared" si="6"/>
        <v>0.96028293401356868</v>
      </c>
      <c r="N25">
        <f t="shared" ref="N25" si="43">MAX((J25-J22)/(J22+1),0)</f>
        <v>0</v>
      </c>
      <c r="O25" t="str">
        <f>VLOOKUP(A25,Metadata!$A$1:$B$151,2,FALSE)</f>
        <v>SPEC17</v>
      </c>
      <c r="R25" s="10"/>
      <c r="S25" s="11"/>
      <c r="T25" s="11"/>
      <c r="U25" s="11"/>
      <c r="V25" s="12"/>
    </row>
    <row r="26" spans="1:30" x14ac:dyDescent="0.5">
      <c r="A26" s="4" t="s">
        <v>45</v>
      </c>
      <c r="B26" s="1" t="s">
        <v>13</v>
      </c>
      <c r="C26" s="1">
        <v>1.2553000000000001</v>
      </c>
      <c r="D26" s="1">
        <v>3929079</v>
      </c>
      <c r="E26" s="1">
        <v>77783</v>
      </c>
      <c r="F26" s="1">
        <v>5</v>
      </c>
      <c r="G26" s="1">
        <v>23</v>
      </c>
      <c r="H26" s="1">
        <v>1</v>
      </c>
      <c r="I26" t="s">
        <v>163</v>
      </c>
      <c r="J26">
        <f t="shared" si="4"/>
        <v>3929051</v>
      </c>
      <c r="K26" t="s">
        <v>165</v>
      </c>
      <c r="L26">
        <f t="shared" ref="L26" si="44">MAX((E22-E26)/(E22+1),0)</f>
        <v>0.97980274282200741</v>
      </c>
      <c r="M26">
        <f t="shared" si="6"/>
        <v>2.0197257177992589E-2</v>
      </c>
      <c r="N26">
        <f t="shared" ref="N26" si="45">MAX((J26-J22)/(J22+1),0)</f>
        <v>2.0210759406899016E-2</v>
      </c>
      <c r="O26" t="str">
        <f>VLOOKUP(A26,Metadata!$A$1:$B$151,2,FALSE)</f>
        <v>SPEC17</v>
      </c>
    </row>
    <row r="27" spans="1:30" x14ac:dyDescent="0.5">
      <c r="A27" s="4" t="s">
        <v>53</v>
      </c>
      <c r="B27" s="1" t="s">
        <v>9</v>
      </c>
      <c r="C27" s="1">
        <v>0.31192999999999999</v>
      </c>
      <c r="D27" s="1">
        <v>5819217</v>
      </c>
      <c r="E27" s="1">
        <v>5729403</v>
      </c>
      <c r="F27" s="1">
        <v>70036</v>
      </c>
      <c r="G27" s="1">
        <v>19778</v>
      </c>
      <c r="H27" s="1">
        <v>1</v>
      </c>
      <c r="I27" t="s">
        <v>163</v>
      </c>
      <c r="J27">
        <f t="shared" si="4"/>
        <v>5729403</v>
      </c>
      <c r="K27" t="s">
        <v>165</v>
      </c>
      <c r="L27">
        <f t="shared" ref="L27" si="46">MAX((E27-E27)/(E27+1),0)</f>
        <v>0</v>
      </c>
      <c r="M27">
        <f t="shared" si="6"/>
        <v>1</v>
      </c>
      <c r="N27">
        <f t="shared" ref="N27" si="47">MAX((J27-J27)/(J27+1),0)</f>
        <v>0</v>
      </c>
      <c r="O27" t="str">
        <f>VLOOKUP(A27,Metadata!$A$1:$B$151,2,FALSE)</f>
        <v>SPEC17</v>
      </c>
    </row>
    <row r="28" spans="1:30" x14ac:dyDescent="0.5">
      <c r="A28" s="4" t="s">
        <v>53</v>
      </c>
      <c r="B28" s="1" t="s">
        <v>10</v>
      </c>
      <c r="C28" s="1">
        <v>0.30199999999999999</v>
      </c>
      <c r="D28" s="1">
        <v>13651674</v>
      </c>
      <c r="E28" s="1">
        <v>7648616</v>
      </c>
      <c r="F28" s="1">
        <v>76475</v>
      </c>
      <c r="G28" s="1">
        <v>48591</v>
      </c>
      <c r="H28" s="1">
        <v>1</v>
      </c>
      <c r="I28" t="s">
        <v>163</v>
      </c>
      <c r="J28">
        <f t="shared" si="4"/>
        <v>13526608</v>
      </c>
      <c r="K28" t="s">
        <v>165</v>
      </c>
      <c r="L28">
        <f t="shared" ref="L28" si="48">MAX((E27-E28)/(E27+1),0)</f>
        <v>0</v>
      </c>
      <c r="M28">
        <f t="shared" si="6"/>
        <v>1</v>
      </c>
      <c r="N28">
        <f t="shared" ref="N28" si="49">MAX((J28-J27)/(J27+1),0)</f>
        <v>1.3609103145807138</v>
      </c>
      <c r="O28" t="str">
        <f>VLOOKUP(A28,Metadata!$A$1:$B$151,2,FALSE)</f>
        <v>SPEC17</v>
      </c>
    </row>
    <row r="29" spans="1:30" x14ac:dyDescent="0.5">
      <c r="A29" s="4" t="s">
        <v>53</v>
      </c>
      <c r="B29" s="1" t="s">
        <v>11</v>
      </c>
      <c r="C29" s="1">
        <v>0.31019000000000002</v>
      </c>
      <c r="D29" s="1">
        <v>8005278</v>
      </c>
      <c r="E29" s="1">
        <v>6111902</v>
      </c>
      <c r="F29" s="1">
        <v>82341</v>
      </c>
      <c r="G29" s="1">
        <v>28557</v>
      </c>
      <c r="H29" s="1">
        <v>1</v>
      </c>
      <c r="I29" t="s">
        <v>163</v>
      </c>
      <c r="J29">
        <f t="shared" si="4"/>
        <v>7894380</v>
      </c>
      <c r="K29" t="s">
        <v>165</v>
      </c>
      <c r="L29">
        <f t="shared" ref="L29" si="50">MAX((E27-E29)/(E27+1),0)</f>
        <v>0</v>
      </c>
      <c r="M29">
        <f t="shared" si="6"/>
        <v>1</v>
      </c>
      <c r="N29">
        <f t="shared" ref="N29" si="51">MAX((J29-J27)/(J27+1),0)</f>
        <v>0.37787124105753406</v>
      </c>
      <c r="O29" t="str">
        <f>VLOOKUP(A29,Metadata!$A$1:$B$151,2,FALSE)</f>
        <v>SPEC17</v>
      </c>
    </row>
    <row r="30" spans="1:30" ht="25.5" x14ac:dyDescent="0.75">
      <c r="A30" s="4" t="s">
        <v>53</v>
      </c>
      <c r="B30" s="1" t="s">
        <v>12</v>
      </c>
      <c r="C30" s="1">
        <v>0.30829000000000001</v>
      </c>
      <c r="D30" s="1">
        <v>42237918</v>
      </c>
      <c r="E30" s="1">
        <v>6061559</v>
      </c>
      <c r="F30" s="1">
        <v>86378</v>
      </c>
      <c r="G30" s="1">
        <v>62587</v>
      </c>
      <c r="H30" s="1">
        <v>1</v>
      </c>
      <c r="I30" t="s">
        <v>163</v>
      </c>
      <c r="J30">
        <f t="shared" si="4"/>
        <v>42088953</v>
      </c>
      <c r="K30" t="s">
        <v>165</v>
      </c>
      <c r="L30">
        <f t="shared" ref="L30" si="52">MAX((E27-E30)/(E27+1),0)</f>
        <v>0</v>
      </c>
      <c r="M30">
        <f t="shared" si="6"/>
        <v>1</v>
      </c>
      <c r="N30">
        <f t="shared" ref="N30" si="53">MAX((J30-J27)/(J27+1),0)</f>
        <v>6.3461312904448697</v>
      </c>
      <c r="O30" t="str">
        <f>VLOOKUP(A30,Metadata!$A$1:$B$151,2,FALSE)</f>
        <v>SPEC17</v>
      </c>
      <c r="R30" s="22" t="s">
        <v>188</v>
      </c>
      <c r="S30" s="22"/>
      <c r="T30" s="22"/>
      <c r="U30" s="22"/>
      <c r="V30" s="22"/>
      <c r="W30" s="22"/>
      <c r="X30" s="22"/>
    </row>
    <row r="31" spans="1:30" ht="16.149999999999999" thickBot="1" x14ac:dyDescent="0.55000000000000004">
      <c r="A31" s="4" t="s">
        <v>53</v>
      </c>
      <c r="B31" s="1" t="s">
        <v>13</v>
      </c>
      <c r="C31" s="1">
        <v>0.33165</v>
      </c>
      <c r="D31" s="1">
        <v>11266945</v>
      </c>
      <c r="E31" s="1">
        <v>5476064</v>
      </c>
      <c r="F31" s="1">
        <v>63381</v>
      </c>
      <c r="G31" s="1">
        <v>13569</v>
      </c>
      <c r="H31" s="1">
        <v>1</v>
      </c>
      <c r="I31" t="s">
        <v>163</v>
      </c>
      <c r="J31">
        <f t="shared" si="4"/>
        <v>11189995</v>
      </c>
      <c r="K31" t="s">
        <v>165</v>
      </c>
      <c r="L31">
        <f t="shared" ref="L31" si="54">MAX((E27-E31)/(E27+1),0)</f>
        <v>4.4217339185716353E-2</v>
      </c>
      <c r="M31">
        <f t="shared" si="6"/>
        <v>0.95578266081428365</v>
      </c>
      <c r="N31">
        <f t="shared" ref="N31" si="55">MAX((J31-J27)/(J27+1),0)</f>
        <v>0.9530820308709248</v>
      </c>
      <c r="O31" t="str">
        <f>VLOOKUP(A31,Metadata!$A$1:$B$151,2,FALSE)</f>
        <v>SPEC17</v>
      </c>
    </row>
    <row r="32" spans="1:30" ht="16.149999999999999" thickBot="1" x14ac:dyDescent="0.55000000000000004">
      <c r="A32" s="4" t="s">
        <v>61</v>
      </c>
      <c r="B32" s="1" t="s">
        <v>9</v>
      </c>
      <c r="C32" s="1">
        <v>0.71838000000000002</v>
      </c>
      <c r="D32" s="1">
        <v>4871596</v>
      </c>
      <c r="E32" s="1">
        <v>1480874</v>
      </c>
      <c r="F32" s="1">
        <v>1695954</v>
      </c>
      <c r="G32" s="1">
        <v>1694768</v>
      </c>
      <c r="H32" s="1">
        <v>1</v>
      </c>
      <c r="I32" t="s">
        <v>163</v>
      </c>
      <c r="J32">
        <f t="shared" si="4"/>
        <v>1480874</v>
      </c>
      <c r="K32" t="s">
        <v>165</v>
      </c>
      <c r="L32">
        <f t="shared" ref="L32" si="56">MAX((E32-E32)/(E32+1),0)</f>
        <v>0</v>
      </c>
      <c r="M32">
        <f t="shared" si="6"/>
        <v>1</v>
      </c>
      <c r="N32">
        <f t="shared" ref="N32" si="57">MAX((J32-J32)/(J32+1),0)</f>
        <v>0</v>
      </c>
      <c r="O32" t="str">
        <f>VLOOKUP(A32,Metadata!$A$1:$B$151,2,FALSE)</f>
        <v>Ligra</v>
      </c>
      <c r="R32" s="25" t="s">
        <v>7</v>
      </c>
      <c r="S32" s="26" t="s">
        <v>177</v>
      </c>
      <c r="T32" s="6"/>
      <c r="U32" s="6"/>
      <c r="V32" s="6"/>
      <c r="W32" s="6"/>
      <c r="X32" s="7"/>
    </row>
    <row r="33" spans="1:24" ht="16.149999999999999" thickBot="1" x14ac:dyDescent="0.55000000000000004">
      <c r="A33" s="4" t="s">
        <v>61</v>
      </c>
      <c r="B33" s="1" t="s">
        <v>10</v>
      </c>
      <c r="C33" s="1">
        <v>1.0225299999999999</v>
      </c>
      <c r="D33" s="1">
        <v>4877302</v>
      </c>
      <c r="E33" s="1">
        <v>26398</v>
      </c>
      <c r="F33" s="1">
        <v>1695954</v>
      </c>
      <c r="G33" s="1">
        <v>1694706</v>
      </c>
      <c r="H33" s="1">
        <v>1</v>
      </c>
      <c r="I33" t="s">
        <v>163</v>
      </c>
      <c r="J33">
        <f t="shared" si="4"/>
        <v>1486642</v>
      </c>
      <c r="K33" t="s">
        <v>165</v>
      </c>
      <c r="L33">
        <f t="shared" ref="L33" si="58">MAX((E32-E33)/(E32+1),0)</f>
        <v>0.98217337722630205</v>
      </c>
      <c r="M33">
        <f t="shared" si="6"/>
        <v>1.7826622773697953E-2</v>
      </c>
      <c r="N33">
        <f t="shared" ref="N33" si="59">MAX((J33-J32)/(J32+1),0)</f>
        <v>3.8949945133789146E-3</v>
      </c>
      <c r="O33" t="str">
        <f>VLOOKUP(A33,Metadata!$A$1:$B$151,2,FALSE)</f>
        <v>Ligra</v>
      </c>
      <c r="R33" s="8"/>
      <c r="X33" s="9"/>
    </row>
    <row r="34" spans="1:24" ht="16.149999999999999" thickBot="1" x14ac:dyDescent="0.55000000000000004">
      <c r="A34" s="4" t="s">
        <v>61</v>
      </c>
      <c r="B34" s="1" t="s">
        <v>11</v>
      </c>
      <c r="C34" s="1">
        <v>1.00952</v>
      </c>
      <c r="D34" s="1">
        <v>4871561</v>
      </c>
      <c r="E34" s="1">
        <v>34352</v>
      </c>
      <c r="F34" s="1">
        <v>1695954</v>
      </c>
      <c r="G34" s="1">
        <v>1694697</v>
      </c>
      <c r="H34" s="1">
        <v>1</v>
      </c>
      <c r="I34" t="s">
        <v>163</v>
      </c>
      <c r="J34">
        <f t="shared" si="4"/>
        <v>1480910</v>
      </c>
      <c r="K34" t="s">
        <v>165</v>
      </c>
      <c r="L34">
        <f t="shared" ref="L34" si="60">MAX((E32-E34)/(E32+1),0)</f>
        <v>0.97680222841225628</v>
      </c>
      <c r="M34">
        <f t="shared" si="6"/>
        <v>2.3197771587743721E-2</v>
      </c>
      <c r="N34">
        <f t="shared" ref="N34" si="61">MAX((J34-J32)/(J32+1),0)</f>
        <v>2.4309951886553558E-5</v>
      </c>
      <c r="O34" t="str">
        <f>VLOOKUP(A34,Metadata!$A$1:$B$151,2,FALSE)</f>
        <v>Ligra</v>
      </c>
      <c r="R34" s="33" t="s">
        <v>179</v>
      </c>
      <c r="S34" s="33" t="s">
        <v>181</v>
      </c>
      <c r="T34" s="34"/>
      <c r="U34" s="35"/>
      <c r="V34" s="35"/>
      <c r="W34" s="35"/>
      <c r="X34" s="26"/>
    </row>
    <row r="35" spans="1:24" ht="16.149999999999999" thickBot="1" x14ac:dyDescent="0.55000000000000004">
      <c r="A35" s="4" t="s">
        <v>61</v>
      </c>
      <c r="B35" s="1" t="s">
        <v>12</v>
      </c>
      <c r="C35" s="1">
        <v>1.0167999999999999</v>
      </c>
      <c r="D35" s="1">
        <v>4874221</v>
      </c>
      <c r="E35" s="1">
        <v>47611</v>
      </c>
      <c r="F35" s="1">
        <v>1695954</v>
      </c>
      <c r="G35" s="1">
        <v>1694746</v>
      </c>
      <c r="H35" s="1">
        <v>1</v>
      </c>
      <c r="I35" t="s">
        <v>163</v>
      </c>
      <c r="J35">
        <f t="shared" si="4"/>
        <v>1483521</v>
      </c>
      <c r="K35" t="s">
        <v>165</v>
      </c>
      <c r="L35">
        <f t="shared" ref="L35" si="62">MAX((E32-E35)/(E32+1),0)</f>
        <v>0.96784873807715033</v>
      </c>
      <c r="M35">
        <f t="shared" si="6"/>
        <v>3.2151261922849672E-2</v>
      </c>
      <c r="N35">
        <f t="shared" ref="N35" si="63">MAX((J35-J32)/(J32+1),0)</f>
        <v>1.7874567401029798E-3</v>
      </c>
      <c r="O35" t="str">
        <f>VLOOKUP(A35,Metadata!$A$1:$B$151,2,FALSE)</f>
        <v>Ligra</v>
      </c>
      <c r="R35" s="33" t="s">
        <v>171</v>
      </c>
      <c r="S35" s="34" t="s">
        <v>9</v>
      </c>
      <c r="T35" s="35" t="s">
        <v>11</v>
      </c>
      <c r="U35" s="35" t="s">
        <v>12</v>
      </c>
      <c r="V35" s="35" t="s">
        <v>10</v>
      </c>
      <c r="W35" s="26" t="s">
        <v>13</v>
      </c>
      <c r="X35" s="40" t="s">
        <v>185</v>
      </c>
    </row>
    <row r="36" spans="1:24" x14ac:dyDescent="0.5">
      <c r="A36" s="4" t="s">
        <v>61</v>
      </c>
      <c r="B36" s="1" t="s">
        <v>13</v>
      </c>
      <c r="C36" s="1">
        <v>1.0235099999999999</v>
      </c>
      <c r="D36" s="1">
        <v>4871557</v>
      </c>
      <c r="E36" s="1">
        <v>23304</v>
      </c>
      <c r="F36" s="1">
        <v>1695954</v>
      </c>
      <c r="G36" s="1">
        <v>1694704</v>
      </c>
      <c r="H36" s="1">
        <v>1</v>
      </c>
      <c r="I36" t="s">
        <v>163</v>
      </c>
      <c r="J36">
        <f t="shared" si="4"/>
        <v>1480899</v>
      </c>
      <c r="K36" t="s">
        <v>165</v>
      </c>
      <c r="L36">
        <f t="shared" ref="L36" si="64">MAX((E32-E36)/(E32+1),0)</f>
        <v>0.98426268253566307</v>
      </c>
      <c r="M36">
        <f t="shared" si="6"/>
        <v>1.5737317464336931E-2</v>
      </c>
      <c r="N36">
        <f t="shared" ref="N36" si="65">MAX((J36-J32)/(J32+1),0)</f>
        <v>1.6881911032328861E-5</v>
      </c>
      <c r="O36" t="str">
        <f>VLOOKUP(A36,Metadata!$A$1:$B$151,2,FALSE)</f>
        <v>Ligra</v>
      </c>
      <c r="R36" s="36" t="s">
        <v>170</v>
      </c>
      <c r="S36" s="28">
        <v>0</v>
      </c>
      <c r="T36" s="29">
        <v>0.36724289725634973</v>
      </c>
      <c r="U36" s="29">
        <v>0.41582570376760908</v>
      </c>
      <c r="V36" s="29">
        <v>0.59035761701916067</v>
      </c>
      <c r="W36" s="29">
        <v>0.66388969967055811</v>
      </c>
      <c r="X36" s="30">
        <v>0.40746318354273559</v>
      </c>
    </row>
    <row r="37" spans="1:24" x14ac:dyDescent="0.5">
      <c r="A37" s="4" t="s">
        <v>78</v>
      </c>
      <c r="B37" s="1" t="s">
        <v>9</v>
      </c>
      <c r="C37" s="1">
        <v>0.96635000000000004</v>
      </c>
      <c r="D37" s="1">
        <v>2682678</v>
      </c>
      <c r="E37" s="1">
        <v>894226</v>
      </c>
      <c r="F37" s="1">
        <v>894226</v>
      </c>
      <c r="G37" s="1">
        <v>894226</v>
      </c>
      <c r="H37" s="1">
        <v>1</v>
      </c>
      <c r="I37" t="s">
        <v>163</v>
      </c>
      <c r="J37">
        <f t="shared" si="4"/>
        <v>894226</v>
      </c>
      <c r="K37" t="s">
        <v>165</v>
      </c>
      <c r="L37">
        <f t="shared" ref="L37" si="66">MAX((E37-E37)/(E37+1),0)</f>
        <v>0</v>
      </c>
      <c r="M37">
        <f t="shared" si="6"/>
        <v>1</v>
      </c>
      <c r="N37">
        <f t="shared" ref="N37" si="67">MAX((J37-J37)/(J37+1),0)</f>
        <v>0</v>
      </c>
      <c r="O37" t="str">
        <f>VLOOKUP(A37,Metadata!$A$1:$B$151,2,FALSE)</f>
        <v>Ligra</v>
      </c>
      <c r="R37" s="37" t="s">
        <v>173</v>
      </c>
      <c r="S37" s="31">
        <v>0</v>
      </c>
      <c r="T37" s="27">
        <v>0.4262591347771717</v>
      </c>
      <c r="U37" s="27">
        <v>1.985853299321565E-2</v>
      </c>
      <c r="V37" s="27">
        <v>0.49092416525066368</v>
      </c>
      <c r="W37" s="27">
        <v>0.51201004100386194</v>
      </c>
      <c r="X37" s="19">
        <v>0.28981037480498256</v>
      </c>
    </row>
    <row r="38" spans="1:24" x14ac:dyDescent="0.5">
      <c r="A38" s="4" t="s">
        <v>78</v>
      </c>
      <c r="B38" s="1" t="s">
        <v>10</v>
      </c>
      <c r="C38" s="1">
        <v>1.37873</v>
      </c>
      <c r="D38" s="1">
        <v>2682708</v>
      </c>
      <c r="E38" s="1">
        <v>13976</v>
      </c>
      <c r="F38" s="1">
        <v>894226</v>
      </c>
      <c r="G38" s="1">
        <v>894225</v>
      </c>
      <c r="H38" s="1">
        <v>1</v>
      </c>
      <c r="I38" t="s">
        <v>163</v>
      </c>
      <c r="J38">
        <f t="shared" si="4"/>
        <v>894257</v>
      </c>
      <c r="K38" t="s">
        <v>165</v>
      </c>
      <c r="L38">
        <f t="shared" ref="L38" si="68">MAX((E37-E38)/(E37+1),0)</f>
        <v>0.9843697405692291</v>
      </c>
      <c r="M38">
        <f t="shared" si="6"/>
        <v>1.5630259430770899E-2</v>
      </c>
      <c r="N38">
        <f t="shared" ref="N38" si="69">MAX((J38-J37)/(J37+1),0)</f>
        <v>3.4666812789146381E-5</v>
      </c>
      <c r="O38" t="str">
        <f>VLOOKUP(A38,Metadata!$A$1:$B$151,2,FALSE)</f>
        <v>Ligra</v>
      </c>
      <c r="R38" s="37" t="s">
        <v>176</v>
      </c>
      <c r="S38" s="31">
        <v>0</v>
      </c>
      <c r="T38" s="27">
        <v>6.6139549089818381E-2</v>
      </c>
      <c r="U38" s="27">
        <v>0.23566843839055493</v>
      </c>
      <c r="V38" s="27">
        <v>0.52512496170079592</v>
      </c>
      <c r="W38" s="27">
        <v>0.3003713639754082</v>
      </c>
      <c r="X38" s="19">
        <v>0.23606132497962479</v>
      </c>
    </row>
    <row r="39" spans="1:24" ht="16.149999999999999" thickBot="1" x14ac:dyDescent="0.55000000000000004">
      <c r="A39" s="4" t="s">
        <v>78</v>
      </c>
      <c r="B39" s="1" t="s">
        <v>11</v>
      </c>
      <c r="C39" s="1">
        <v>1.36355</v>
      </c>
      <c r="D39" s="1">
        <v>2682693</v>
      </c>
      <c r="E39" s="1">
        <v>20452</v>
      </c>
      <c r="F39" s="1">
        <v>894226</v>
      </c>
      <c r="G39" s="1">
        <v>894226</v>
      </c>
      <c r="H39" s="1">
        <v>1</v>
      </c>
      <c r="I39" t="s">
        <v>163</v>
      </c>
      <c r="J39">
        <f t="shared" si="4"/>
        <v>894241</v>
      </c>
      <c r="K39" t="s">
        <v>165</v>
      </c>
      <c r="L39">
        <f t="shared" ref="L39" si="70">MAX((E37-E39)/(E37+1),0)</f>
        <v>0.977127731549148</v>
      </c>
      <c r="M39">
        <f t="shared" si="6"/>
        <v>2.2872268450851996E-2</v>
      </c>
      <c r="N39">
        <f t="shared" ref="N39" si="71">MAX((J39-J37)/(J37+1),0)</f>
        <v>1.6774264252812766E-5</v>
      </c>
      <c r="O39" t="str">
        <f>VLOOKUP(A39,Metadata!$A$1:$B$151,2,FALSE)</f>
        <v>Ligra</v>
      </c>
      <c r="R39" s="38" t="s">
        <v>175</v>
      </c>
      <c r="S39" s="31">
        <v>0</v>
      </c>
      <c r="T39" s="27">
        <v>0.97696497998070209</v>
      </c>
      <c r="U39" s="27">
        <v>0.96829690531851309</v>
      </c>
      <c r="V39" s="27">
        <v>0.98327155889776563</v>
      </c>
      <c r="W39" s="27">
        <v>0.98426029733827003</v>
      </c>
      <c r="X39" s="19">
        <v>0.78255874830705019</v>
      </c>
    </row>
    <row r="40" spans="1:24" ht="16.149999999999999" thickBot="1" x14ac:dyDescent="0.55000000000000004">
      <c r="A40" s="4" t="s">
        <v>78</v>
      </c>
      <c r="B40" s="1" t="s">
        <v>12</v>
      </c>
      <c r="C40" s="1">
        <v>1.3692500000000001</v>
      </c>
      <c r="D40" s="1">
        <v>2682734</v>
      </c>
      <c r="E40" s="1">
        <v>27948</v>
      </c>
      <c r="F40" s="1">
        <v>894226</v>
      </c>
      <c r="G40" s="1">
        <v>894226</v>
      </c>
      <c r="H40" s="1">
        <v>1</v>
      </c>
      <c r="I40" t="s">
        <v>163</v>
      </c>
      <c r="J40">
        <f t="shared" si="4"/>
        <v>894282</v>
      </c>
      <c r="K40" t="s">
        <v>165</v>
      </c>
      <c r="L40">
        <f t="shared" ref="L40" si="72">MAX((E37-E40)/(E37+1),0)</f>
        <v>0.96874507255987574</v>
      </c>
      <c r="M40">
        <f t="shared" si="6"/>
        <v>3.1254927440124258E-2</v>
      </c>
      <c r="N40">
        <f t="shared" ref="N40" si="73">MAX((J40-J37)/(J37+1),0)</f>
        <v>6.2623919877167656E-5</v>
      </c>
      <c r="O40" t="str">
        <f>VLOOKUP(A40,Metadata!$A$1:$B$151,2,FALSE)</f>
        <v>Ligra</v>
      </c>
      <c r="R40" s="39" t="s">
        <v>185</v>
      </c>
      <c r="S40" s="32">
        <v>0</v>
      </c>
      <c r="T40" s="20">
        <v>0.48239548529232945</v>
      </c>
      <c r="U40" s="20">
        <v>0.43058690334271649</v>
      </c>
      <c r="V40" s="20">
        <v>0.63600718397750933</v>
      </c>
      <c r="W40" s="20">
        <v>0.66094120437132264</v>
      </c>
      <c r="X40" s="21">
        <v>0.43671030163473212</v>
      </c>
    </row>
    <row r="41" spans="1:24" x14ac:dyDescent="0.5">
      <c r="A41" s="4" t="s">
        <v>78</v>
      </c>
      <c r="B41" s="1" t="s">
        <v>13</v>
      </c>
      <c r="C41" s="1">
        <v>1.37859</v>
      </c>
      <c r="D41" s="1">
        <v>2682682</v>
      </c>
      <c r="E41" s="1">
        <v>14076</v>
      </c>
      <c r="F41" s="1">
        <v>894226</v>
      </c>
      <c r="G41" s="1">
        <v>894226</v>
      </c>
      <c r="H41" s="1">
        <v>1</v>
      </c>
      <c r="I41" t="s">
        <v>163</v>
      </c>
      <c r="J41">
        <f t="shared" ref="J41" si="74">D41-F41-G41</f>
        <v>894230</v>
      </c>
      <c r="K41" t="s">
        <v>165</v>
      </c>
      <c r="L41">
        <f t="shared" ref="L41" si="75">MAX((E37-E41)/(E37+1),0)</f>
        <v>0.98425791214087699</v>
      </c>
      <c r="M41">
        <f t="shared" si="6"/>
        <v>1.5742087859123011E-2</v>
      </c>
      <c r="N41">
        <f t="shared" ref="N41" si="76">MAX((J41-J37)/(J37+1),0)</f>
        <v>4.4731371340834038E-6</v>
      </c>
      <c r="O41" t="str">
        <f>VLOOKUP(A41,Metadata!$A$1:$B$151,2,FALSE)</f>
        <v>Ligra</v>
      </c>
    </row>
    <row r="42" spans="1:24" x14ac:dyDescent="0.5">
      <c r="A42" s="4" t="s">
        <v>99</v>
      </c>
      <c r="B42" s="1" t="s">
        <v>9</v>
      </c>
      <c r="C42" s="1">
        <v>0.26036999999999999</v>
      </c>
      <c r="D42" s="1">
        <v>4138804</v>
      </c>
      <c r="E42" s="1">
        <v>3280608</v>
      </c>
      <c r="F42" s="1">
        <v>246769</v>
      </c>
      <c r="G42" s="1">
        <v>611427</v>
      </c>
      <c r="H42" s="1">
        <v>1</v>
      </c>
      <c r="I42" t="s">
        <v>163</v>
      </c>
      <c r="J42">
        <f t="shared" si="4"/>
        <v>3280608</v>
      </c>
      <c r="K42" t="s">
        <v>165</v>
      </c>
      <c r="L42">
        <f t="shared" ref="L42" si="77">MAX((E42-E42)/(E42+1),0)</f>
        <v>0</v>
      </c>
      <c r="M42">
        <f t="shared" si="6"/>
        <v>1</v>
      </c>
      <c r="N42">
        <f t="shared" ref="N42" si="78">MAX((J42-J42)/(J42+1),0)</f>
        <v>0</v>
      </c>
      <c r="O42" t="str">
        <f>VLOOKUP(A42,Metadata!$A$1:$B$151,2,FALSE)</f>
        <v>PARSEC</v>
      </c>
    </row>
    <row r="43" spans="1:24" x14ac:dyDescent="0.5">
      <c r="A43" s="4" t="s">
        <v>99</v>
      </c>
      <c r="B43" s="1" t="s">
        <v>10</v>
      </c>
      <c r="C43" s="1">
        <v>0.26712999999999998</v>
      </c>
      <c r="D43" s="1">
        <v>6529543</v>
      </c>
      <c r="E43" s="1">
        <v>2859038</v>
      </c>
      <c r="F43" s="1">
        <v>246578</v>
      </c>
      <c r="G43" s="1">
        <v>690123</v>
      </c>
      <c r="H43" s="1">
        <v>1</v>
      </c>
      <c r="I43" t="s">
        <v>163</v>
      </c>
      <c r="J43">
        <f t="shared" si="4"/>
        <v>5592842</v>
      </c>
      <c r="K43" t="s">
        <v>165</v>
      </c>
      <c r="L43">
        <f t="shared" ref="L43" si="79">MAX((E42-E43)/(E42+1),0)</f>
        <v>0.12850357967072576</v>
      </c>
      <c r="M43">
        <f t="shared" si="6"/>
        <v>0.87149642032927421</v>
      </c>
      <c r="N43">
        <f t="shared" ref="N43" si="80">MAX((J43-J42)/(J42+1),0)</f>
        <v>0.70481852607244566</v>
      </c>
      <c r="O43" t="str">
        <f>VLOOKUP(A43,Metadata!$A$1:$B$151,2,FALSE)</f>
        <v>PARSEC</v>
      </c>
    </row>
    <row r="44" spans="1:24" x14ac:dyDescent="0.5">
      <c r="A44" s="4" t="s">
        <v>99</v>
      </c>
      <c r="B44" s="1" t="s">
        <v>11</v>
      </c>
      <c r="C44" s="1">
        <v>0.26427</v>
      </c>
      <c r="D44" s="1">
        <v>4852864</v>
      </c>
      <c r="E44" s="1">
        <v>3063630</v>
      </c>
      <c r="F44" s="1">
        <v>246691</v>
      </c>
      <c r="G44" s="1">
        <v>525812</v>
      </c>
      <c r="H44" s="1">
        <v>1</v>
      </c>
      <c r="I44" t="s">
        <v>163</v>
      </c>
      <c r="J44">
        <f t="shared" si="4"/>
        <v>4080361</v>
      </c>
      <c r="K44" t="s">
        <v>165</v>
      </c>
      <c r="L44">
        <f t="shared" ref="L44" si="81">MAX((E42-E44)/(E42+1),0)</f>
        <v>6.6139549089818381E-2</v>
      </c>
      <c r="M44">
        <f t="shared" si="6"/>
        <v>0.93386045091018166</v>
      </c>
      <c r="N44">
        <f t="shared" ref="N44" si="82">MAX((J44-J42)/(J42+1),0)</f>
        <v>0.24378187098797816</v>
      </c>
      <c r="O44" t="str">
        <f>VLOOKUP(A44,Metadata!$A$1:$B$151,2,FALSE)</f>
        <v>PARSEC</v>
      </c>
    </row>
    <row r="45" spans="1:24" ht="25.5" x14ac:dyDescent="0.75">
      <c r="A45" s="4" t="s">
        <v>99</v>
      </c>
      <c r="B45" s="1" t="s">
        <v>12</v>
      </c>
      <c r="C45" s="1">
        <v>0.27723999999999999</v>
      </c>
      <c r="D45" s="1">
        <v>18858111</v>
      </c>
      <c r="E45" s="1">
        <v>2507472</v>
      </c>
      <c r="F45" s="1">
        <v>244775</v>
      </c>
      <c r="G45" s="1">
        <v>785744</v>
      </c>
      <c r="H45" s="1">
        <v>1</v>
      </c>
      <c r="I45" t="s">
        <v>163</v>
      </c>
      <c r="J45">
        <f t="shared" si="4"/>
        <v>17827592</v>
      </c>
      <c r="K45" t="s">
        <v>165</v>
      </c>
      <c r="L45">
        <f t="shared" ref="L45" si="83">MAX((E42-E45)/(E42+1),0)</f>
        <v>0.23566843839055493</v>
      </c>
      <c r="M45">
        <f t="shared" si="6"/>
        <v>0.76433156160944504</v>
      </c>
      <c r="N45">
        <f t="shared" ref="N45" si="84">MAX((J45-J42)/(J42+1),0)</f>
        <v>4.4342327903142378</v>
      </c>
      <c r="O45" t="str">
        <f>VLOOKUP(A45,Metadata!$A$1:$B$151,2,FALSE)</f>
        <v>PARSEC</v>
      </c>
      <c r="R45" s="22" t="s">
        <v>187</v>
      </c>
      <c r="S45" s="22"/>
      <c r="T45" s="22"/>
      <c r="U45" s="22"/>
      <c r="V45" s="22"/>
      <c r="W45" s="22"/>
      <c r="X45" s="22"/>
    </row>
    <row r="46" spans="1:24" ht="16.149999999999999" thickBot="1" x14ac:dyDescent="0.55000000000000004">
      <c r="A46" s="4" t="s">
        <v>99</v>
      </c>
      <c r="B46" s="1" t="s">
        <v>13</v>
      </c>
      <c r="C46" s="1">
        <v>0.28259000000000001</v>
      </c>
      <c r="D46" s="1">
        <v>5262041</v>
      </c>
      <c r="E46" s="1">
        <v>2295207</v>
      </c>
      <c r="F46" s="1">
        <v>246457</v>
      </c>
      <c r="G46" s="1">
        <v>604880</v>
      </c>
      <c r="H46" s="1">
        <v>1</v>
      </c>
      <c r="I46" t="s">
        <v>163</v>
      </c>
      <c r="J46">
        <f t="shared" si="4"/>
        <v>4410704</v>
      </c>
      <c r="K46" t="s">
        <v>165</v>
      </c>
      <c r="L46">
        <f t="shared" ref="L46" si="85">MAX((E42-E46)/(E42+1),0)</f>
        <v>0.3003713639754082</v>
      </c>
      <c r="M46">
        <f t="shared" si="6"/>
        <v>0.6996286360245918</v>
      </c>
      <c r="N46">
        <f t="shared" ref="N46" si="86">MAX((J46-J42)/(J42+1),0)</f>
        <v>0.34447750402440525</v>
      </c>
      <c r="O46" t="str">
        <f>VLOOKUP(A46,Metadata!$A$1:$B$151,2,FALSE)</f>
        <v>PARSEC</v>
      </c>
    </row>
    <row r="47" spans="1:24" ht="16.149999999999999" thickBot="1" x14ac:dyDescent="0.55000000000000004">
      <c r="A47" s="4" t="s">
        <v>109</v>
      </c>
      <c r="B47" s="1" t="s">
        <v>9</v>
      </c>
      <c r="C47" s="1">
        <v>0.82865999999999995</v>
      </c>
      <c r="D47" s="1">
        <v>3473823</v>
      </c>
      <c r="E47" s="1">
        <v>1647922</v>
      </c>
      <c r="F47" s="1">
        <v>364989</v>
      </c>
      <c r="G47" s="1">
        <v>1460912</v>
      </c>
      <c r="H47" s="1">
        <v>1</v>
      </c>
      <c r="I47" t="s">
        <v>163</v>
      </c>
      <c r="J47">
        <f t="shared" si="4"/>
        <v>1647922</v>
      </c>
      <c r="K47" t="s">
        <v>165</v>
      </c>
      <c r="L47">
        <f t="shared" ref="L47" si="87">MAX((E47-E47)/(E47+1),0)</f>
        <v>0</v>
      </c>
      <c r="M47">
        <f t="shared" si="6"/>
        <v>1</v>
      </c>
      <c r="N47">
        <f t="shared" ref="N47" si="88">MAX((J47-J47)/(J47+1),0)</f>
        <v>0</v>
      </c>
      <c r="O47" t="str">
        <f>VLOOKUP(A47,Metadata!$A$1:$B$151,2,FALSE)</f>
        <v>PARSEC</v>
      </c>
      <c r="R47" s="25" t="s">
        <v>7</v>
      </c>
      <c r="S47" s="26" t="s">
        <v>177</v>
      </c>
      <c r="T47" s="6"/>
      <c r="U47" s="6"/>
      <c r="V47" s="6"/>
      <c r="W47" s="6"/>
      <c r="X47" s="7"/>
    </row>
    <row r="48" spans="1:24" ht="16.149999999999999" thickBot="1" x14ac:dyDescent="0.55000000000000004">
      <c r="A48" s="4" t="s">
        <v>109</v>
      </c>
      <c r="B48" s="1" t="s">
        <v>10</v>
      </c>
      <c r="C48" s="1">
        <v>1.27823</v>
      </c>
      <c r="D48" s="1">
        <v>3472020</v>
      </c>
      <c r="E48" s="1">
        <v>128955</v>
      </c>
      <c r="F48" s="1">
        <v>364469</v>
      </c>
      <c r="G48" s="1">
        <v>1443384</v>
      </c>
      <c r="H48" s="1">
        <v>1</v>
      </c>
      <c r="I48" t="s">
        <v>163</v>
      </c>
      <c r="J48">
        <f t="shared" si="4"/>
        <v>1664167</v>
      </c>
      <c r="K48" t="s">
        <v>165</v>
      </c>
      <c r="L48">
        <f t="shared" ref="L48" si="89">MAX((E47-E48)/(E47+1),0)</f>
        <v>0.92174634373086606</v>
      </c>
      <c r="M48">
        <f t="shared" si="6"/>
        <v>7.8253656269133942E-2</v>
      </c>
      <c r="N48">
        <f t="shared" ref="N48" si="90">MAX((J48-J47)/(J47+1),0)</f>
        <v>9.8578635045448119E-3</v>
      </c>
      <c r="O48" t="str">
        <f>VLOOKUP(A48,Metadata!$A$1:$B$151,2,FALSE)</f>
        <v>PARSEC</v>
      </c>
      <c r="R48" s="8"/>
      <c r="X48" s="9"/>
    </row>
    <row r="49" spans="1:24" ht="16.149999999999999" thickBot="1" x14ac:dyDescent="0.55000000000000004">
      <c r="A49" s="4" t="s">
        <v>109</v>
      </c>
      <c r="B49" s="1" t="s">
        <v>11</v>
      </c>
      <c r="C49" s="1">
        <v>1.3190299999999999</v>
      </c>
      <c r="D49" s="1">
        <v>2391314</v>
      </c>
      <c r="E49" s="1">
        <v>42887</v>
      </c>
      <c r="F49" s="1">
        <v>364694</v>
      </c>
      <c r="G49" s="1">
        <v>353969</v>
      </c>
      <c r="H49" s="1">
        <v>1</v>
      </c>
      <c r="I49" t="s">
        <v>163</v>
      </c>
      <c r="J49">
        <f t="shared" si="4"/>
        <v>1672651</v>
      </c>
      <c r="K49" t="s">
        <v>165</v>
      </c>
      <c r="L49">
        <f t="shared" ref="L49" si="91">MAX((E47-E49)/(E47+1),0)</f>
        <v>0.97397451215863851</v>
      </c>
      <c r="M49">
        <f t="shared" si="6"/>
        <v>2.6025487841361494E-2</v>
      </c>
      <c r="N49">
        <f t="shared" ref="N49" si="92">MAX((J49-J47)/(J47+1),0)</f>
        <v>1.500616230248622E-2</v>
      </c>
      <c r="O49" t="str">
        <f>VLOOKUP(A49,Metadata!$A$1:$B$151,2,FALSE)</f>
        <v>PARSEC</v>
      </c>
      <c r="R49" s="33" t="s">
        <v>527</v>
      </c>
      <c r="S49" s="33" t="s">
        <v>181</v>
      </c>
      <c r="T49" s="34"/>
      <c r="U49" s="35"/>
      <c r="V49" s="35"/>
      <c r="W49" s="35"/>
      <c r="X49" s="26"/>
    </row>
    <row r="50" spans="1:24" ht="16.149999999999999" thickBot="1" x14ac:dyDescent="0.55000000000000004">
      <c r="A50" s="4" t="s">
        <v>109</v>
      </c>
      <c r="B50" s="1" t="s">
        <v>12</v>
      </c>
      <c r="C50" s="1">
        <v>1.32152</v>
      </c>
      <c r="D50" s="1">
        <v>3466239</v>
      </c>
      <c r="E50" s="1">
        <v>61407</v>
      </c>
      <c r="F50" s="1">
        <v>364960</v>
      </c>
      <c r="G50" s="1">
        <v>1458864</v>
      </c>
      <c r="H50" s="1">
        <v>2</v>
      </c>
      <c r="I50" t="s">
        <v>163</v>
      </c>
      <c r="J50">
        <f t="shared" si="4"/>
        <v>1642415</v>
      </c>
      <c r="K50" t="s">
        <v>165</v>
      </c>
      <c r="L50">
        <f t="shared" ref="L50" si="93">MAX((E47-E50)/(E47+1),0)</f>
        <v>0.96273612298632882</v>
      </c>
      <c r="M50">
        <f t="shared" si="6"/>
        <v>3.7263877013671176E-2</v>
      </c>
      <c r="N50">
        <f t="shared" ref="N50" si="94">MAX((J50-J47)/(J47+1),0)</f>
        <v>0</v>
      </c>
      <c r="O50" t="str">
        <f>VLOOKUP(A50,Metadata!$A$1:$B$151,2,FALSE)</f>
        <v>PARSEC</v>
      </c>
      <c r="R50" s="33" t="s">
        <v>171</v>
      </c>
      <c r="S50" s="34" t="s">
        <v>9</v>
      </c>
      <c r="T50" s="35" t="s">
        <v>11</v>
      </c>
      <c r="U50" s="35" t="s">
        <v>12</v>
      </c>
      <c r="V50" s="35" t="s">
        <v>10</v>
      </c>
      <c r="W50" s="26" t="s">
        <v>13</v>
      </c>
      <c r="X50" s="40" t="s">
        <v>185</v>
      </c>
    </row>
    <row r="51" spans="1:24" x14ac:dyDescent="0.5">
      <c r="A51" s="4" t="s">
        <v>109</v>
      </c>
      <c r="B51" s="1" t="s">
        <v>13</v>
      </c>
      <c r="C51" s="1">
        <v>1.3341000000000001</v>
      </c>
      <c r="D51" s="1">
        <v>3474214</v>
      </c>
      <c r="E51" s="1">
        <v>32034</v>
      </c>
      <c r="F51" s="1">
        <v>364966</v>
      </c>
      <c r="G51" s="1">
        <v>1458898</v>
      </c>
      <c r="H51" s="1">
        <v>3</v>
      </c>
      <c r="I51" t="s">
        <v>163</v>
      </c>
      <c r="J51">
        <f t="shared" si="4"/>
        <v>1650350</v>
      </c>
      <c r="K51" t="s">
        <v>165</v>
      </c>
      <c r="L51">
        <f t="shared" ref="L51" si="95">MAX((E47-E51)/(E47+1),0)</f>
        <v>0.98056037812446339</v>
      </c>
      <c r="M51">
        <f t="shared" si="6"/>
        <v>1.9439621875536606E-2</v>
      </c>
      <c r="N51">
        <f t="shared" ref="N51" si="96">MAX((J51-J47)/(J47+1),0)</f>
        <v>1.473369811574934E-3</v>
      </c>
      <c r="O51" t="str">
        <f>VLOOKUP(A51,Metadata!$A$1:$B$151,2,FALSE)</f>
        <v>PARSEC</v>
      </c>
      <c r="R51" s="36" t="s">
        <v>170</v>
      </c>
      <c r="S51" s="28">
        <v>0</v>
      </c>
      <c r="T51" s="29">
        <v>0.19415914298381479</v>
      </c>
      <c r="U51" s="29">
        <v>17.966015086720766</v>
      </c>
      <c r="V51" s="29">
        <v>2.384589752046856</v>
      </c>
      <c r="W51" s="29">
        <v>1.521233091292413</v>
      </c>
      <c r="X51" s="30">
        <v>22.065997073043849</v>
      </c>
    </row>
    <row r="52" spans="1:24" x14ac:dyDescent="0.5">
      <c r="A52" s="4"/>
      <c r="B52" s="1"/>
      <c r="C52" s="1"/>
      <c r="D52" s="1"/>
      <c r="E52" s="1"/>
      <c r="F52" s="1"/>
      <c r="G52" s="1"/>
      <c r="H52" s="1"/>
      <c r="R52" s="37" t="s">
        <v>173</v>
      </c>
      <c r="S52" s="31">
        <v>0</v>
      </c>
      <c r="T52" s="27">
        <v>0.41850541997660795</v>
      </c>
      <c r="U52" s="27">
        <v>6.3461312904448697</v>
      </c>
      <c r="V52" s="27">
        <v>1.3609103145807138</v>
      </c>
      <c r="W52" s="27">
        <v>0.97329279027782378</v>
      </c>
      <c r="X52" s="19">
        <v>9.0988398152800158</v>
      </c>
    </row>
    <row r="53" spans="1:24" x14ac:dyDescent="0.5">
      <c r="R53" s="37" t="s">
        <v>176</v>
      </c>
      <c r="S53" s="31">
        <v>0</v>
      </c>
      <c r="T53" s="27">
        <v>0.24378187098797816</v>
      </c>
      <c r="U53" s="27">
        <v>4.4342327903142378</v>
      </c>
      <c r="V53" s="27">
        <v>0.71467638957699042</v>
      </c>
      <c r="W53" s="27">
        <v>0.34447750402440525</v>
      </c>
      <c r="X53" s="19">
        <v>5.7371685549036116</v>
      </c>
    </row>
    <row r="54" spans="1:24" ht="16.149999999999999" thickBot="1" x14ac:dyDescent="0.55000000000000004">
      <c r="R54" s="38" t="s">
        <v>175</v>
      </c>
      <c r="S54" s="31">
        <v>0</v>
      </c>
      <c r="T54" s="27">
        <v>4.1084216139366321E-5</v>
      </c>
      <c r="U54" s="27">
        <v>1.8500806599801474E-3</v>
      </c>
      <c r="V54" s="27">
        <v>3.9296613261680614E-3</v>
      </c>
      <c r="W54" s="27">
        <v>2.1355048166412266E-5</v>
      </c>
      <c r="X54" s="19">
        <v>5.8421812504539875E-3</v>
      </c>
    </row>
    <row r="55" spans="1:24" ht="16.149999999999999" thickBot="1" x14ac:dyDescent="0.55000000000000004">
      <c r="R55" s="39" t="s">
        <v>185</v>
      </c>
      <c r="S55" s="32">
        <v>0</v>
      </c>
      <c r="T55" s="20">
        <v>0.85648751816454016</v>
      </c>
      <c r="U55" s="20">
        <v>28.748229248139854</v>
      </c>
      <c r="V55" s="20">
        <v>4.4641061175307284</v>
      </c>
      <c r="W55" s="20">
        <v>2.8390247406428082</v>
      </c>
      <c r="X55" s="21">
        <v>36.907847624477931</v>
      </c>
    </row>
  </sheetData>
  <mergeCells count="5">
    <mergeCell ref="R30:X30"/>
    <mergeCell ref="R45:X45"/>
    <mergeCell ref="R1:AD1"/>
    <mergeCell ref="R17:V17"/>
    <mergeCell ref="Z17:AD17"/>
  </mergeCells>
  <phoneticPr fontId="3" type="noConversion"/>
  <pageMargins left="0.7" right="0.7" top="0.75" bottom="0.75" header="0.3" footer="0.3"/>
  <pageSetup paperSize="0" orientation="portrait" horizontalDpi="0" verticalDpi="0" copies="0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37FA6-3127-624F-949F-E3913C19A527}">
  <dimension ref="A1:U91"/>
  <sheetViews>
    <sheetView zoomScale="85" zoomScaleNormal="85" workbookViewId="0">
      <selection activeCell="B94" sqref="B94"/>
    </sheetView>
  </sheetViews>
  <sheetFormatPr defaultColWidth="11" defaultRowHeight="15.75" x14ac:dyDescent="0.5"/>
  <cols>
    <col min="2" max="2" width="17.5625" customWidth="1"/>
    <col min="4" max="6" width="11.0625" bestFit="1" customWidth="1"/>
    <col min="9" max="9" width="12.5" bestFit="1" customWidth="1"/>
    <col min="10" max="10" width="15.125" bestFit="1" customWidth="1"/>
    <col min="11" max="11" width="3.6875" bestFit="1" customWidth="1"/>
    <col min="12" max="12" width="5.4375" bestFit="1" customWidth="1"/>
    <col min="13" max="13" width="5.0625" bestFit="1" customWidth="1"/>
    <col min="14" max="14" width="5.9375" bestFit="1" customWidth="1"/>
    <col min="15" max="15" width="19.375" bestFit="1" customWidth="1"/>
    <col min="16" max="16" width="8.9375" bestFit="1" customWidth="1"/>
    <col min="17" max="17" width="7.875" bestFit="1" customWidth="1"/>
    <col min="18" max="18" width="8.9375" bestFit="1" customWidth="1"/>
    <col min="19" max="19" width="10" bestFit="1" customWidth="1"/>
    <col min="20" max="20" width="17.5625" bestFit="1" customWidth="1"/>
    <col min="21" max="21" width="24.125" bestFit="1" customWidth="1"/>
    <col min="22" max="22" width="14" bestFit="1" customWidth="1"/>
    <col min="23" max="23" width="15" bestFit="1" customWidth="1"/>
    <col min="24" max="24" width="8.1875" bestFit="1" customWidth="1"/>
    <col min="25" max="25" width="16.3125" bestFit="1" customWidth="1"/>
    <col min="26" max="27" width="15.1875" bestFit="1" customWidth="1"/>
    <col min="28" max="28" width="16.3125" bestFit="1" customWidth="1"/>
    <col min="29" max="29" width="15.1875" bestFit="1" customWidth="1"/>
    <col min="30" max="30" width="16.3125" bestFit="1" customWidth="1"/>
    <col min="31" max="31" width="9.1875" bestFit="1" customWidth="1"/>
    <col min="32" max="32" width="16" bestFit="1" customWidth="1"/>
    <col min="33" max="34" width="15" bestFit="1" customWidth="1"/>
    <col min="35" max="35" width="16" bestFit="1" customWidth="1"/>
    <col min="36" max="36" width="15" bestFit="1" customWidth="1"/>
    <col min="37" max="37" width="16" bestFit="1" customWidth="1"/>
    <col min="38" max="38" width="9.1875" bestFit="1" customWidth="1"/>
    <col min="39" max="39" width="17.8125" bestFit="1" customWidth="1"/>
    <col min="40" max="41" width="16.8125" bestFit="1" customWidth="1"/>
    <col min="42" max="42" width="17.8125" bestFit="1" customWidth="1"/>
    <col min="43" max="43" width="16.8125" bestFit="1" customWidth="1"/>
    <col min="44" max="44" width="17.8125" bestFit="1" customWidth="1"/>
  </cols>
  <sheetData>
    <row r="1" spans="1:21" ht="25.5" x14ac:dyDescent="0.75">
      <c r="A1" t="s">
        <v>0</v>
      </c>
      <c r="B1" t="s">
        <v>1</v>
      </c>
      <c r="C1" t="s">
        <v>2</v>
      </c>
      <c r="D1" t="s">
        <v>7</v>
      </c>
      <c r="E1" t="s">
        <v>220</v>
      </c>
      <c r="F1" t="s">
        <v>221</v>
      </c>
      <c r="I1" s="22" t="s">
        <v>222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x14ac:dyDescent="0.5">
      <c r="A2" s="4" t="s">
        <v>8</v>
      </c>
      <c r="B2" t="s">
        <v>190</v>
      </c>
      <c r="C2" s="1">
        <v>0.18986</v>
      </c>
      <c r="D2">
        <v>1</v>
      </c>
      <c r="E2" t="str">
        <f>VLOOKUP(B2,Metadata!$E$1:$G$36,2,FALSE)</f>
        <v>nopref</v>
      </c>
      <c r="F2">
        <v>150</v>
      </c>
    </row>
    <row r="3" spans="1:21" x14ac:dyDescent="0.5">
      <c r="A3" s="4" t="s">
        <v>8</v>
      </c>
      <c r="B3" t="s">
        <v>191</v>
      </c>
      <c r="C3" s="1">
        <v>0.18833</v>
      </c>
      <c r="D3">
        <v>1</v>
      </c>
      <c r="E3" t="str">
        <f>VLOOKUP(B3,Metadata!$E$1:$G$36,2,FALSE)</f>
        <v>spp</v>
      </c>
      <c r="F3">
        <v>150</v>
      </c>
      <c r="J3" s="3" t="s">
        <v>181</v>
      </c>
    </row>
    <row r="4" spans="1:21" x14ac:dyDescent="0.5">
      <c r="A4" s="4" t="s">
        <v>8</v>
      </c>
      <c r="B4" t="s">
        <v>192</v>
      </c>
      <c r="C4" s="1">
        <v>0.14484</v>
      </c>
      <c r="D4">
        <v>1</v>
      </c>
      <c r="E4" t="str">
        <f>VLOOKUP(B4,Metadata!$E$1:$G$36,2,FALSE)</f>
        <v>bingo</v>
      </c>
      <c r="F4">
        <v>150</v>
      </c>
      <c r="J4" t="s">
        <v>180</v>
      </c>
      <c r="O4" t="s">
        <v>178</v>
      </c>
      <c r="T4" t="s">
        <v>182</v>
      </c>
      <c r="U4" t="s">
        <v>183</v>
      </c>
    </row>
    <row r="5" spans="1:21" x14ac:dyDescent="0.5">
      <c r="A5" s="4" t="s">
        <v>8</v>
      </c>
      <c r="B5" t="s">
        <v>193</v>
      </c>
      <c r="C5" s="1">
        <v>0.17186999999999999</v>
      </c>
      <c r="D5">
        <v>1</v>
      </c>
      <c r="E5" t="str">
        <f>VLOOKUP(B5,Metadata!$E$1:$G$36,2,FALSE)</f>
        <v>mlop</v>
      </c>
      <c r="F5">
        <v>150</v>
      </c>
      <c r="I5" s="3" t="s">
        <v>171</v>
      </c>
      <c r="J5" t="s">
        <v>9</v>
      </c>
      <c r="K5" t="s">
        <v>11</v>
      </c>
      <c r="L5" t="s">
        <v>12</v>
      </c>
      <c r="M5" t="s">
        <v>10</v>
      </c>
      <c r="N5" t="s">
        <v>13</v>
      </c>
      <c r="O5" t="s">
        <v>9</v>
      </c>
      <c r="P5" t="s">
        <v>11</v>
      </c>
      <c r="Q5" t="s">
        <v>12</v>
      </c>
      <c r="R5" t="s">
        <v>10</v>
      </c>
      <c r="S5" t="s">
        <v>13</v>
      </c>
    </row>
    <row r="6" spans="1:21" x14ac:dyDescent="0.5">
      <c r="A6" s="4" t="s">
        <v>8</v>
      </c>
      <c r="B6" t="s">
        <v>194</v>
      </c>
      <c r="C6" s="1">
        <v>0.17558000000000001</v>
      </c>
      <c r="D6">
        <v>1</v>
      </c>
      <c r="E6" t="str">
        <f>VLOOKUP(B6,Metadata!$E$1:$G$36,2,FALSE)</f>
        <v>pythia</v>
      </c>
      <c r="F6">
        <v>150</v>
      </c>
      <c r="I6" s="4">
        <v>150</v>
      </c>
      <c r="J6" s="24">
        <v>3</v>
      </c>
      <c r="K6" s="24">
        <v>3</v>
      </c>
      <c r="L6" s="24">
        <v>3</v>
      </c>
      <c r="M6" s="24">
        <v>3</v>
      </c>
      <c r="N6" s="24">
        <v>3</v>
      </c>
      <c r="O6" s="5">
        <v>1</v>
      </c>
      <c r="P6" s="5">
        <v>1.019965391695582</v>
      </c>
      <c r="Q6" s="5">
        <v>0.14289611436432709</v>
      </c>
      <c r="R6" s="5">
        <v>0.5714612174522179</v>
      </c>
      <c r="S6" s="5">
        <v>0.84491397665253376</v>
      </c>
      <c r="T6" s="24">
        <v>15</v>
      </c>
      <c r="U6" s="5"/>
    </row>
    <row r="7" spans="1:21" x14ac:dyDescent="0.5">
      <c r="A7" s="4" t="s">
        <v>8</v>
      </c>
      <c r="B7" t="s">
        <v>195</v>
      </c>
      <c r="C7" s="1">
        <v>0.28097</v>
      </c>
      <c r="D7">
        <v>1</v>
      </c>
      <c r="E7" t="str">
        <f>VLOOKUP(B7,Metadata!$E$1:$G$36,2,FALSE)</f>
        <v>nopref</v>
      </c>
      <c r="F7">
        <v>300</v>
      </c>
      <c r="I7" s="4">
        <v>300</v>
      </c>
      <c r="J7" s="24">
        <v>3</v>
      </c>
      <c r="K7" s="24">
        <v>3</v>
      </c>
      <c r="L7" s="24">
        <v>3</v>
      </c>
      <c r="M7" s="24">
        <v>3</v>
      </c>
      <c r="N7" s="24">
        <v>3</v>
      </c>
      <c r="O7" s="5">
        <v>1</v>
      </c>
      <c r="P7" s="5">
        <v>1.3908972276610727</v>
      </c>
      <c r="Q7" s="5">
        <v>0.28546780679983674</v>
      </c>
      <c r="R7" s="5">
        <v>1.0961224325529377</v>
      </c>
      <c r="S7" s="5">
        <v>1.5294546978463823</v>
      </c>
      <c r="T7" s="24">
        <v>15</v>
      </c>
      <c r="U7" s="5"/>
    </row>
    <row r="8" spans="1:21" x14ac:dyDescent="0.5">
      <c r="A8" s="4" t="s">
        <v>8</v>
      </c>
      <c r="B8" t="s">
        <v>196</v>
      </c>
      <c r="C8" s="1">
        <v>0.30327999999999999</v>
      </c>
      <c r="D8">
        <v>1</v>
      </c>
      <c r="E8" t="str">
        <f>VLOOKUP(B8,Metadata!$E$1:$G$36,2,FALSE)</f>
        <v>spp</v>
      </c>
      <c r="F8">
        <v>300</v>
      </c>
      <c r="I8" s="4">
        <v>600</v>
      </c>
      <c r="J8" s="24">
        <v>3</v>
      </c>
      <c r="K8" s="24">
        <v>3</v>
      </c>
      <c r="L8" s="24">
        <v>3</v>
      </c>
      <c r="M8" s="24">
        <v>3</v>
      </c>
      <c r="N8" s="24">
        <v>3</v>
      </c>
      <c r="O8" s="5">
        <v>1</v>
      </c>
      <c r="P8" s="5">
        <v>2.0215938567652882</v>
      </c>
      <c r="Q8" s="5">
        <v>0.6924571566407407</v>
      </c>
      <c r="R8" s="5">
        <v>2.1727991079071192</v>
      </c>
      <c r="S8" s="5">
        <v>2.7142806049622115</v>
      </c>
      <c r="T8" s="24">
        <v>15</v>
      </c>
      <c r="U8" s="5"/>
    </row>
    <row r="9" spans="1:21" x14ac:dyDescent="0.5">
      <c r="A9" s="4" t="s">
        <v>8</v>
      </c>
      <c r="B9" t="s">
        <v>197</v>
      </c>
      <c r="C9" s="1">
        <v>0.25684000000000001</v>
      </c>
      <c r="D9">
        <v>1</v>
      </c>
      <c r="E9" t="str">
        <f>VLOOKUP(B9,Metadata!$E$1:$G$36,2,FALSE)</f>
        <v>bingo</v>
      </c>
      <c r="F9">
        <v>300</v>
      </c>
      <c r="I9" s="4">
        <v>1200</v>
      </c>
      <c r="J9" s="24">
        <v>3</v>
      </c>
      <c r="K9" s="24">
        <v>3</v>
      </c>
      <c r="L9" s="24">
        <v>3</v>
      </c>
      <c r="M9" s="24">
        <v>3</v>
      </c>
      <c r="N9" s="24">
        <v>3</v>
      </c>
      <c r="O9" s="5">
        <v>1</v>
      </c>
      <c r="P9" s="5">
        <v>2.3178267571988709</v>
      </c>
      <c r="Q9" s="5">
        <v>1.4830417206604882</v>
      </c>
      <c r="R9" s="5">
        <v>2.9252711428805109</v>
      </c>
      <c r="S9" s="5">
        <v>3.4515553531800696</v>
      </c>
      <c r="T9" s="24">
        <v>15</v>
      </c>
      <c r="U9" s="5"/>
    </row>
    <row r="10" spans="1:21" x14ac:dyDescent="0.5">
      <c r="A10" s="4" t="s">
        <v>8</v>
      </c>
      <c r="B10" t="s">
        <v>198</v>
      </c>
      <c r="C10" s="1">
        <v>0.29683999999999999</v>
      </c>
      <c r="D10">
        <v>1</v>
      </c>
      <c r="E10" t="str">
        <f>VLOOKUP(B10,Metadata!$E$1:$G$36,2,FALSE)</f>
        <v>mlop</v>
      </c>
      <c r="F10">
        <v>300</v>
      </c>
      <c r="I10" s="4">
        <v>4800</v>
      </c>
      <c r="J10" s="24">
        <v>3</v>
      </c>
      <c r="K10" s="24">
        <v>3</v>
      </c>
      <c r="L10" s="24">
        <v>3</v>
      </c>
      <c r="M10" s="24">
        <v>3</v>
      </c>
      <c r="N10" s="24">
        <v>3</v>
      </c>
      <c r="O10" s="5">
        <v>1</v>
      </c>
      <c r="P10" s="5">
        <v>2.4627653568811638</v>
      </c>
      <c r="Q10" s="5">
        <v>2.491006686869794</v>
      </c>
      <c r="R10" s="5">
        <v>3.3711094506345671</v>
      </c>
      <c r="S10" s="5">
        <v>3.7906303260092633</v>
      </c>
      <c r="T10" s="24">
        <v>15</v>
      </c>
      <c r="U10" s="5"/>
    </row>
    <row r="11" spans="1:21" x14ac:dyDescent="0.5">
      <c r="A11" s="4" t="s">
        <v>8</v>
      </c>
      <c r="B11" t="s">
        <v>199</v>
      </c>
      <c r="C11" s="1">
        <v>0.30253999999999998</v>
      </c>
      <c r="D11">
        <v>1</v>
      </c>
      <c r="E11" t="str">
        <f>VLOOKUP(B11,Metadata!$E$1:$G$36,2,FALSE)</f>
        <v>pythia</v>
      </c>
      <c r="F11">
        <v>300</v>
      </c>
      <c r="I11" s="4">
        <v>9600</v>
      </c>
      <c r="J11" s="24">
        <v>3</v>
      </c>
      <c r="K11" s="24">
        <v>3</v>
      </c>
      <c r="L11" s="24">
        <v>3</v>
      </c>
      <c r="M11" s="24">
        <v>3</v>
      </c>
      <c r="N11" s="24">
        <v>3</v>
      </c>
      <c r="O11" s="5">
        <v>1</v>
      </c>
      <c r="P11" s="5">
        <v>2.4661742814353893</v>
      </c>
      <c r="Q11" s="5">
        <v>2.5151198961270316</v>
      </c>
      <c r="R11" s="5">
        <v>3.3851117488824038</v>
      </c>
      <c r="S11" s="5">
        <v>3.802467358054221</v>
      </c>
      <c r="T11" s="24">
        <v>15</v>
      </c>
      <c r="U11" s="5"/>
    </row>
    <row r="12" spans="1:21" x14ac:dyDescent="0.5">
      <c r="A12" s="4" t="s">
        <v>8</v>
      </c>
      <c r="B12" t="s">
        <v>200</v>
      </c>
      <c r="C12" s="1">
        <v>0.33542</v>
      </c>
      <c r="D12">
        <v>1</v>
      </c>
      <c r="E12" t="str">
        <f>VLOOKUP(B12,Metadata!$E$1:$G$36,2,FALSE)</f>
        <v>nopref</v>
      </c>
      <c r="F12">
        <v>600</v>
      </c>
      <c r="I12" s="4" t="s">
        <v>172</v>
      </c>
      <c r="J12" s="24">
        <v>18</v>
      </c>
      <c r="K12" s="24">
        <v>18</v>
      </c>
      <c r="L12" s="24">
        <v>18</v>
      </c>
      <c r="M12" s="24">
        <v>18</v>
      </c>
      <c r="N12" s="24">
        <v>18</v>
      </c>
      <c r="O12" s="5">
        <v>1</v>
      </c>
      <c r="P12" s="5">
        <v>40.374035357546553</v>
      </c>
      <c r="Q12" s="5">
        <v>0.2624565531824587</v>
      </c>
      <c r="R12" s="5">
        <v>45.433625342679285</v>
      </c>
      <c r="S12" s="5">
        <v>174.50007803165727</v>
      </c>
      <c r="T12" s="24"/>
      <c r="U12" s="5"/>
    </row>
    <row r="13" spans="1:21" x14ac:dyDescent="0.5">
      <c r="A13" s="4" t="s">
        <v>8</v>
      </c>
      <c r="B13" t="s">
        <v>201</v>
      </c>
      <c r="C13" s="1">
        <v>0.40016000000000002</v>
      </c>
      <c r="D13">
        <v>1</v>
      </c>
      <c r="E13" t="str">
        <f>VLOOKUP(B13,Metadata!$E$1:$G$36,2,FALSE)</f>
        <v>spp</v>
      </c>
      <c r="F13">
        <v>600</v>
      </c>
    </row>
    <row r="14" spans="1:21" x14ac:dyDescent="0.5">
      <c r="A14" s="4" t="s">
        <v>8</v>
      </c>
      <c r="B14" t="s">
        <v>202</v>
      </c>
      <c r="C14" s="1">
        <v>0.39833000000000002</v>
      </c>
      <c r="D14">
        <v>1</v>
      </c>
      <c r="E14" t="str">
        <f>VLOOKUP(B14,Metadata!$E$1:$G$36,2,FALSE)</f>
        <v>bingo</v>
      </c>
      <c r="F14">
        <v>600</v>
      </c>
    </row>
    <row r="15" spans="1:21" x14ac:dyDescent="0.5">
      <c r="A15" s="4" t="s">
        <v>8</v>
      </c>
      <c r="B15" t="s">
        <v>203</v>
      </c>
      <c r="C15" s="1">
        <v>0.42360999999999999</v>
      </c>
      <c r="D15">
        <v>1</v>
      </c>
      <c r="E15" t="str">
        <f>VLOOKUP(B15,Metadata!$E$1:$G$36,2,FALSE)</f>
        <v>mlop</v>
      </c>
      <c r="F15">
        <v>600</v>
      </c>
    </row>
    <row r="16" spans="1:21" ht="25.5" x14ac:dyDescent="0.75">
      <c r="A16" s="4" t="s">
        <v>8</v>
      </c>
      <c r="B16" t="s">
        <v>204</v>
      </c>
      <c r="C16" s="1">
        <v>0.43068000000000001</v>
      </c>
      <c r="D16">
        <v>1</v>
      </c>
      <c r="E16" t="str">
        <f>VLOOKUP(B16,Metadata!$E$1:$G$36,2,FALSE)</f>
        <v>pythia</v>
      </c>
      <c r="F16">
        <v>600</v>
      </c>
      <c r="I16" s="22" t="s">
        <v>223</v>
      </c>
      <c r="J16" s="22"/>
      <c r="K16" s="22"/>
      <c r="L16" s="22"/>
      <c r="M16" s="22"/>
      <c r="N16" s="22"/>
      <c r="O16" s="22"/>
      <c r="P16" s="22"/>
      <c r="Q16" s="22"/>
    </row>
    <row r="17" spans="1:15" ht="16.149999999999999" thickBot="1" x14ac:dyDescent="0.55000000000000004">
      <c r="A17" s="4" t="s">
        <v>8</v>
      </c>
      <c r="B17" t="s">
        <v>205</v>
      </c>
      <c r="C17" s="1">
        <v>0.36553999999999998</v>
      </c>
      <c r="D17">
        <v>1</v>
      </c>
      <c r="E17" t="str">
        <f>VLOOKUP(B17,Metadata!$E$1:$G$36,2,FALSE)</f>
        <v>nopref</v>
      </c>
      <c r="F17">
        <v>1200</v>
      </c>
    </row>
    <row r="18" spans="1:15" ht="16.149999999999999" thickBot="1" x14ac:dyDescent="0.55000000000000004">
      <c r="A18" s="4" t="s">
        <v>8</v>
      </c>
      <c r="B18" t="s">
        <v>206</v>
      </c>
      <c r="C18" s="1">
        <v>0.45867000000000002</v>
      </c>
      <c r="D18">
        <v>1</v>
      </c>
      <c r="E18" t="str">
        <f>VLOOKUP(B18,Metadata!$E$1:$G$36,2,FALSE)</f>
        <v>spp</v>
      </c>
      <c r="F18">
        <v>1200</v>
      </c>
      <c r="I18" s="13" t="s">
        <v>221</v>
      </c>
      <c r="J18" s="14" t="str">
        <f>K5</f>
        <v>spp</v>
      </c>
      <c r="K18" s="14" t="str">
        <f>L5</f>
        <v>bingo</v>
      </c>
      <c r="L18" s="14" t="str">
        <f>M5</f>
        <v>mlop</v>
      </c>
      <c r="M18" s="15" t="str">
        <f>N5</f>
        <v>pythia</v>
      </c>
    </row>
    <row r="19" spans="1:15" ht="16.149999999999999" thickTop="1" x14ac:dyDescent="0.5">
      <c r="A19" s="4" t="s">
        <v>8</v>
      </c>
      <c r="B19" t="s">
        <v>207</v>
      </c>
      <c r="C19" s="1">
        <v>0.52824000000000004</v>
      </c>
      <c r="D19">
        <v>1</v>
      </c>
      <c r="E19" t="str">
        <f>VLOOKUP(B19,Metadata!$E$1:$G$36,2,FALSE)</f>
        <v>bingo</v>
      </c>
      <c r="F19">
        <v>1200</v>
      </c>
      <c r="I19" s="8">
        <f t="shared" ref="I19:I25" si="0">I6</f>
        <v>150</v>
      </c>
      <c r="J19">
        <f t="shared" ref="J19:M25" si="1">P6^(1/K6)</f>
        <v>1.0066113246257395</v>
      </c>
      <c r="K19">
        <f t="shared" si="1"/>
        <v>0.52280549047231872</v>
      </c>
      <c r="L19">
        <f t="shared" si="1"/>
        <v>0.82984233587834655</v>
      </c>
      <c r="M19" s="9">
        <f t="shared" si="1"/>
        <v>0.94537511181661271</v>
      </c>
    </row>
    <row r="20" spans="1:15" x14ac:dyDescent="0.5">
      <c r="A20" s="4" t="s">
        <v>8</v>
      </c>
      <c r="B20" t="s">
        <v>208</v>
      </c>
      <c r="C20" s="1">
        <v>0.50534999999999997</v>
      </c>
      <c r="D20">
        <v>1</v>
      </c>
      <c r="E20" t="str">
        <f>VLOOKUP(B20,Metadata!$E$1:$G$36,2,FALSE)</f>
        <v>mlop</v>
      </c>
      <c r="F20">
        <v>1200</v>
      </c>
      <c r="I20" s="8">
        <f t="shared" si="0"/>
        <v>300</v>
      </c>
      <c r="J20">
        <f t="shared" si="1"/>
        <v>1.1162591037276206</v>
      </c>
      <c r="K20">
        <f t="shared" si="1"/>
        <v>0.65844430563105694</v>
      </c>
      <c r="L20">
        <f t="shared" si="1"/>
        <v>1.0310657371834067</v>
      </c>
      <c r="M20" s="9">
        <f t="shared" si="1"/>
        <v>1.1521584410075187</v>
      </c>
    </row>
    <row r="21" spans="1:15" x14ac:dyDescent="0.5">
      <c r="A21" s="4" t="s">
        <v>8</v>
      </c>
      <c r="B21" t="s">
        <v>209</v>
      </c>
      <c r="C21" s="1">
        <v>0.51200999999999997</v>
      </c>
      <c r="D21">
        <v>1</v>
      </c>
      <c r="E21" t="str">
        <f>VLOOKUP(B21,Metadata!$E$1:$G$36,2,FALSE)</f>
        <v>pythia</v>
      </c>
      <c r="F21">
        <v>1200</v>
      </c>
      <c r="I21" s="8">
        <f t="shared" si="0"/>
        <v>600</v>
      </c>
      <c r="J21">
        <f t="shared" si="1"/>
        <v>1.2644392535747342</v>
      </c>
      <c r="K21">
        <f t="shared" si="1"/>
        <v>0.88470327722300601</v>
      </c>
      <c r="L21">
        <f t="shared" si="1"/>
        <v>1.2952090136154184</v>
      </c>
      <c r="M21" s="9">
        <f t="shared" si="1"/>
        <v>1.3949273232799888</v>
      </c>
    </row>
    <row r="22" spans="1:15" x14ac:dyDescent="0.5">
      <c r="A22" s="4" t="s">
        <v>8</v>
      </c>
      <c r="B22" t="s">
        <v>210</v>
      </c>
      <c r="C22" s="1">
        <v>0.38272</v>
      </c>
      <c r="D22">
        <v>1</v>
      </c>
      <c r="E22" t="str">
        <f>VLOOKUP(B22,Metadata!$E$1:$G$36,2,FALSE)</f>
        <v>nopref</v>
      </c>
      <c r="F22">
        <v>4800</v>
      </c>
      <c r="I22" s="8">
        <f t="shared" si="0"/>
        <v>1200</v>
      </c>
      <c r="J22">
        <f t="shared" si="1"/>
        <v>1.3234077005722713</v>
      </c>
      <c r="K22">
        <f t="shared" si="1"/>
        <v>1.1403840197631132</v>
      </c>
      <c r="L22">
        <f t="shared" si="1"/>
        <v>1.4301734418672738</v>
      </c>
      <c r="M22" s="9">
        <f t="shared" si="1"/>
        <v>1.5112568447787857</v>
      </c>
    </row>
    <row r="23" spans="1:15" x14ac:dyDescent="0.5">
      <c r="A23" s="4" t="s">
        <v>8</v>
      </c>
      <c r="B23" t="s">
        <v>211</v>
      </c>
      <c r="C23" s="1">
        <v>0.49313000000000001</v>
      </c>
      <c r="D23">
        <v>1</v>
      </c>
      <c r="E23" t="str">
        <f>VLOOKUP(B23,Metadata!$E$1:$G$36,2,FALSE)</f>
        <v>spp</v>
      </c>
      <c r="F23">
        <v>4800</v>
      </c>
      <c r="I23" s="8">
        <f t="shared" si="0"/>
        <v>4800</v>
      </c>
      <c r="J23">
        <f t="shared" si="1"/>
        <v>1.3504370522520828</v>
      </c>
      <c r="K23">
        <f t="shared" si="1"/>
        <v>1.3555794124042646</v>
      </c>
      <c r="L23">
        <f t="shared" si="1"/>
        <v>1.4994234007001304</v>
      </c>
      <c r="M23" s="9">
        <f t="shared" si="1"/>
        <v>1.559207125853119</v>
      </c>
    </row>
    <row r="24" spans="1:15" x14ac:dyDescent="0.5">
      <c r="A24" s="4" t="s">
        <v>8</v>
      </c>
      <c r="B24" t="s">
        <v>212</v>
      </c>
      <c r="C24" s="1">
        <v>0.61368</v>
      </c>
      <c r="D24">
        <v>1</v>
      </c>
      <c r="E24" t="str">
        <f>VLOOKUP(B24,Metadata!$E$1:$G$36,2,FALSE)</f>
        <v>bingo</v>
      </c>
      <c r="F24">
        <v>4800</v>
      </c>
      <c r="I24" s="8">
        <f t="shared" si="0"/>
        <v>9600</v>
      </c>
      <c r="J24">
        <f t="shared" si="1"/>
        <v>1.3510598501967988</v>
      </c>
      <c r="K24">
        <f t="shared" si="1"/>
        <v>1.3599394249488825</v>
      </c>
      <c r="L24">
        <f t="shared" si="1"/>
        <v>1.5014965432803893</v>
      </c>
      <c r="M24" s="9">
        <f t="shared" si="1"/>
        <v>1.5608284223206654</v>
      </c>
    </row>
    <row r="25" spans="1:15" ht="16.149999999999999" thickBot="1" x14ac:dyDescent="0.55000000000000004">
      <c r="A25" s="4" t="s">
        <v>8</v>
      </c>
      <c r="B25" t="s">
        <v>213</v>
      </c>
      <c r="C25" s="1">
        <v>0.55435999999999996</v>
      </c>
      <c r="D25">
        <v>1</v>
      </c>
      <c r="E25" t="str">
        <f>VLOOKUP(B25,Metadata!$E$1:$G$36,2,FALSE)</f>
        <v>mlop</v>
      </c>
      <c r="F25">
        <v>4800</v>
      </c>
      <c r="I25" s="10" t="str">
        <f t="shared" si="0"/>
        <v>Grand Total</v>
      </c>
      <c r="J25" s="11">
        <f t="shared" si="1"/>
        <v>1.2280835037099846</v>
      </c>
      <c r="K25" s="11">
        <f t="shared" si="1"/>
        <v>0.92837922264764239</v>
      </c>
      <c r="L25" s="11">
        <f t="shared" si="1"/>
        <v>1.2361652240434349</v>
      </c>
      <c r="M25" s="12">
        <f t="shared" si="1"/>
        <v>1.3321226155541486</v>
      </c>
    </row>
    <row r="26" spans="1:15" x14ac:dyDescent="0.5">
      <c r="A26" s="4" t="s">
        <v>8</v>
      </c>
      <c r="B26" t="s">
        <v>214</v>
      </c>
      <c r="C26" s="1">
        <v>0.56879999999999997</v>
      </c>
      <c r="D26">
        <v>1</v>
      </c>
      <c r="E26" t="str">
        <f>VLOOKUP(B26,Metadata!$E$1:$G$36,2,FALSE)</f>
        <v>pythia</v>
      </c>
      <c r="F26">
        <v>4800</v>
      </c>
    </row>
    <row r="27" spans="1:15" x14ac:dyDescent="0.5">
      <c r="A27" s="4" t="s">
        <v>8</v>
      </c>
      <c r="B27" t="s">
        <v>215</v>
      </c>
      <c r="C27" s="1">
        <v>0.38423000000000002</v>
      </c>
      <c r="D27">
        <v>1</v>
      </c>
      <c r="E27" t="str">
        <f>VLOOKUP(B27,Metadata!$E$1:$G$36,2,FALSE)</f>
        <v>nopref</v>
      </c>
      <c r="F27">
        <v>9600</v>
      </c>
    </row>
    <row r="28" spans="1:15" x14ac:dyDescent="0.5">
      <c r="A28" s="4" t="s">
        <v>8</v>
      </c>
      <c r="B28" t="s">
        <v>216</v>
      </c>
      <c r="C28" s="1">
        <v>0.49512</v>
      </c>
      <c r="D28">
        <v>1</v>
      </c>
      <c r="E28" t="str">
        <f>VLOOKUP(B28,Metadata!$E$1:$G$36,2,FALSE)</f>
        <v>spp</v>
      </c>
      <c r="F28">
        <v>9600</v>
      </c>
    </row>
    <row r="29" spans="1:15" x14ac:dyDescent="0.5">
      <c r="A29" s="4" t="s">
        <v>8</v>
      </c>
      <c r="B29" t="s">
        <v>217</v>
      </c>
      <c r="C29">
        <v>0.61685000000000001</v>
      </c>
      <c r="D29">
        <v>1</v>
      </c>
      <c r="E29" t="str">
        <f>VLOOKUP(B29,Metadata!$E$1:$G$36,2,FALSE)</f>
        <v>bingo</v>
      </c>
      <c r="F29">
        <v>9600</v>
      </c>
    </row>
    <row r="30" spans="1:15" ht="25.5" x14ac:dyDescent="0.75">
      <c r="A30" s="4" t="s">
        <v>8</v>
      </c>
      <c r="B30" t="s">
        <v>218</v>
      </c>
      <c r="C30">
        <v>0.55718000000000001</v>
      </c>
      <c r="D30">
        <v>1</v>
      </c>
      <c r="E30" t="str">
        <f>VLOOKUP(B30,Metadata!$E$1:$G$36,2,FALSE)</f>
        <v>mlop</v>
      </c>
      <c r="F30">
        <v>9600</v>
      </c>
      <c r="I30" s="22" t="s">
        <v>526</v>
      </c>
      <c r="J30" s="22"/>
      <c r="K30" s="22"/>
      <c r="L30" s="22"/>
      <c r="M30" s="22"/>
      <c r="N30" s="22"/>
      <c r="O30" s="22"/>
    </row>
    <row r="31" spans="1:15" x14ac:dyDescent="0.5">
      <c r="A31" s="4" t="s">
        <v>8</v>
      </c>
      <c r="B31" t="s">
        <v>219</v>
      </c>
      <c r="C31" s="1">
        <v>0.57230000000000003</v>
      </c>
      <c r="D31">
        <v>1</v>
      </c>
      <c r="E31" t="str">
        <f>VLOOKUP(B31,Metadata!$E$1:$G$36,2,FALSE)</f>
        <v>pythia</v>
      </c>
      <c r="F31">
        <v>9600</v>
      </c>
    </row>
    <row r="32" spans="1:15" x14ac:dyDescent="0.5">
      <c r="A32" s="4" t="s">
        <v>14</v>
      </c>
      <c r="B32" t="s">
        <v>190</v>
      </c>
      <c r="C32" s="1">
        <v>0.21889</v>
      </c>
      <c r="D32">
        <v>1</v>
      </c>
      <c r="E32" t="str">
        <f>VLOOKUP(B32,Metadata!$E$1:$G$36,2,FALSE)</f>
        <v>nopref</v>
      </c>
      <c r="F32">
        <v>150</v>
      </c>
    </row>
    <row r="33" spans="1:6" x14ac:dyDescent="0.5">
      <c r="A33" s="4" t="s">
        <v>14</v>
      </c>
      <c r="B33" t="s">
        <v>191</v>
      </c>
      <c r="C33" s="1">
        <v>0.24242</v>
      </c>
      <c r="D33">
        <v>1</v>
      </c>
      <c r="E33" t="str">
        <f>VLOOKUP(B33,Metadata!$E$1:$G$36,2,FALSE)</f>
        <v>spp</v>
      </c>
      <c r="F33">
        <v>150</v>
      </c>
    </row>
    <row r="34" spans="1:6" x14ac:dyDescent="0.5">
      <c r="A34" s="4" t="s">
        <v>14</v>
      </c>
      <c r="B34" t="s">
        <v>192</v>
      </c>
      <c r="C34" s="1">
        <v>0.23677999999999999</v>
      </c>
      <c r="D34">
        <v>1</v>
      </c>
      <c r="E34" t="str">
        <f>VLOOKUP(B34,Metadata!$E$1:$G$36,2,FALSE)</f>
        <v>bingo</v>
      </c>
      <c r="F34">
        <v>150</v>
      </c>
    </row>
    <row r="35" spans="1:6" x14ac:dyDescent="0.5">
      <c r="A35" s="4" t="s">
        <v>14</v>
      </c>
      <c r="B35" t="s">
        <v>193</v>
      </c>
      <c r="C35" s="1">
        <v>0.24349000000000001</v>
      </c>
      <c r="D35">
        <v>1</v>
      </c>
      <c r="E35" t="str">
        <f>VLOOKUP(B35,Metadata!$E$1:$G$36,2,FALSE)</f>
        <v>mlop</v>
      </c>
      <c r="F35">
        <v>150</v>
      </c>
    </row>
    <row r="36" spans="1:6" x14ac:dyDescent="0.5">
      <c r="A36" s="4" t="s">
        <v>14</v>
      </c>
      <c r="B36" t="s">
        <v>194</v>
      </c>
      <c r="C36" s="1">
        <v>0.24279999999999999</v>
      </c>
      <c r="D36">
        <v>1</v>
      </c>
      <c r="E36" t="str">
        <f>VLOOKUP(B36,Metadata!$E$1:$G$36,2,FALSE)</f>
        <v>pythia</v>
      </c>
      <c r="F36">
        <v>150</v>
      </c>
    </row>
    <row r="37" spans="1:6" x14ac:dyDescent="0.5">
      <c r="A37" s="4" t="s">
        <v>14</v>
      </c>
      <c r="B37" t="s">
        <v>195</v>
      </c>
      <c r="C37" s="1">
        <v>0.35844999999999999</v>
      </c>
      <c r="D37">
        <v>1</v>
      </c>
      <c r="E37" t="str">
        <f>VLOOKUP(B37,Metadata!$E$1:$G$36,2,FALSE)</f>
        <v>nopref</v>
      </c>
      <c r="F37">
        <v>300</v>
      </c>
    </row>
    <row r="38" spans="1:6" x14ac:dyDescent="0.5">
      <c r="A38" s="4" t="s">
        <v>14</v>
      </c>
      <c r="B38" t="s">
        <v>196</v>
      </c>
      <c r="C38" s="1">
        <v>0.47971999999999998</v>
      </c>
      <c r="D38">
        <v>1</v>
      </c>
      <c r="E38" t="str">
        <f>VLOOKUP(B38,Metadata!$E$1:$G$36,2,FALSE)</f>
        <v>spp</v>
      </c>
      <c r="F38">
        <v>300</v>
      </c>
    </row>
    <row r="39" spans="1:6" x14ac:dyDescent="0.5">
      <c r="A39" s="4" t="s">
        <v>14</v>
      </c>
      <c r="B39" t="s">
        <v>197</v>
      </c>
      <c r="C39" s="1">
        <v>0.41857</v>
      </c>
      <c r="D39">
        <v>1</v>
      </c>
      <c r="E39" t="str">
        <f>VLOOKUP(B39,Metadata!$E$1:$G$36,2,FALSE)</f>
        <v>bingo</v>
      </c>
      <c r="F39">
        <v>300</v>
      </c>
    </row>
    <row r="40" spans="1:6" x14ac:dyDescent="0.5">
      <c r="A40" s="4" t="s">
        <v>14</v>
      </c>
      <c r="B40" t="s">
        <v>198</v>
      </c>
      <c r="C40" s="1">
        <v>0.46989999999999998</v>
      </c>
      <c r="D40">
        <v>1</v>
      </c>
      <c r="E40" t="str">
        <f>VLOOKUP(B40,Metadata!$E$1:$G$36,2,FALSE)</f>
        <v>mlop</v>
      </c>
      <c r="F40">
        <v>300</v>
      </c>
    </row>
    <row r="41" spans="1:6" x14ac:dyDescent="0.5">
      <c r="A41" s="4" t="s">
        <v>14</v>
      </c>
      <c r="B41" t="s">
        <v>199</v>
      </c>
      <c r="C41" s="1">
        <v>0.47893000000000002</v>
      </c>
      <c r="D41">
        <v>1</v>
      </c>
      <c r="E41" t="str">
        <f>VLOOKUP(B41,Metadata!$E$1:$G$36,2,FALSE)</f>
        <v>pythia</v>
      </c>
      <c r="F41">
        <v>300</v>
      </c>
    </row>
    <row r="42" spans="1:6" x14ac:dyDescent="0.5">
      <c r="A42" s="4" t="s">
        <v>14</v>
      </c>
      <c r="B42" t="s">
        <v>200</v>
      </c>
      <c r="C42" s="1">
        <v>0.50063999999999997</v>
      </c>
      <c r="D42">
        <v>1</v>
      </c>
      <c r="E42" t="str">
        <f>VLOOKUP(B42,Metadata!$E$1:$G$36,2,FALSE)</f>
        <v>nopref</v>
      </c>
      <c r="F42">
        <v>600</v>
      </c>
    </row>
    <row r="43" spans="1:6" x14ac:dyDescent="0.5">
      <c r="A43" s="4" t="s">
        <v>14</v>
      </c>
      <c r="B43" t="s">
        <v>201</v>
      </c>
      <c r="C43" s="1">
        <v>0.86663000000000001</v>
      </c>
      <c r="D43">
        <v>1</v>
      </c>
      <c r="E43" t="str">
        <f>VLOOKUP(B43,Metadata!$E$1:$G$36,2,FALSE)</f>
        <v>spp</v>
      </c>
      <c r="F43">
        <v>600</v>
      </c>
    </row>
    <row r="44" spans="1:6" x14ac:dyDescent="0.5">
      <c r="A44" s="4" t="s">
        <v>14</v>
      </c>
      <c r="B44" t="s">
        <v>202</v>
      </c>
      <c r="C44" s="1">
        <v>0.64664999999999995</v>
      </c>
      <c r="D44">
        <v>1</v>
      </c>
      <c r="E44" t="str">
        <f>VLOOKUP(B44,Metadata!$E$1:$G$36,2,FALSE)</f>
        <v>bingo</v>
      </c>
      <c r="F44">
        <v>600</v>
      </c>
    </row>
    <row r="45" spans="1:6" x14ac:dyDescent="0.5">
      <c r="A45" s="4" t="s">
        <v>14</v>
      </c>
      <c r="B45" t="s">
        <v>203</v>
      </c>
      <c r="C45" s="1">
        <v>0.83372000000000002</v>
      </c>
      <c r="D45">
        <v>1</v>
      </c>
      <c r="E45" t="str">
        <f>VLOOKUP(B45,Metadata!$E$1:$G$36,2,FALSE)</f>
        <v>mlop</v>
      </c>
      <c r="F45">
        <v>600</v>
      </c>
    </row>
    <row r="46" spans="1:6" x14ac:dyDescent="0.5">
      <c r="A46" s="4" t="s">
        <v>14</v>
      </c>
      <c r="B46" t="s">
        <v>204</v>
      </c>
      <c r="C46" s="1">
        <v>0.88163999999999998</v>
      </c>
      <c r="D46">
        <v>1</v>
      </c>
      <c r="E46" t="str">
        <f>VLOOKUP(B46,Metadata!$E$1:$G$36,2,FALSE)</f>
        <v>pythia</v>
      </c>
      <c r="F46">
        <v>600</v>
      </c>
    </row>
    <row r="47" spans="1:6" x14ac:dyDescent="0.5">
      <c r="A47" s="4" t="s">
        <v>14</v>
      </c>
      <c r="B47" t="s">
        <v>205</v>
      </c>
      <c r="C47" s="1">
        <v>0.56991000000000003</v>
      </c>
      <c r="D47">
        <v>1</v>
      </c>
      <c r="E47" t="str">
        <f>VLOOKUP(B47,Metadata!$E$1:$G$36,2,FALSE)</f>
        <v>nopref</v>
      </c>
      <c r="F47">
        <v>1200</v>
      </c>
    </row>
    <row r="48" spans="1:6" x14ac:dyDescent="0.5">
      <c r="A48" s="4" t="s">
        <v>14</v>
      </c>
      <c r="B48" t="s">
        <v>206</v>
      </c>
      <c r="C48" s="1">
        <v>1.0732200000000001</v>
      </c>
      <c r="D48">
        <v>1</v>
      </c>
      <c r="E48" t="str">
        <f>VLOOKUP(B48,Metadata!$E$1:$G$36,2,FALSE)</f>
        <v>spp</v>
      </c>
      <c r="F48">
        <v>1200</v>
      </c>
    </row>
    <row r="49" spans="1:6" x14ac:dyDescent="0.5">
      <c r="A49" s="4" t="s">
        <v>14</v>
      </c>
      <c r="B49" t="s">
        <v>207</v>
      </c>
      <c r="C49" s="1">
        <v>0.86212</v>
      </c>
      <c r="D49">
        <v>1</v>
      </c>
      <c r="E49" t="str">
        <f>VLOOKUP(B49,Metadata!$E$1:$G$36,2,FALSE)</f>
        <v>bingo</v>
      </c>
      <c r="F49">
        <v>1200</v>
      </c>
    </row>
    <row r="50" spans="1:6" x14ac:dyDescent="0.5">
      <c r="A50" s="4" t="s">
        <v>14</v>
      </c>
      <c r="B50" t="s">
        <v>208</v>
      </c>
      <c r="C50" s="1">
        <v>1.0684</v>
      </c>
      <c r="D50">
        <v>1</v>
      </c>
      <c r="E50" t="str">
        <f>VLOOKUP(B50,Metadata!$E$1:$G$36,2,FALSE)</f>
        <v>mlop</v>
      </c>
      <c r="F50">
        <v>1200</v>
      </c>
    </row>
    <row r="51" spans="1:6" x14ac:dyDescent="0.5">
      <c r="A51" s="4" t="s">
        <v>14</v>
      </c>
      <c r="B51" t="s">
        <v>209</v>
      </c>
      <c r="C51" s="1">
        <v>1.1304099999999999</v>
      </c>
      <c r="D51">
        <v>1</v>
      </c>
      <c r="E51" t="str">
        <f>VLOOKUP(B51,Metadata!$E$1:$G$36,2,FALSE)</f>
        <v>pythia</v>
      </c>
      <c r="F51">
        <v>1200</v>
      </c>
    </row>
    <row r="52" spans="1:6" x14ac:dyDescent="0.5">
      <c r="A52" s="4" t="s">
        <v>14</v>
      </c>
      <c r="B52" t="s">
        <v>210</v>
      </c>
      <c r="C52" s="1">
        <v>0.58070999999999995</v>
      </c>
      <c r="D52">
        <v>1</v>
      </c>
      <c r="E52" t="str">
        <f>VLOOKUP(B52,Metadata!$E$1:$G$36,2,FALSE)</f>
        <v>nopref</v>
      </c>
      <c r="F52">
        <v>4800</v>
      </c>
    </row>
    <row r="53" spans="1:6" x14ac:dyDescent="0.5">
      <c r="A53" s="4" t="s">
        <v>14</v>
      </c>
      <c r="B53" t="s">
        <v>211</v>
      </c>
      <c r="C53" s="1">
        <v>1.1301000000000001</v>
      </c>
      <c r="D53">
        <v>1</v>
      </c>
      <c r="E53" t="str">
        <f>VLOOKUP(B53,Metadata!$E$1:$G$36,2,FALSE)</f>
        <v>spp</v>
      </c>
      <c r="F53">
        <v>4800</v>
      </c>
    </row>
    <row r="54" spans="1:6" x14ac:dyDescent="0.5">
      <c r="A54" s="4" t="s">
        <v>14</v>
      </c>
      <c r="B54" t="s">
        <v>212</v>
      </c>
      <c r="C54" s="1">
        <v>1.0579499999999999</v>
      </c>
      <c r="D54">
        <v>1</v>
      </c>
      <c r="E54" t="str">
        <f>VLOOKUP(B54,Metadata!$E$1:$G$36,2,FALSE)</f>
        <v>bingo</v>
      </c>
      <c r="F54">
        <v>4800</v>
      </c>
    </row>
    <row r="55" spans="1:6" x14ac:dyDescent="0.5">
      <c r="A55" s="4" t="s">
        <v>14</v>
      </c>
      <c r="B55" t="s">
        <v>213</v>
      </c>
      <c r="C55" s="1">
        <v>1.16655</v>
      </c>
      <c r="D55">
        <v>1</v>
      </c>
      <c r="E55" t="str">
        <f>VLOOKUP(B55,Metadata!$E$1:$G$36,2,FALSE)</f>
        <v>mlop</v>
      </c>
      <c r="F55">
        <v>4800</v>
      </c>
    </row>
    <row r="56" spans="1:6" x14ac:dyDescent="0.5">
      <c r="A56" s="4" t="s">
        <v>14</v>
      </c>
      <c r="B56" t="s">
        <v>214</v>
      </c>
      <c r="C56" s="1">
        <v>1.1724699999999999</v>
      </c>
      <c r="D56">
        <v>1</v>
      </c>
      <c r="E56" t="str">
        <f>VLOOKUP(B56,Metadata!$E$1:$G$36,2,FALSE)</f>
        <v>pythia</v>
      </c>
      <c r="F56">
        <v>4800</v>
      </c>
    </row>
    <row r="57" spans="1:6" x14ac:dyDescent="0.5">
      <c r="A57" s="4" t="s">
        <v>14</v>
      </c>
      <c r="B57" t="s">
        <v>215</v>
      </c>
      <c r="C57" s="1">
        <v>0.58091999999999999</v>
      </c>
      <c r="D57">
        <v>1</v>
      </c>
      <c r="E57" t="str">
        <f>VLOOKUP(B57,Metadata!$E$1:$G$36,2,FALSE)</f>
        <v>nopref</v>
      </c>
      <c r="F57">
        <v>9600</v>
      </c>
    </row>
    <row r="58" spans="1:6" x14ac:dyDescent="0.5">
      <c r="A58" s="4" t="s">
        <v>14</v>
      </c>
      <c r="B58" t="s">
        <v>216</v>
      </c>
      <c r="C58" s="1">
        <v>1.1316900000000001</v>
      </c>
      <c r="D58">
        <v>1</v>
      </c>
      <c r="E58" t="str">
        <f>VLOOKUP(B58,Metadata!$E$1:$G$36,2,FALSE)</f>
        <v>spp</v>
      </c>
      <c r="F58">
        <v>9600</v>
      </c>
    </row>
    <row r="59" spans="1:6" x14ac:dyDescent="0.5">
      <c r="A59" s="4" t="s">
        <v>14</v>
      </c>
      <c r="B59" t="s">
        <v>217</v>
      </c>
      <c r="C59">
        <v>1.0601700000000001</v>
      </c>
      <c r="D59">
        <v>1</v>
      </c>
      <c r="E59" t="str">
        <f>VLOOKUP(B59,Metadata!$E$1:$G$36,2,FALSE)</f>
        <v>bingo</v>
      </c>
      <c r="F59">
        <v>9600</v>
      </c>
    </row>
    <row r="60" spans="1:6" x14ac:dyDescent="0.5">
      <c r="A60" s="4" t="s">
        <v>14</v>
      </c>
      <c r="B60" t="s">
        <v>218</v>
      </c>
      <c r="C60">
        <v>1.16855</v>
      </c>
      <c r="D60">
        <v>1</v>
      </c>
      <c r="E60" t="str">
        <f>VLOOKUP(B60,Metadata!$E$1:$G$36,2,FALSE)</f>
        <v>mlop</v>
      </c>
      <c r="F60">
        <v>9600</v>
      </c>
    </row>
    <row r="61" spans="1:6" x14ac:dyDescent="0.5">
      <c r="A61" s="4" t="s">
        <v>14</v>
      </c>
      <c r="B61" t="s">
        <v>219</v>
      </c>
      <c r="C61">
        <v>1.1742300000000001</v>
      </c>
      <c r="D61">
        <v>1</v>
      </c>
      <c r="E61" t="str">
        <f>VLOOKUP(B61,Metadata!$E$1:$G$36,2,FALSE)</f>
        <v>pythia</v>
      </c>
      <c r="F61">
        <v>9600</v>
      </c>
    </row>
    <row r="62" spans="1:6" x14ac:dyDescent="0.5">
      <c r="A62" s="4" t="s">
        <v>15</v>
      </c>
      <c r="B62" t="s">
        <v>190</v>
      </c>
      <c r="C62" s="1">
        <v>6.2890000000000001E-2</v>
      </c>
      <c r="D62">
        <v>1</v>
      </c>
      <c r="E62" t="str">
        <f>VLOOKUP(B62,Metadata!$E$1:$G$36,2,FALSE)</f>
        <v>nopref</v>
      </c>
      <c r="F62">
        <v>150</v>
      </c>
    </row>
    <row r="63" spans="1:6" x14ac:dyDescent="0.5">
      <c r="A63" s="4" t="s">
        <v>15</v>
      </c>
      <c r="B63" t="s">
        <v>191</v>
      </c>
      <c r="C63" s="1">
        <v>5.8389999999999997E-2</v>
      </c>
      <c r="D63">
        <v>1</v>
      </c>
      <c r="E63" t="str">
        <f>VLOOKUP(B63,Metadata!$E$1:$G$36,2,FALSE)</f>
        <v>spp</v>
      </c>
      <c r="F63">
        <v>150</v>
      </c>
    </row>
    <row r="64" spans="1:6" x14ac:dyDescent="0.5">
      <c r="A64" s="4" t="s">
        <v>15</v>
      </c>
      <c r="B64" t="s">
        <v>192</v>
      </c>
      <c r="C64" s="1">
        <v>1.089E-2</v>
      </c>
      <c r="D64">
        <v>1</v>
      </c>
      <c r="E64" t="str">
        <f>VLOOKUP(B64,Metadata!$E$1:$G$36,2,FALSE)</f>
        <v>bingo</v>
      </c>
      <c r="F64">
        <v>150</v>
      </c>
    </row>
    <row r="65" spans="1:6" x14ac:dyDescent="0.5">
      <c r="A65" s="4" t="s">
        <v>15</v>
      </c>
      <c r="B65" t="s">
        <v>193</v>
      </c>
      <c r="C65" s="1">
        <v>3.569E-2</v>
      </c>
      <c r="D65">
        <v>1</v>
      </c>
      <c r="E65" t="str">
        <f>VLOOKUP(B65,Metadata!$E$1:$G$36,2,FALSE)</f>
        <v>mlop</v>
      </c>
      <c r="F65">
        <v>150</v>
      </c>
    </row>
    <row r="66" spans="1:6" x14ac:dyDescent="0.5">
      <c r="A66" s="4" t="s">
        <v>15</v>
      </c>
      <c r="B66" t="s">
        <v>194</v>
      </c>
      <c r="C66" s="1">
        <v>5.1799999999999999E-2</v>
      </c>
      <c r="D66">
        <v>1</v>
      </c>
      <c r="E66" t="str">
        <f>VLOOKUP(B66,Metadata!$E$1:$G$36,2,FALSE)</f>
        <v>pythia</v>
      </c>
      <c r="F66">
        <v>150</v>
      </c>
    </row>
    <row r="67" spans="1:6" x14ac:dyDescent="0.5">
      <c r="A67" s="4" t="s">
        <v>15</v>
      </c>
      <c r="B67" t="s">
        <v>195</v>
      </c>
      <c r="C67" s="1">
        <v>7.8299999999999995E-2</v>
      </c>
      <c r="D67">
        <v>1</v>
      </c>
      <c r="E67" t="str">
        <f>VLOOKUP(B67,Metadata!$E$1:$G$36,2,FALSE)</f>
        <v>nopref</v>
      </c>
      <c r="F67">
        <v>300</v>
      </c>
    </row>
    <row r="68" spans="1:6" x14ac:dyDescent="0.5">
      <c r="A68" s="4" t="s">
        <v>15</v>
      </c>
      <c r="B68" t="s">
        <v>196</v>
      </c>
      <c r="C68" s="1">
        <v>7.5389999999999999E-2</v>
      </c>
      <c r="D68">
        <v>1</v>
      </c>
      <c r="E68" t="str">
        <f>VLOOKUP(B68,Metadata!$E$1:$G$36,2,FALSE)</f>
        <v>spp</v>
      </c>
      <c r="F68">
        <v>300</v>
      </c>
    </row>
    <row r="69" spans="1:6" x14ac:dyDescent="0.5">
      <c r="A69" s="4" t="s">
        <v>15</v>
      </c>
      <c r="B69" t="s">
        <v>197</v>
      </c>
      <c r="C69" s="1">
        <v>2.094E-2</v>
      </c>
      <c r="D69">
        <v>1</v>
      </c>
      <c r="E69" t="str">
        <f>VLOOKUP(B69,Metadata!$E$1:$G$36,2,FALSE)</f>
        <v>bingo</v>
      </c>
      <c r="F69">
        <v>300</v>
      </c>
    </row>
    <row r="70" spans="1:6" x14ac:dyDescent="0.5">
      <c r="A70" s="4" t="s">
        <v>15</v>
      </c>
      <c r="B70" t="s">
        <v>198</v>
      </c>
      <c r="C70" s="1">
        <v>6.1969999999999997E-2</v>
      </c>
      <c r="D70">
        <v>1</v>
      </c>
      <c r="E70" t="str">
        <f>VLOOKUP(B70,Metadata!$E$1:$G$36,2,FALSE)</f>
        <v>mlop</v>
      </c>
      <c r="F70">
        <v>300</v>
      </c>
    </row>
    <row r="71" spans="1:6" x14ac:dyDescent="0.5">
      <c r="A71" s="4" t="s">
        <v>15</v>
      </c>
      <c r="B71" t="s">
        <v>199</v>
      </c>
      <c r="C71" s="1">
        <v>8.3239999999999995E-2</v>
      </c>
      <c r="D71">
        <v>1</v>
      </c>
      <c r="E71" t="str">
        <f>VLOOKUP(B71,Metadata!$E$1:$G$36,2,FALSE)</f>
        <v>pythia</v>
      </c>
      <c r="F71">
        <v>300</v>
      </c>
    </row>
    <row r="72" spans="1:6" x14ac:dyDescent="0.5">
      <c r="A72" s="4" t="s">
        <v>15</v>
      </c>
      <c r="B72" t="s">
        <v>200</v>
      </c>
      <c r="C72" s="1">
        <v>8.1540000000000001E-2</v>
      </c>
      <c r="D72">
        <v>1</v>
      </c>
      <c r="E72" t="str">
        <f>VLOOKUP(B72,Metadata!$E$1:$G$36,2,FALSE)</f>
        <v>nopref</v>
      </c>
      <c r="F72">
        <v>600</v>
      </c>
    </row>
    <row r="73" spans="1:6" x14ac:dyDescent="0.5">
      <c r="A73" s="4" t="s">
        <v>15</v>
      </c>
      <c r="B73" t="s">
        <v>201</v>
      </c>
      <c r="C73" s="1">
        <v>7.9820000000000002E-2</v>
      </c>
      <c r="D73">
        <v>1</v>
      </c>
      <c r="E73" t="str">
        <f>VLOOKUP(B73,Metadata!$E$1:$G$36,2,FALSE)</f>
        <v>spp</v>
      </c>
      <c r="F73">
        <v>600</v>
      </c>
    </row>
    <row r="74" spans="1:6" x14ac:dyDescent="0.5">
      <c r="A74" s="4" t="s">
        <v>15</v>
      </c>
      <c r="B74" t="s">
        <v>202</v>
      </c>
      <c r="C74" s="1">
        <v>3.6810000000000002E-2</v>
      </c>
      <c r="D74">
        <v>1</v>
      </c>
      <c r="E74" t="str">
        <f>VLOOKUP(B74,Metadata!$E$1:$G$36,2,FALSE)</f>
        <v>bingo</v>
      </c>
      <c r="F74">
        <v>600</v>
      </c>
    </row>
    <row r="75" spans="1:6" x14ac:dyDescent="0.5">
      <c r="A75" s="4" t="s">
        <v>15</v>
      </c>
      <c r="B75" t="s">
        <v>203</v>
      </c>
      <c r="C75" s="1">
        <v>8.4239999999999995E-2</v>
      </c>
      <c r="D75">
        <v>1</v>
      </c>
      <c r="E75" t="str">
        <f>VLOOKUP(B75,Metadata!$E$1:$G$36,2,FALSE)</f>
        <v>mlop</v>
      </c>
      <c r="F75">
        <v>600</v>
      </c>
    </row>
    <row r="76" spans="1:6" x14ac:dyDescent="0.5">
      <c r="A76" s="4" t="s">
        <v>15</v>
      </c>
      <c r="B76" t="s">
        <v>204</v>
      </c>
      <c r="C76" s="1">
        <v>9.7879999999999995E-2</v>
      </c>
      <c r="D76">
        <v>1</v>
      </c>
      <c r="E76" t="str">
        <f>VLOOKUP(B76,Metadata!$E$1:$G$36,2,FALSE)</f>
        <v>pythia</v>
      </c>
      <c r="F76">
        <v>600</v>
      </c>
    </row>
    <row r="77" spans="1:6" x14ac:dyDescent="0.5">
      <c r="A77" s="4" t="s">
        <v>15</v>
      </c>
      <c r="B77" t="s">
        <v>205</v>
      </c>
      <c r="C77" s="1">
        <v>8.2280000000000006E-2</v>
      </c>
      <c r="D77">
        <v>1</v>
      </c>
      <c r="E77" t="str">
        <f>VLOOKUP(B77,Metadata!$E$1:$G$36,2,FALSE)</f>
        <v>nopref</v>
      </c>
      <c r="F77">
        <v>1200</v>
      </c>
    </row>
    <row r="78" spans="1:6" x14ac:dyDescent="0.5">
      <c r="A78" s="4" t="s">
        <v>15</v>
      </c>
      <c r="B78" t="s">
        <v>206</v>
      </c>
      <c r="C78" s="1">
        <v>8.0710000000000004E-2</v>
      </c>
      <c r="D78">
        <v>1</v>
      </c>
      <c r="E78" t="str">
        <f>VLOOKUP(B78,Metadata!$E$1:$G$36,2,FALSE)</f>
        <v>spp</v>
      </c>
      <c r="F78">
        <v>1200</v>
      </c>
    </row>
    <row r="79" spans="1:6" x14ac:dyDescent="0.5">
      <c r="A79" s="4" t="s">
        <v>15</v>
      </c>
      <c r="B79" t="s">
        <v>207</v>
      </c>
      <c r="C79" s="1">
        <v>5.5820000000000002E-2</v>
      </c>
      <c r="D79">
        <v>1</v>
      </c>
      <c r="E79" t="str">
        <f>VLOOKUP(B79,Metadata!$E$1:$G$36,2,FALSE)</f>
        <v>bingo</v>
      </c>
      <c r="F79">
        <v>1200</v>
      </c>
    </row>
    <row r="80" spans="1:6" x14ac:dyDescent="0.5">
      <c r="A80" s="4" t="s">
        <v>15</v>
      </c>
      <c r="B80" t="s">
        <v>208</v>
      </c>
      <c r="C80" s="1">
        <v>9.2869999999999994E-2</v>
      </c>
      <c r="D80">
        <v>1</v>
      </c>
      <c r="E80" t="str">
        <f>VLOOKUP(B80,Metadata!$E$1:$G$36,2,FALSE)</f>
        <v>mlop</v>
      </c>
      <c r="F80">
        <v>1200</v>
      </c>
    </row>
    <row r="81" spans="1:6" x14ac:dyDescent="0.5">
      <c r="A81" s="4" t="s">
        <v>15</v>
      </c>
      <c r="B81" t="s">
        <v>209</v>
      </c>
      <c r="C81" s="1">
        <v>0.10222000000000001</v>
      </c>
      <c r="D81">
        <v>1</v>
      </c>
      <c r="E81" t="str">
        <f>VLOOKUP(B81,Metadata!$E$1:$G$36,2,FALSE)</f>
        <v>pythia</v>
      </c>
      <c r="F81">
        <v>1200</v>
      </c>
    </row>
    <row r="82" spans="1:6" x14ac:dyDescent="0.5">
      <c r="A82" s="4" t="s">
        <v>15</v>
      </c>
      <c r="B82" t="s">
        <v>210</v>
      </c>
      <c r="C82" s="1">
        <v>8.2430000000000003E-2</v>
      </c>
      <c r="D82">
        <v>1</v>
      </c>
      <c r="E82" t="str">
        <f>VLOOKUP(B82,Metadata!$E$1:$G$36,2,FALSE)</f>
        <v>nopref</v>
      </c>
      <c r="F82">
        <v>4800</v>
      </c>
    </row>
    <row r="83" spans="1:6" x14ac:dyDescent="0.5">
      <c r="A83" s="4" t="s">
        <v>15</v>
      </c>
      <c r="B83" t="s">
        <v>211</v>
      </c>
      <c r="C83" s="1">
        <v>8.0960000000000004E-2</v>
      </c>
      <c r="D83">
        <v>1</v>
      </c>
      <c r="E83" t="str">
        <f>VLOOKUP(B83,Metadata!$E$1:$G$36,2,FALSE)</f>
        <v>spp</v>
      </c>
      <c r="F83">
        <v>4800</v>
      </c>
    </row>
    <row r="84" spans="1:6" x14ac:dyDescent="0.5">
      <c r="A84" s="4" t="s">
        <v>15</v>
      </c>
      <c r="B84" t="s">
        <v>212</v>
      </c>
      <c r="C84" s="1">
        <v>7.0290000000000005E-2</v>
      </c>
      <c r="D84">
        <v>1</v>
      </c>
      <c r="E84" t="str">
        <f>VLOOKUP(B84,Metadata!$E$1:$G$36,2,FALSE)</f>
        <v>bingo</v>
      </c>
      <c r="F84">
        <v>4800</v>
      </c>
    </row>
    <row r="85" spans="1:6" x14ac:dyDescent="0.5">
      <c r="A85" s="4" t="s">
        <v>15</v>
      </c>
      <c r="B85" t="s">
        <v>213</v>
      </c>
      <c r="C85" s="1">
        <v>9.5500000000000002E-2</v>
      </c>
      <c r="D85">
        <v>1</v>
      </c>
      <c r="E85" t="str">
        <f>VLOOKUP(B85,Metadata!$E$1:$G$36,2,FALSE)</f>
        <v>mlop</v>
      </c>
      <c r="F85">
        <v>4800</v>
      </c>
    </row>
    <row r="86" spans="1:6" x14ac:dyDescent="0.5">
      <c r="A86" s="4" t="s">
        <v>15</v>
      </c>
      <c r="B86" t="s">
        <v>214</v>
      </c>
      <c r="C86" s="1">
        <v>0.10413</v>
      </c>
      <c r="D86">
        <v>1</v>
      </c>
      <c r="E86" t="str">
        <f>VLOOKUP(B86,Metadata!$E$1:$G$36,2,FALSE)</f>
        <v>pythia</v>
      </c>
      <c r="F86">
        <v>4800</v>
      </c>
    </row>
    <row r="87" spans="1:6" x14ac:dyDescent="0.5">
      <c r="A87" s="4" t="s">
        <v>15</v>
      </c>
      <c r="B87" t="s">
        <v>215</v>
      </c>
      <c r="C87" s="1">
        <v>8.2439999999999999E-2</v>
      </c>
      <c r="D87">
        <v>1</v>
      </c>
      <c r="E87" t="str">
        <f>VLOOKUP(B87,Metadata!$E$1:$G$36,2,FALSE)</f>
        <v>nopref</v>
      </c>
      <c r="F87">
        <v>9600</v>
      </c>
    </row>
    <row r="88" spans="1:6" x14ac:dyDescent="0.5">
      <c r="A88" s="4" t="s">
        <v>15</v>
      </c>
      <c r="B88" t="s">
        <v>216</v>
      </c>
      <c r="C88" s="1">
        <v>8.0990000000000006E-2</v>
      </c>
      <c r="D88">
        <v>1</v>
      </c>
      <c r="E88" t="str">
        <f>VLOOKUP(B88,Metadata!$E$1:$G$36,2,FALSE)</f>
        <v>spp</v>
      </c>
      <c r="F88">
        <v>9600</v>
      </c>
    </row>
    <row r="89" spans="1:6" x14ac:dyDescent="0.5">
      <c r="A89" s="4" t="s">
        <v>15</v>
      </c>
      <c r="B89" t="s">
        <v>217</v>
      </c>
      <c r="C89">
        <v>7.077E-2</v>
      </c>
      <c r="D89">
        <v>1</v>
      </c>
      <c r="E89" t="str">
        <f>VLOOKUP(B89,Metadata!$E$1:$G$36,2,FALSE)</f>
        <v>bingo</v>
      </c>
      <c r="F89">
        <v>9600</v>
      </c>
    </row>
    <row r="90" spans="1:6" x14ac:dyDescent="0.5">
      <c r="A90" s="4" t="s">
        <v>15</v>
      </c>
      <c r="B90" t="s">
        <v>218</v>
      </c>
      <c r="C90">
        <v>9.5670000000000005E-2</v>
      </c>
      <c r="D90">
        <v>1</v>
      </c>
      <c r="E90" t="str">
        <f>VLOOKUP(B90,Metadata!$E$1:$G$36,2,FALSE)</f>
        <v>mlop</v>
      </c>
      <c r="F90">
        <v>9600</v>
      </c>
    </row>
    <row r="91" spans="1:6" x14ac:dyDescent="0.5">
      <c r="A91" s="4" t="s">
        <v>15</v>
      </c>
      <c r="B91" t="s">
        <v>219</v>
      </c>
      <c r="C91">
        <v>0.10412</v>
      </c>
      <c r="D91">
        <v>1</v>
      </c>
      <c r="E91" t="str">
        <f>VLOOKUP(B91,Metadata!$E$1:$G$36,2,FALSE)</f>
        <v>pythia</v>
      </c>
      <c r="F91">
        <v>9600</v>
      </c>
    </row>
  </sheetData>
  <mergeCells count="3">
    <mergeCell ref="I1:U1"/>
    <mergeCell ref="I16:Q16"/>
    <mergeCell ref="I30:O30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rollup_1C_base_config</vt:lpstr>
      <vt:lpstr>rollup_1C_varying_DRAM_bw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Bright, Nathaniel</cp:lastModifiedBy>
  <dcterms:created xsi:type="dcterms:W3CDTF">2021-07-30T12:13:11Z</dcterms:created>
  <dcterms:modified xsi:type="dcterms:W3CDTF">2023-12-03T20:15:46Z</dcterms:modified>
</cp:coreProperties>
</file>