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yer_k\Documents\PSI\Brightway\departdesentier\Webinar FSLCI\"/>
    </mc:Choice>
  </mc:AlternateContent>
  <xr:revisionPtr revIDLastSave="0" documentId="13_ncr:1_{FB389143-6D65-4565-A8FC-32AA687150CC}" xr6:coauthVersionLast="47" xr6:coauthVersionMax="47" xr10:uidLastSave="{00000000-0000-0000-0000-000000000000}"/>
  <bookViews>
    <workbookView xWindow="-135" yWindow="-135" windowWidth="29070" windowHeight="15870" xr2:uid="{00000000-000D-0000-FFFF-FFFF00000000}"/>
  </bookViews>
  <sheets>
    <sheet name="LCI" sheetId="1" r:id="rId1"/>
    <sheet name="emissions from NG combustion" sheetId="3" r:id="rId2"/>
  </sheets>
  <externalReferences>
    <externalReference r:id="rId3"/>
  </externalReferences>
  <definedNames>
    <definedName name="avogadro">[1]ETH_Input!$H$141</definedName>
    <definedName name="db">#REF!</definedName>
    <definedName name="dbtw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21" i="1"/>
  <c r="B20" i="1"/>
  <c r="B19" i="1"/>
  <c r="F25" i="1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C27" i="3"/>
  <c r="C28" i="3" s="1"/>
  <c r="C29" i="3" s="1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B17" i="1"/>
  <c r="C36" i="3" l="1"/>
  <c r="D52" i="1" s="1"/>
  <c r="C33" i="3"/>
  <c r="D50" i="1" s="1"/>
  <c r="C47" i="3"/>
  <c r="D63" i="1" s="1"/>
  <c r="C37" i="3"/>
  <c r="D53" i="1" s="1"/>
  <c r="C34" i="3"/>
  <c r="C46" i="3"/>
  <c r="D62" i="1" s="1"/>
  <c r="C40" i="3"/>
  <c r="D56" i="1" s="1"/>
  <c r="D46" i="1"/>
  <c r="C42" i="3"/>
  <c r="D58" i="1" s="1"/>
  <c r="C43" i="3"/>
  <c r="D59" i="1" s="1"/>
  <c r="C32" i="3"/>
  <c r="D49" i="1" s="1"/>
  <c r="C30" i="3"/>
  <c r="D47" i="1" s="1"/>
  <c r="C31" i="3"/>
  <c r="D48" i="1" s="1"/>
  <c r="C35" i="3"/>
  <c r="D51" i="1" s="1"/>
  <c r="C39" i="3"/>
  <c r="D55" i="1" s="1"/>
  <c r="C41" i="3"/>
  <c r="D57" i="1" s="1"/>
  <c r="C45" i="3"/>
  <c r="D61" i="1" s="1"/>
  <c r="C38" i="3"/>
  <c r="D54" i="1" s="1"/>
  <c r="C44" i="3"/>
  <c r="D60" i="1" s="1"/>
  <c r="F12" i="1" l="1"/>
  <c r="A12" i="1" l="1"/>
</calcChain>
</file>

<file path=xl/sharedStrings.xml><?xml version="1.0" encoding="utf-8"?>
<sst xmlns="http://schemas.openxmlformats.org/spreadsheetml/2006/main" count="296" uniqueCount="112">
  <si>
    <t>Database</t>
  </si>
  <si>
    <t>Activity</t>
  </si>
  <si>
    <t>comment</t>
  </si>
  <si>
    <t>name</t>
  </si>
  <si>
    <t>reference product</t>
  </si>
  <si>
    <t>amount</t>
  </si>
  <si>
    <t>unit</t>
  </si>
  <si>
    <t>database</t>
  </si>
  <si>
    <t>categories</t>
  </si>
  <si>
    <t>location</t>
  </si>
  <si>
    <t>type</t>
  </si>
  <si>
    <t>production</t>
  </si>
  <si>
    <t>kilogram</t>
  </si>
  <si>
    <t>GLO</t>
  </si>
  <si>
    <t>technosphere</t>
  </si>
  <si>
    <t>Tube-trailer unit infrastructure, 4-tubes, carbon fiber</t>
  </si>
  <si>
    <t>adjusted accroding to 250bar transport pressure, volume of 2.3 m3 per tube, 0.04 m wall thickness, 640 kg H2 total storage capacity, liner thickness of 0.01m, H2 loss of 0.5%, average speed 35km/hr, depreciation time of 10 years</t>
  </si>
  <si>
    <t>Tube-trailer unit, 4-tubes</t>
  </si>
  <si>
    <t>market for carbon fibre reinforced plastic, injection moulded</t>
  </si>
  <si>
    <t>carbon fibre reinforced plastic, injection moulded</t>
  </si>
  <si>
    <t>9808 kg carbon fibre required for 4 tubes with 0.04m wall thickness.</t>
  </si>
  <si>
    <t>market for polyethylene, high density, granulate</t>
  </si>
  <si>
    <t>1120 kg HDPE liner required for 4 tubes with 0.01m layer thickness.</t>
  </si>
  <si>
    <t>Exchanges</t>
  </si>
  <si>
    <t>Europe without Switzerland</t>
  </si>
  <si>
    <t>production amount</t>
  </si>
  <si>
    <t>RER</t>
  </si>
  <si>
    <t>market for water, deionised</t>
  </si>
  <si>
    <t>water, deionised</t>
  </si>
  <si>
    <t>electricity, high voltage</t>
  </si>
  <si>
    <t>kilowatt hour</t>
  </si>
  <si>
    <t>megajoule</t>
  </si>
  <si>
    <t>Hydrogen, gaseous, 200 bar</t>
  </si>
  <si>
    <t>market group for natural gas, high pressure</t>
  </si>
  <si>
    <t>natural gas, high pressure</t>
  </si>
  <si>
    <t>cubic meter</t>
  </si>
  <si>
    <t>market for liquid storage tank, chemicals, organics</t>
  </si>
  <si>
    <t>liquid storage tank, chemicals, organics</t>
  </si>
  <si>
    <t>chemical factory construction, organics</t>
  </si>
  <si>
    <t>chemical factory, organics</t>
  </si>
  <si>
    <t>Water, cooling, unspecified natural origin</t>
  </si>
  <si>
    <t>biosphere3</t>
  </si>
  <si>
    <t>natural resource::in water</t>
  </si>
  <si>
    <t>biosphere</t>
  </si>
  <si>
    <t>market group for electricity, high voltage</t>
  </si>
  <si>
    <t>ENTSO-E</t>
  </si>
  <si>
    <t>market for diethanolamine</t>
  </si>
  <si>
    <t>diethanolamine</t>
  </si>
  <si>
    <t>market for aluminium oxide, metallurgical</t>
  </si>
  <si>
    <t>aluminium oxide, metallurgical</t>
  </si>
  <si>
    <t>IAI Area, EU27 &amp; EFTA</t>
  </si>
  <si>
    <t>market for molybdenum trioxide</t>
  </si>
  <si>
    <t>molybdenum trioxide</t>
  </si>
  <si>
    <t>market for zinc oxide</t>
  </si>
  <si>
    <t>zinc oxide</t>
  </si>
  <si>
    <t>market for quicklime, milled, packed</t>
  </si>
  <si>
    <t>quicklime, milled, packed</t>
  </si>
  <si>
    <t>market for silica sand</t>
  </si>
  <si>
    <t>silica sand</t>
  </si>
  <si>
    <t>market for chromium oxide, flakes</t>
  </si>
  <si>
    <t>chromium oxide, flakes</t>
  </si>
  <si>
    <t>market for copper oxide</t>
  </si>
  <si>
    <t>copper oxide</t>
  </si>
  <si>
    <t>market for magnesium oxide</t>
  </si>
  <si>
    <t>magnesium oxide</t>
  </si>
  <si>
    <t>market for portafer</t>
  </si>
  <si>
    <t>portafer</t>
  </si>
  <si>
    <t>market for zeolite, powder</t>
  </si>
  <si>
    <t>zeolite, powder</t>
  </si>
  <si>
    <t>air</t>
  </si>
  <si>
    <t>Carbon dioxide, from soil or biomass stock</t>
  </si>
  <si>
    <t>Acetaldehyde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</si>
  <si>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</si>
  <si>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</si>
  <si>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</si>
  <si>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</si>
  <si>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</si>
  <si>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</si>
  <si>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</si>
  <si>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</si>
  <si>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</si>
  <si>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</si>
  <si>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</si>
  <si>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</si>
  <si>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</si>
  <si>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</si>
  <si>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</si>
  <si>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</si>
  <si>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</si>
  <si>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Production of hydrogen via steam methane reforming of natural gas, at 200 bar and a purity of 99.99%</t>
  </si>
  <si>
    <t>Hydrogen production, gaseous, 200 bar, from SMR natural gas</t>
  </si>
  <si>
    <t>ev391cutoff</t>
  </si>
  <si>
    <t>Natural gas assumed to come from Europe. Sensitivity analysis needs to be done to evaluate the impact of another natural gas supply chain</t>
  </si>
  <si>
    <t>Carbon dioxide, fossil</t>
  </si>
  <si>
    <t>hydrogen_demo</t>
  </si>
  <si>
    <t>skip</t>
  </si>
  <si>
    <t>emissions to air from activity "heat production, natural gas, at industrial furnace &gt;100kW"; e v3.5</t>
  </si>
  <si>
    <t>MJ NG burned per MJ heat</t>
  </si>
  <si>
    <t>kg per MJ heat</t>
  </si>
  <si>
    <t>kg per MJ NG burned</t>
  </si>
  <si>
    <t>ignore CO2 emissions, since reported separately</t>
  </si>
  <si>
    <t>emissions to air to be added to H2 production inventories</t>
  </si>
  <si>
    <t>[kg/MJ H2]</t>
  </si>
  <si>
    <t>SMR</t>
  </si>
  <si>
    <t>MJ NG burned per Nm3 H2 produced</t>
  </si>
  <si>
    <t>MJ NG burned per MJ H2 produced</t>
  </si>
  <si>
    <t>market for nickel, class 1</t>
  </si>
  <si>
    <t>nickel, class 1</t>
  </si>
  <si>
    <t>Mercury II</t>
  </si>
  <si>
    <t>Particulate Matter, &lt; 2.5 um</t>
  </si>
  <si>
    <t>polyethylene, high density, granlate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</si>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</sst>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E+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1" fillId="0" borderId="0" xfId="0" applyNumberFormat="1" applyFont="1"/>
    <xf numFmtId="0" fontId="0" fillId="0" borderId="0" xfId="0" applyFill="1"/>
    <xf numFmtId="165" fontId="0" fillId="0" borderId="0" xfId="0" applyNumberFormat="1" applyFill="1"/>
    <xf numFmtId="2" fontId="0" fillId="0" borderId="0" xfId="0" applyNumberFormat="1" applyFill="1"/>
    <xf numFmtId="0" fontId="0" fillId="0" borderId="0" xfId="0" applyFont="1"/>
    <xf numFmtId="164" fontId="0" fillId="0" borderId="0" xfId="0" applyNumberFormat="1" applyFill="1"/>
    <xf numFmtId="11" fontId="0" fillId="0" borderId="0" xfId="0" applyNumberFormat="1" applyFill="1"/>
    <xf numFmtId="0" fontId="1" fillId="2" borderId="0" xfId="0" applyFont="1" applyFill="1"/>
    <xf numFmtId="0" fontId="0" fillId="2" borderId="0" xfId="0" applyFill="1"/>
    <xf numFmtId="1" fontId="0" fillId="0" borderId="0" xfId="0" applyNumberFormat="1" applyFill="1"/>
    <xf numFmtId="166" fontId="0" fillId="0" borderId="0" xfId="0" applyNumberFormat="1" applyFill="1"/>
    <xf numFmtId="11" fontId="0" fillId="0" borderId="0" xfId="0" applyNumberFormat="1"/>
    <xf numFmtId="0" fontId="3" fillId="0" borderId="0" xfId="0" applyFont="1"/>
    <xf numFmtId="164" fontId="3" fillId="3" borderId="0" xfId="0" applyNumberFormat="1" applyFont="1" applyFill="1"/>
    <xf numFmtId="0" fontId="4" fillId="0" borderId="0" xfId="0" applyFont="1"/>
    <xf numFmtId="2" fontId="4" fillId="0" borderId="0" xfId="0" applyNumberFormat="1" applyFont="1"/>
    <xf numFmtId="164" fontId="5" fillId="0" borderId="0" xfId="0" applyNumberFormat="1" applyFont="1"/>
    <xf numFmtId="11" fontId="5" fillId="0" borderId="0" xfId="0" applyNumberFormat="1" applyFont="1"/>
    <xf numFmtId="2" fontId="0" fillId="0" borderId="0" xfId="0" applyNumberFormat="1"/>
    <xf numFmtId="0" fontId="2" fillId="0" borderId="0" xfId="1" applyFont="1"/>
    <xf numFmtId="0" fontId="2" fillId="0" borderId="0" xfId="0" applyFont="1"/>
    <xf numFmtId="1" fontId="2" fillId="0" borderId="0" xfId="0" applyNumberFormat="1" applyFont="1"/>
    <xf numFmtId="0" fontId="0" fillId="4" borderId="0" xfId="0" applyFill="1"/>
    <xf numFmtId="0" fontId="0" fillId="3" borderId="0" xfId="0" applyFill="1"/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eyer_k/Documents/PSI/elegancy/2_work%20continues/Elegancy_data_20220303_water_based%20on%20compr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ing"/>
      <sheetName val="Sheet3"/>
      <sheetName val="Cases"/>
      <sheetName val="_xltb_storage_"/>
      <sheetName val="sysbound"/>
      <sheetName val="sensivitities"/>
      <sheetName val="Inputs"/>
      <sheetName val="ETH_Input"/>
      <sheetName val="emissions from NG combustion"/>
      <sheetName val="Spec summary"/>
      <sheetName val="DS creation_SMR"/>
      <sheetName val="DS creation_ATR"/>
      <sheetName val="DS creation_woody gas_compr"/>
      <sheetName val="LCI_H2comp fuel"/>
      <sheetName val="bioCH4 and C"/>
      <sheetName val="bioCH4 in CH"/>
      <sheetName val="Sheet1"/>
      <sheetName val="LCI"/>
      <sheetName val="wood and C"/>
      <sheetName val="DS creation_woody gas"/>
      <sheetName val="Data--&gt;"/>
      <sheetName val="H2 fuelling station"/>
      <sheetName val="System Diagrams"/>
      <sheetName val="Abbreviations"/>
    </sheetNames>
    <sheetDataSet>
      <sheetData sheetId="0"/>
      <sheetData sheetId="1"/>
      <sheetData sheetId="2"/>
      <sheetData sheetId="3"/>
      <sheetData sheetId="4"/>
      <sheetData sheetId="5"/>
      <sheetData sheetId="6">
        <row r="24">
          <cell r="D24">
            <v>10.784403999999999</v>
          </cell>
        </row>
        <row r="110">
          <cell r="D110">
            <v>1.8800085315000001</v>
          </cell>
        </row>
      </sheetData>
      <sheetData sheetId="7">
        <row r="141">
          <cell r="H141">
            <v>2.2414E-2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zoomScale="83" zoomScaleNormal="55" workbookViewId="0">
      <selection activeCell="B15" sqref="B15"/>
    </sheetView>
  </sheetViews>
  <sheetFormatPr defaultRowHeight="15" x14ac:dyDescent="0.25"/>
  <cols>
    <col min="1" max="1" width="48.140625" customWidth="1"/>
    <col min="2" max="2" width="33.5703125" customWidth="1"/>
    <col min="3" max="3" width="10" customWidth="1"/>
    <col min="4" max="4" width="11.5703125" customWidth="1"/>
    <col min="5" max="5" width="19" customWidth="1"/>
    <col min="7" max="7" width="22.42578125" customWidth="1"/>
    <col min="8" max="8" width="14.28515625" customWidth="1"/>
    <col min="9" max="9" width="18.7109375" customWidth="1"/>
    <col min="25" max="25" width="15.42578125" customWidth="1"/>
  </cols>
  <sheetData>
    <row r="1" spans="1:10" x14ac:dyDescent="0.25">
      <c r="A1" t="s">
        <v>0</v>
      </c>
      <c r="B1" t="s">
        <v>94</v>
      </c>
    </row>
    <row r="3" spans="1:10" s="4" customFormat="1" x14ac:dyDescent="0.25"/>
    <row r="4" spans="1:10" s="11" customFormat="1" x14ac:dyDescent="0.25">
      <c r="A4" s="10" t="s">
        <v>1</v>
      </c>
      <c r="B4" s="11" t="s">
        <v>15</v>
      </c>
    </row>
    <row r="5" spans="1:10" x14ac:dyDescent="0.25">
      <c r="A5" s="1" t="s">
        <v>2</v>
      </c>
      <c r="B5" t="s">
        <v>16</v>
      </c>
    </row>
    <row r="6" spans="1:10" x14ac:dyDescent="0.25">
      <c r="A6" s="22" t="s">
        <v>9</v>
      </c>
      <c r="B6" s="23" t="str">
        <f>E12</f>
        <v>GLO</v>
      </c>
      <c r="C6" s="23"/>
      <c r="D6" s="23"/>
      <c r="E6" s="23"/>
      <c r="F6" s="23"/>
      <c r="G6" s="23"/>
      <c r="H6" s="23"/>
      <c r="I6" s="23"/>
      <c r="J6" s="23"/>
    </row>
    <row r="7" spans="1:10" x14ac:dyDescent="0.25">
      <c r="A7" s="22" t="s">
        <v>25</v>
      </c>
      <c r="B7" s="24">
        <f>D12</f>
        <v>1</v>
      </c>
      <c r="C7" s="23"/>
      <c r="D7" s="23"/>
      <c r="E7" s="23"/>
      <c r="F7" s="23"/>
      <c r="G7" s="23"/>
      <c r="H7" s="23"/>
      <c r="I7" s="23"/>
      <c r="J7" s="23"/>
    </row>
    <row r="8" spans="1:10" x14ac:dyDescent="0.25">
      <c r="A8" s="22" t="s">
        <v>6</v>
      </c>
      <c r="B8" s="23" t="str">
        <f>C12</f>
        <v>unit</v>
      </c>
      <c r="C8" s="23"/>
      <c r="D8" s="23"/>
      <c r="E8" s="23"/>
      <c r="F8" s="23"/>
      <c r="G8" s="23"/>
      <c r="H8" s="23"/>
      <c r="I8" s="23"/>
      <c r="J8" s="23"/>
    </row>
    <row r="10" spans="1:10" x14ac:dyDescent="0.25">
      <c r="A10" s="1" t="s">
        <v>23</v>
      </c>
    </row>
    <row r="11" spans="1:10" x14ac:dyDescent="0.25">
      <c r="A11" s="1" t="s">
        <v>3</v>
      </c>
      <c r="B11" s="1" t="s">
        <v>4</v>
      </c>
      <c r="C11" s="1" t="s">
        <v>6</v>
      </c>
      <c r="D11" s="1" t="s">
        <v>5</v>
      </c>
      <c r="E11" s="1" t="s">
        <v>9</v>
      </c>
      <c r="F11" s="1" t="s">
        <v>7</v>
      </c>
      <c r="G11" s="1" t="s">
        <v>10</v>
      </c>
      <c r="H11" s="1" t="s">
        <v>8</v>
      </c>
      <c r="I11" s="1" t="s">
        <v>2</v>
      </c>
    </row>
    <row r="12" spans="1:10" x14ac:dyDescent="0.25">
      <c r="A12" t="str">
        <f>B4</f>
        <v>Tube-trailer unit infrastructure, 4-tubes, carbon fiber</v>
      </c>
      <c r="B12" t="s">
        <v>17</v>
      </c>
      <c r="C12" t="s">
        <v>6</v>
      </c>
      <c r="D12" s="2">
        <v>1</v>
      </c>
      <c r="E12" t="s">
        <v>13</v>
      </c>
      <c r="F12" t="str">
        <f>$B$1</f>
        <v>hydrogen_demo</v>
      </c>
      <c r="G12" t="s">
        <v>11</v>
      </c>
    </row>
    <row r="13" spans="1:10" x14ac:dyDescent="0.25">
      <c r="A13" t="s">
        <v>18</v>
      </c>
      <c r="B13" t="s">
        <v>19</v>
      </c>
      <c r="C13" t="s">
        <v>12</v>
      </c>
      <c r="D13" s="2">
        <v>9808</v>
      </c>
      <c r="E13" t="s">
        <v>13</v>
      </c>
      <c r="F13" s="4" t="s">
        <v>91</v>
      </c>
      <c r="G13" t="s">
        <v>14</v>
      </c>
      <c r="I13" t="s">
        <v>20</v>
      </c>
    </row>
    <row r="14" spans="1:10" x14ac:dyDescent="0.25">
      <c r="A14" t="s">
        <v>21</v>
      </c>
      <c r="B14" s="26" t="s">
        <v>110</v>
      </c>
      <c r="C14" t="s">
        <v>12</v>
      </c>
      <c r="D14" s="2">
        <v>1120</v>
      </c>
      <c r="E14" t="s">
        <v>13</v>
      </c>
      <c r="F14" s="4" t="s">
        <v>91</v>
      </c>
      <c r="G14" t="s">
        <v>14</v>
      </c>
      <c r="I14" t="s">
        <v>22</v>
      </c>
    </row>
    <row r="17" spans="1:10" s="11" customFormat="1" x14ac:dyDescent="0.25">
      <c r="A17" s="10" t="s">
        <v>1</v>
      </c>
      <c r="B17" s="11" t="str">
        <f>A25</f>
        <v>Hydrogen production, gaseous, 200 bar, from SMR natural gas</v>
      </c>
    </row>
    <row r="18" spans="1:10" x14ac:dyDescent="0.25">
      <c r="A18" s="1" t="s">
        <v>2</v>
      </c>
      <c r="B18" t="s">
        <v>89</v>
      </c>
    </row>
    <row r="19" spans="1:10" x14ac:dyDescent="0.25">
      <c r="A19" s="22" t="s">
        <v>9</v>
      </c>
      <c r="B19" s="23" t="str">
        <f>E25</f>
        <v>RER</v>
      </c>
      <c r="C19" s="23"/>
      <c r="D19" s="23"/>
      <c r="E19" s="23"/>
      <c r="F19" s="23"/>
      <c r="G19" s="23"/>
      <c r="H19" s="23"/>
      <c r="I19" s="23"/>
      <c r="J19" s="23"/>
    </row>
    <row r="20" spans="1:10" x14ac:dyDescent="0.25">
      <c r="A20" s="22" t="s">
        <v>25</v>
      </c>
      <c r="B20" s="24">
        <f>D25</f>
        <v>1</v>
      </c>
      <c r="C20" s="23"/>
      <c r="D20" s="23"/>
      <c r="E20" s="23"/>
      <c r="F20" s="23"/>
      <c r="G20" s="23"/>
      <c r="H20" s="23"/>
      <c r="I20" s="23"/>
      <c r="J20" s="23"/>
    </row>
    <row r="21" spans="1:10" x14ac:dyDescent="0.25">
      <c r="A21" s="22" t="s">
        <v>6</v>
      </c>
      <c r="B21" s="23" t="str">
        <f>C25</f>
        <v>megajoule</v>
      </c>
      <c r="C21" s="23"/>
      <c r="D21" s="23"/>
      <c r="E21" s="23"/>
      <c r="F21" s="23"/>
      <c r="G21" s="23"/>
      <c r="H21" s="23"/>
      <c r="I21" s="23"/>
      <c r="J21" s="23"/>
    </row>
    <row r="23" spans="1:10" x14ac:dyDescent="0.25">
      <c r="A23" s="1" t="s">
        <v>23</v>
      </c>
    </row>
    <row r="24" spans="1:10" x14ac:dyDescent="0.25">
      <c r="A24" s="1" t="s">
        <v>3</v>
      </c>
      <c r="B24" s="1" t="s">
        <v>4</v>
      </c>
      <c r="C24" s="1" t="s">
        <v>6</v>
      </c>
      <c r="D24" s="3" t="s">
        <v>5</v>
      </c>
      <c r="E24" s="1" t="s">
        <v>9</v>
      </c>
      <c r="F24" s="1" t="s">
        <v>7</v>
      </c>
      <c r="G24" s="1" t="s">
        <v>10</v>
      </c>
      <c r="H24" s="1" t="s">
        <v>8</v>
      </c>
      <c r="I24" s="7" t="s">
        <v>2</v>
      </c>
    </row>
    <row r="25" spans="1:10" x14ac:dyDescent="0.25">
      <c r="A25" s="4" t="s">
        <v>90</v>
      </c>
      <c r="B25" s="4" t="s">
        <v>32</v>
      </c>
      <c r="C25" s="4" t="s">
        <v>31</v>
      </c>
      <c r="D25" s="12">
        <v>1</v>
      </c>
      <c r="E25" s="4" t="s">
        <v>26</v>
      </c>
      <c r="F25" s="4" t="str">
        <f>$B$1</f>
        <v>hydrogen_demo</v>
      </c>
      <c r="G25" s="4" t="s">
        <v>11</v>
      </c>
      <c r="H25" s="4"/>
      <c r="I25" s="4"/>
    </row>
    <row r="26" spans="1:10" x14ac:dyDescent="0.25">
      <c r="A26" s="4" t="s">
        <v>33</v>
      </c>
      <c r="B26" s="4" t="s">
        <v>34</v>
      </c>
      <c r="C26" s="4" t="s">
        <v>35</v>
      </c>
      <c r="D26" s="8">
        <v>3.7990591512969088E-2</v>
      </c>
      <c r="E26" s="4" t="s">
        <v>24</v>
      </c>
      <c r="F26" s="4" t="s">
        <v>91</v>
      </c>
      <c r="G26" s="4" t="s">
        <v>14</v>
      </c>
      <c r="H26" s="4"/>
      <c r="I26" s="4" t="s">
        <v>92</v>
      </c>
    </row>
    <row r="27" spans="1:10" x14ac:dyDescent="0.25">
      <c r="A27" s="4" t="s">
        <v>36</v>
      </c>
      <c r="B27" s="4" t="s">
        <v>37</v>
      </c>
      <c r="C27" s="4" t="s">
        <v>6</v>
      </c>
      <c r="D27" s="5">
        <v>2.1219E-11</v>
      </c>
      <c r="E27" s="4" t="s">
        <v>13</v>
      </c>
      <c r="F27" s="4" t="s">
        <v>91</v>
      </c>
      <c r="G27" s="26" t="s">
        <v>43</v>
      </c>
      <c r="H27" s="4"/>
      <c r="I27" s="4"/>
    </row>
    <row r="28" spans="1:10" x14ac:dyDescent="0.25">
      <c r="A28" s="4" t="s">
        <v>38</v>
      </c>
      <c r="B28" s="4" t="s">
        <v>39</v>
      </c>
      <c r="C28" s="4" t="s">
        <v>6</v>
      </c>
      <c r="D28" s="5">
        <v>4.4569332623023337E-12</v>
      </c>
      <c r="E28" s="4" t="s">
        <v>26</v>
      </c>
      <c r="F28" s="4" t="s">
        <v>91</v>
      </c>
      <c r="G28" s="4" t="s">
        <v>14</v>
      </c>
      <c r="H28" s="4"/>
      <c r="I28" s="4"/>
    </row>
    <row r="29" spans="1:10" x14ac:dyDescent="0.25">
      <c r="A29" s="4" t="s">
        <v>27</v>
      </c>
      <c r="B29" s="4" t="s">
        <v>28</v>
      </c>
      <c r="C29" s="4" t="s">
        <v>12</v>
      </c>
      <c r="D29" s="6">
        <v>3.6923523840371543E-2</v>
      </c>
      <c r="E29" s="26" t="s">
        <v>111</v>
      </c>
      <c r="F29" s="4" t="s">
        <v>91</v>
      </c>
      <c r="G29" s="4" t="s">
        <v>14</v>
      </c>
      <c r="H29" s="4"/>
      <c r="I29" s="4"/>
    </row>
    <row r="30" spans="1:10" x14ac:dyDescent="0.25">
      <c r="A30" s="4" t="s">
        <v>40</v>
      </c>
      <c r="B30" s="4"/>
      <c r="C30" s="4" t="s">
        <v>35</v>
      </c>
      <c r="D30" s="4">
        <v>3.1698357980567689E-3</v>
      </c>
      <c r="E30" s="4"/>
      <c r="F30" s="4" t="s">
        <v>41</v>
      </c>
      <c r="G30" s="4" t="s">
        <v>43</v>
      </c>
      <c r="H30" s="4" t="s">
        <v>42</v>
      </c>
      <c r="I30" s="4"/>
    </row>
    <row r="31" spans="1:10" x14ac:dyDescent="0.25">
      <c r="A31" s="4" t="s">
        <v>44</v>
      </c>
      <c r="B31" s="4" t="s">
        <v>29</v>
      </c>
      <c r="C31" s="4" t="s">
        <v>30</v>
      </c>
      <c r="D31" s="13">
        <v>-1.1513629946635143E-3</v>
      </c>
      <c r="E31" s="4" t="s">
        <v>45</v>
      </c>
      <c r="F31" s="4" t="s">
        <v>91</v>
      </c>
      <c r="G31" s="4" t="s">
        <v>14</v>
      </c>
      <c r="H31" s="4"/>
      <c r="I31" s="4"/>
    </row>
    <row r="32" spans="1:10" x14ac:dyDescent="0.25">
      <c r="A32" s="4" t="s">
        <v>46</v>
      </c>
      <c r="B32" s="4" t="s">
        <v>47</v>
      </c>
      <c r="C32" s="4" t="s">
        <v>12</v>
      </c>
      <c r="D32" s="5">
        <v>0</v>
      </c>
      <c r="E32" s="4" t="s">
        <v>13</v>
      </c>
      <c r="F32" s="4" t="s">
        <v>91</v>
      </c>
      <c r="G32" s="4" t="s">
        <v>14</v>
      </c>
      <c r="H32" s="4"/>
      <c r="I32" s="4"/>
    </row>
    <row r="33" spans="1:8" x14ac:dyDescent="0.25">
      <c r="A33" t="s">
        <v>48</v>
      </c>
      <c r="B33" s="4" t="s">
        <v>49</v>
      </c>
      <c r="C33" s="4" t="s">
        <v>12</v>
      </c>
      <c r="D33" s="5">
        <v>4.4393999999999994E-6</v>
      </c>
      <c r="E33" t="s">
        <v>50</v>
      </c>
      <c r="F33" s="4" t="s">
        <v>91</v>
      </c>
      <c r="G33" s="4" t="s">
        <v>14</v>
      </c>
      <c r="H33" s="4"/>
    </row>
    <row r="34" spans="1:8" x14ac:dyDescent="0.25">
      <c r="A34" s="4" t="s">
        <v>51</v>
      </c>
      <c r="B34" s="4" t="s">
        <v>52</v>
      </c>
      <c r="C34" s="4" t="s">
        <v>12</v>
      </c>
      <c r="D34" s="5">
        <v>1.3899999999999999E-7</v>
      </c>
      <c r="E34" s="4" t="s">
        <v>13</v>
      </c>
      <c r="F34" s="4" t="s">
        <v>91</v>
      </c>
      <c r="G34" s="4" t="s">
        <v>14</v>
      </c>
      <c r="H34" s="4"/>
    </row>
    <row r="35" spans="1:8" x14ac:dyDescent="0.25">
      <c r="A35" s="4" t="s">
        <v>53</v>
      </c>
      <c r="B35" s="4" t="s">
        <v>54</v>
      </c>
      <c r="C35" s="4" t="s">
        <v>12</v>
      </c>
      <c r="D35" s="5">
        <v>3.095E-6</v>
      </c>
      <c r="E35" s="4" t="s">
        <v>13</v>
      </c>
      <c r="F35" s="4" t="s">
        <v>91</v>
      </c>
      <c r="G35" s="4" t="s">
        <v>14</v>
      </c>
      <c r="H35" s="4"/>
    </row>
    <row r="36" spans="1:8" x14ac:dyDescent="0.25">
      <c r="A36" s="4" t="s">
        <v>55</v>
      </c>
      <c r="B36" s="4" t="s">
        <v>56</v>
      </c>
      <c r="C36" s="4" t="s">
        <v>12</v>
      </c>
      <c r="D36" s="5">
        <v>3.9999999999999998E-7</v>
      </c>
      <c r="E36" s="4" t="s">
        <v>26</v>
      </c>
      <c r="F36" s="4" t="s">
        <v>91</v>
      </c>
      <c r="G36" s="4" t="s">
        <v>14</v>
      </c>
      <c r="H36" s="4"/>
    </row>
    <row r="37" spans="1:8" x14ac:dyDescent="0.25">
      <c r="A37" s="4" t="s">
        <v>57</v>
      </c>
      <c r="B37" s="4" t="s">
        <v>58</v>
      </c>
      <c r="C37" s="4" t="s">
        <v>12</v>
      </c>
      <c r="D37" s="5">
        <v>9.6599999999999991E-8</v>
      </c>
      <c r="E37" s="4" t="s">
        <v>13</v>
      </c>
      <c r="F37" s="4" t="s">
        <v>91</v>
      </c>
      <c r="G37" s="4" t="s">
        <v>14</v>
      </c>
      <c r="H37" s="4"/>
    </row>
    <row r="38" spans="1:8" x14ac:dyDescent="0.25">
      <c r="A38" s="4" t="s">
        <v>59</v>
      </c>
      <c r="B38" s="4" t="s">
        <v>60</v>
      </c>
      <c r="C38" s="4" t="s">
        <v>12</v>
      </c>
      <c r="D38" s="5">
        <v>2.9999999999999999E-7</v>
      </c>
      <c r="E38" s="4" t="s">
        <v>13</v>
      </c>
      <c r="F38" s="4" t="s">
        <v>91</v>
      </c>
      <c r="G38" s="4" t="s">
        <v>14</v>
      </c>
      <c r="H38" s="4"/>
    </row>
    <row r="39" spans="1:8" x14ac:dyDescent="0.25">
      <c r="A39" s="4" t="s">
        <v>61</v>
      </c>
      <c r="B39" s="4" t="s">
        <v>62</v>
      </c>
      <c r="C39" s="4" t="s">
        <v>12</v>
      </c>
      <c r="D39" s="5">
        <v>3.0199999999999999E-6</v>
      </c>
      <c r="E39" s="4" t="s">
        <v>13</v>
      </c>
      <c r="F39" s="4" t="s">
        <v>91</v>
      </c>
      <c r="G39" s="4" t="s">
        <v>14</v>
      </c>
      <c r="H39" s="4"/>
    </row>
    <row r="40" spans="1:8" x14ac:dyDescent="0.25">
      <c r="A40" s="4" t="s">
        <v>63</v>
      </c>
      <c r="B40" s="4" t="s">
        <v>64</v>
      </c>
      <c r="C40" s="4" t="s">
        <v>12</v>
      </c>
      <c r="D40" s="5">
        <v>2.3300000000000001E-7</v>
      </c>
      <c r="E40" s="4" t="s">
        <v>13</v>
      </c>
      <c r="F40" s="4" t="s">
        <v>91</v>
      </c>
      <c r="G40" s="4" t="s">
        <v>14</v>
      </c>
      <c r="H40" s="4"/>
    </row>
    <row r="41" spans="1:8" x14ac:dyDescent="0.25">
      <c r="A41" s="4" t="s">
        <v>65</v>
      </c>
      <c r="B41" s="4" t="s">
        <v>66</v>
      </c>
      <c r="C41" s="4" t="s">
        <v>12</v>
      </c>
      <c r="D41" s="5">
        <v>2.6029999999999999E-6</v>
      </c>
      <c r="E41" s="4" t="s">
        <v>13</v>
      </c>
      <c r="F41" s="4" t="s">
        <v>91</v>
      </c>
      <c r="G41" s="4" t="s">
        <v>14</v>
      </c>
      <c r="H41" s="4"/>
    </row>
    <row r="42" spans="1:8" x14ac:dyDescent="0.25">
      <c r="A42" s="4" t="s">
        <v>106</v>
      </c>
      <c r="B42" s="4" t="s">
        <v>107</v>
      </c>
      <c r="C42" s="4" t="s">
        <v>12</v>
      </c>
      <c r="D42" s="5">
        <v>1.6910012049805864E-6</v>
      </c>
      <c r="E42" s="4" t="s">
        <v>13</v>
      </c>
      <c r="F42" s="4" t="s">
        <v>91</v>
      </c>
      <c r="G42" s="4" t="s">
        <v>14</v>
      </c>
      <c r="H42" s="4"/>
    </row>
    <row r="43" spans="1:8" x14ac:dyDescent="0.25">
      <c r="A43" s="4" t="s">
        <v>67</v>
      </c>
      <c r="B43" s="4" t="s">
        <v>68</v>
      </c>
      <c r="C43" s="4" t="s">
        <v>12</v>
      </c>
      <c r="D43" s="5">
        <v>7.35751288389381E-6</v>
      </c>
      <c r="E43" s="4" t="s">
        <v>13</v>
      </c>
      <c r="F43" s="4" t="s">
        <v>91</v>
      </c>
      <c r="G43" s="4" t="s">
        <v>14</v>
      </c>
      <c r="H43" s="4"/>
    </row>
    <row r="44" spans="1:8" x14ac:dyDescent="0.25">
      <c r="A44" s="4" t="s">
        <v>93</v>
      </c>
      <c r="B44" s="4"/>
      <c r="C44" s="4" t="s">
        <v>12</v>
      </c>
      <c r="D44" s="8">
        <v>7.4624263983433872E-2</v>
      </c>
      <c r="E44" s="4"/>
      <c r="F44" s="4" t="s">
        <v>41</v>
      </c>
      <c r="G44" s="4" t="s">
        <v>43</v>
      </c>
      <c r="H44" s="4" t="s">
        <v>69</v>
      </c>
    </row>
    <row r="45" spans="1:8" x14ac:dyDescent="0.25">
      <c r="A45" s="4" t="s">
        <v>70</v>
      </c>
      <c r="B45" s="4"/>
      <c r="C45" s="4" t="s">
        <v>12</v>
      </c>
      <c r="D45" s="8">
        <v>0</v>
      </c>
      <c r="E45" s="4"/>
      <c r="F45" s="4" t="s">
        <v>41</v>
      </c>
      <c r="G45" s="4" t="s">
        <v>43</v>
      </c>
      <c r="H45" s="4" t="s">
        <v>69</v>
      </c>
    </row>
    <row r="46" spans="1:8" x14ac:dyDescent="0.25">
      <c r="A46" s="4" t="s">
        <v>71</v>
      </c>
      <c r="B46" s="4"/>
      <c r="C46" s="4" t="s">
        <v>12</v>
      </c>
      <c r="D46" s="5">
        <f>'emissions from NG combustion'!C29</f>
        <v>1.7432660455784118E-10</v>
      </c>
      <c r="E46" s="4"/>
      <c r="F46" s="4" t="s">
        <v>41</v>
      </c>
      <c r="G46" s="4" t="s">
        <v>43</v>
      </c>
      <c r="H46" s="4" t="s">
        <v>69</v>
      </c>
    </row>
    <row r="47" spans="1:8" x14ac:dyDescent="0.25">
      <c r="A47" s="4" t="s">
        <v>72</v>
      </c>
      <c r="B47" s="4"/>
      <c r="C47" s="4" t="s">
        <v>12</v>
      </c>
      <c r="D47" s="5">
        <f>'emissions from NG combustion'!C30</f>
        <v>2.6148990683676173E-8</v>
      </c>
      <c r="E47" s="4"/>
      <c r="F47" s="4" t="s">
        <v>41</v>
      </c>
      <c r="G47" s="4" t="s">
        <v>43</v>
      </c>
      <c r="H47" s="4" t="s">
        <v>69</v>
      </c>
    </row>
    <row r="48" spans="1:8" x14ac:dyDescent="0.25">
      <c r="A48" s="4" t="s">
        <v>73</v>
      </c>
      <c r="B48" s="4"/>
      <c r="C48" s="4" t="s">
        <v>12</v>
      </c>
      <c r="D48" s="5">
        <f>'emissions from NG combustion'!C31</f>
        <v>6.9732297975564331E-8</v>
      </c>
      <c r="E48" s="4"/>
      <c r="F48" s="4" t="s">
        <v>41</v>
      </c>
      <c r="G48" s="4" t="s">
        <v>43</v>
      </c>
      <c r="H48" s="4" t="s">
        <v>69</v>
      </c>
    </row>
    <row r="49" spans="1:8" x14ac:dyDescent="0.25">
      <c r="A49" s="4" t="s">
        <v>74</v>
      </c>
      <c r="B49" s="4"/>
      <c r="C49" s="4" t="s">
        <v>12</v>
      </c>
      <c r="D49" s="5">
        <f>'emissions from NG combustion'!C32</f>
        <v>1.7432660455784115E-12</v>
      </c>
      <c r="E49" s="4"/>
      <c r="F49" s="4" t="s">
        <v>41</v>
      </c>
      <c r="G49" s="4" t="s">
        <v>43</v>
      </c>
      <c r="H49" s="4" t="s">
        <v>69</v>
      </c>
    </row>
    <row r="50" spans="1:8" x14ac:dyDescent="0.25">
      <c r="A50" s="4" t="s">
        <v>75</v>
      </c>
      <c r="B50" s="4"/>
      <c r="C50" s="4" t="s">
        <v>12</v>
      </c>
      <c r="D50" s="5">
        <f>'emissions from NG combustion'!C33</f>
        <v>1.2203193549534457E-7</v>
      </c>
      <c r="E50" s="4"/>
      <c r="F50" s="4" t="s">
        <v>41</v>
      </c>
      <c r="G50" s="4" t="s">
        <v>43</v>
      </c>
      <c r="H50" s="4" t="s">
        <v>69</v>
      </c>
    </row>
    <row r="51" spans="1:8" x14ac:dyDescent="0.25">
      <c r="A51" s="4" t="s">
        <v>76</v>
      </c>
      <c r="B51" s="4"/>
      <c r="C51" s="4" t="s">
        <v>12</v>
      </c>
      <c r="D51" s="5">
        <f>'emissions from NG combustion'!C35</f>
        <v>3.6609249418117787E-7</v>
      </c>
      <c r="E51" s="4"/>
      <c r="F51" s="4" t="s">
        <v>41</v>
      </c>
      <c r="G51" s="4" t="s">
        <v>43</v>
      </c>
      <c r="H51" s="4" t="s">
        <v>69</v>
      </c>
    </row>
    <row r="52" spans="1:8" x14ac:dyDescent="0.25">
      <c r="A52" s="4" t="s">
        <v>77</v>
      </c>
      <c r="B52" s="4"/>
      <c r="C52" s="4" t="s">
        <v>12</v>
      </c>
      <c r="D52" s="5">
        <f>'emissions from NG combustion'!C36</f>
        <v>1.7432660455784116E-8</v>
      </c>
      <c r="E52" s="4"/>
      <c r="F52" s="4" t="s">
        <v>41</v>
      </c>
      <c r="G52" s="4" t="s">
        <v>43</v>
      </c>
      <c r="H52" s="4" t="s">
        <v>69</v>
      </c>
    </row>
    <row r="53" spans="1:8" x14ac:dyDescent="0.25">
      <c r="A53" s="4" t="s">
        <v>78</v>
      </c>
      <c r="B53" s="4"/>
      <c r="C53" s="4" t="s">
        <v>12</v>
      </c>
      <c r="D53" s="5">
        <f>'emissions from NG combustion'!C37</f>
        <v>1.7432660455784116E-8</v>
      </c>
      <c r="E53" s="4"/>
      <c r="F53" s="4" t="s">
        <v>41</v>
      </c>
      <c r="G53" s="4" t="s">
        <v>43</v>
      </c>
      <c r="H53" s="4" t="s">
        <v>69</v>
      </c>
    </row>
    <row r="54" spans="1:8" x14ac:dyDescent="0.25">
      <c r="A54" s="4" t="s">
        <v>108</v>
      </c>
      <c r="B54" s="4"/>
      <c r="C54" s="4" t="s">
        <v>12</v>
      </c>
      <c r="D54" s="5">
        <f>'emissions from NG combustion'!C38</f>
        <v>5.2299637519780225E-12</v>
      </c>
      <c r="F54" s="4" t="s">
        <v>41</v>
      </c>
      <c r="G54" s="4" t="s">
        <v>43</v>
      </c>
      <c r="H54" s="4" t="s">
        <v>69</v>
      </c>
    </row>
    <row r="55" spans="1:8" x14ac:dyDescent="0.25">
      <c r="A55" s="4" t="s">
        <v>80</v>
      </c>
      <c r="B55" s="4"/>
      <c r="C55" s="4" t="s">
        <v>12</v>
      </c>
      <c r="D55" s="5">
        <f>'emissions from NG combustion'!C39</f>
        <v>3.4866977063996105E-7</v>
      </c>
      <c r="F55" s="4" t="s">
        <v>41</v>
      </c>
      <c r="G55" s="4" t="s">
        <v>43</v>
      </c>
      <c r="H55" s="4" t="s">
        <v>69</v>
      </c>
    </row>
    <row r="56" spans="1:8" x14ac:dyDescent="0.25">
      <c r="A56" s="4" t="s">
        <v>81</v>
      </c>
      <c r="B56" s="4"/>
      <c r="C56" s="4" t="s">
        <v>12</v>
      </c>
      <c r="D56" s="5">
        <f>'emissions from NG combustion'!C40</f>
        <v>3.1205224045970388E-6</v>
      </c>
      <c r="F56" s="4" t="s">
        <v>41</v>
      </c>
      <c r="G56" s="4" t="s">
        <v>43</v>
      </c>
      <c r="H56" s="4" t="s">
        <v>69</v>
      </c>
    </row>
    <row r="57" spans="1:8" x14ac:dyDescent="0.25">
      <c r="A57" s="4" t="s">
        <v>82</v>
      </c>
      <c r="B57" s="4"/>
      <c r="C57" s="4" t="s">
        <v>12</v>
      </c>
      <c r="D57" s="5">
        <f>'emissions from NG combustion'!C41</f>
        <v>1.7432660455784116E-9</v>
      </c>
      <c r="F57" s="4" t="s">
        <v>41</v>
      </c>
      <c r="G57" s="4" t="s">
        <v>43</v>
      </c>
      <c r="H57" s="4" t="s">
        <v>69</v>
      </c>
    </row>
    <row r="58" spans="1:8" x14ac:dyDescent="0.25">
      <c r="A58" s="4" t="s">
        <v>109</v>
      </c>
      <c r="B58" s="4"/>
      <c r="C58" s="4" t="s">
        <v>12</v>
      </c>
      <c r="D58" s="5">
        <f>'emissions from NG combustion'!C42</f>
        <v>3.4866977063996105E-8</v>
      </c>
      <c r="F58" s="4" t="s">
        <v>41</v>
      </c>
      <c r="G58" s="4" t="s">
        <v>43</v>
      </c>
      <c r="H58" s="4" t="s">
        <v>69</v>
      </c>
    </row>
    <row r="59" spans="1:8" x14ac:dyDescent="0.25">
      <c r="A59" s="4" t="s">
        <v>84</v>
      </c>
      <c r="B59" s="4"/>
      <c r="C59" s="4" t="s">
        <v>12</v>
      </c>
      <c r="D59" s="5">
        <f>'emissions from NG combustion'!C43</f>
        <v>2.0920517468883236E-7</v>
      </c>
      <c r="F59" s="4" t="s">
        <v>41</v>
      </c>
      <c r="G59" s="4" t="s">
        <v>43</v>
      </c>
      <c r="H59" s="4" t="s">
        <v>69</v>
      </c>
    </row>
    <row r="60" spans="1:8" x14ac:dyDescent="0.25">
      <c r="A60" s="4" t="s">
        <v>85</v>
      </c>
      <c r="B60" s="4"/>
      <c r="C60" s="4" t="s">
        <v>12</v>
      </c>
      <c r="D60" s="5">
        <f>'emissions from NG combustion'!C44</f>
        <v>3.4866977063996105E-8</v>
      </c>
      <c r="F60" s="4" t="s">
        <v>41</v>
      </c>
      <c r="G60" s="4" t="s">
        <v>43</v>
      </c>
      <c r="H60" s="4" t="s">
        <v>69</v>
      </c>
    </row>
    <row r="61" spans="1:8" x14ac:dyDescent="0.25">
      <c r="A61" s="4" t="s">
        <v>86</v>
      </c>
      <c r="B61" s="4"/>
      <c r="C61" s="4" t="s">
        <v>12</v>
      </c>
      <c r="D61" s="5">
        <f>'emissions from NG combustion'!C45</f>
        <v>3.4866977063996103E-9</v>
      </c>
      <c r="F61" s="4" t="s">
        <v>41</v>
      </c>
      <c r="G61" s="4" t="s">
        <v>43</v>
      </c>
      <c r="H61" s="4" t="s">
        <v>69</v>
      </c>
    </row>
    <row r="62" spans="1:8" x14ac:dyDescent="0.25">
      <c r="A62" s="4" t="s">
        <v>87</v>
      </c>
      <c r="B62" s="4"/>
      <c r="C62" s="4" t="s">
        <v>12</v>
      </c>
      <c r="D62" s="5">
        <f>'emissions from NG combustion'!C46</f>
        <v>9.5882944811668376E-8</v>
      </c>
      <c r="F62" s="4" t="s">
        <v>41</v>
      </c>
      <c r="G62" s="4" t="s">
        <v>43</v>
      </c>
      <c r="H62" s="4" t="s">
        <v>69</v>
      </c>
    </row>
    <row r="63" spans="1:8" x14ac:dyDescent="0.25">
      <c r="A63" s="4" t="s">
        <v>88</v>
      </c>
      <c r="B63" s="4"/>
      <c r="C63" s="4" t="s">
        <v>12</v>
      </c>
      <c r="D63" s="5">
        <f>'emissions from NG combustion'!C47</f>
        <v>3.4866977063996105E-8</v>
      </c>
      <c r="F63" s="4" t="s">
        <v>41</v>
      </c>
      <c r="G63" s="4" t="s">
        <v>43</v>
      </c>
      <c r="H63" s="4" t="s">
        <v>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"/>
  <sheetViews>
    <sheetView zoomScale="59" zoomScaleNormal="110" workbookViewId="0"/>
  </sheetViews>
  <sheetFormatPr defaultRowHeight="15" x14ac:dyDescent="0.25"/>
  <cols>
    <col min="2" max="2" width="51.28515625" customWidth="1"/>
    <col min="3" max="3" width="13.85546875" bestFit="1" customWidth="1"/>
    <col min="4" max="4" width="19.5703125" bestFit="1" customWidth="1"/>
    <col min="5" max="5" width="12.28515625" bestFit="1" customWidth="1"/>
    <col min="6" max="6" width="8.140625" bestFit="1" customWidth="1"/>
    <col min="7" max="7" width="15.42578125" bestFit="1" customWidth="1"/>
    <col min="8" max="8" width="5.140625" bestFit="1" customWidth="1"/>
    <col min="9" max="9" width="15.42578125" bestFit="1" customWidth="1"/>
    <col min="10" max="11" width="7.7109375" bestFit="1" customWidth="1"/>
    <col min="12" max="12" width="13.28515625" bestFit="1" customWidth="1"/>
    <col min="13" max="13" width="6.5703125" bestFit="1" customWidth="1"/>
    <col min="14" max="14" width="3.7109375" bestFit="1" customWidth="1"/>
    <col min="15" max="15" width="15.5703125" bestFit="1" customWidth="1"/>
    <col min="16" max="17" width="8.140625" bestFit="1" customWidth="1"/>
    <col min="18" max="18" width="18.5703125" bestFit="1" customWidth="1"/>
    <col min="19" max="19" width="5.5703125" bestFit="1" customWidth="1"/>
    <col min="20" max="20" width="16.42578125" bestFit="1" customWidth="1"/>
  </cols>
  <sheetData>
    <row r="1" spans="1:5" x14ac:dyDescent="0.25">
      <c r="A1" s="25" t="s">
        <v>95</v>
      </c>
    </row>
    <row r="2" spans="1:5" x14ac:dyDescent="0.25">
      <c r="B2" t="s">
        <v>96</v>
      </c>
    </row>
    <row r="3" spans="1:5" x14ac:dyDescent="0.25">
      <c r="D3">
        <v>1.0526</v>
      </c>
      <c r="E3" t="s">
        <v>97</v>
      </c>
    </row>
    <row r="4" spans="1:5" x14ac:dyDescent="0.25">
      <c r="C4" t="s">
        <v>98</v>
      </c>
      <c r="D4" s="1" t="s">
        <v>99</v>
      </c>
    </row>
    <row r="5" spans="1:5" x14ac:dyDescent="0.25">
      <c r="B5" t="s">
        <v>71</v>
      </c>
      <c r="C5" s="14">
        <v>1.0526000000000001E-9</v>
      </c>
      <c r="D5" s="14">
        <f>C5/$D$3</f>
        <v>1.0000000000000001E-9</v>
      </c>
    </row>
    <row r="6" spans="1:5" x14ac:dyDescent="0.25">
      <c r="B6" t="s">
        <v>72</v>
      </c>
      <c r="C6" s="14">
        <v>1.5788999999999999E-7</v>
      </c>
      <c r="D6" s="14">
        <f t="shared" ref="D6:D22" si="0">C6/$D$3</f>
        <v>1.4999999999999999E-7</v>
      </c>
    </row>
    <row r="7" spans="1:5" x14ac:dyDescent="0.25">
      <c r="B7" t="s">
        <v>73</v>
      </c>
      <c r="C7" s="14">
        <v>4.2104999999999998E-7</v>
      </c>
      <c r="D7" s="14">
        <f t="shared" si="0"/>
        <v>4.0000950028500851E-7</v>
      </c>
    </row>
    <row r="8" spans="1:5" x14ac:dyDescent="0.25">
      <c r="B8" t="s">
        <v>74</v>
      </c>
      <c r="C8" s="14">
        <v>1.0525999999999999E-11</v>
      </c>
      <c r="D8" s="14">
        <f t="shared" si="0"/>
        <v>9.9999999999999994E-12</v>
      </c>
    </row>
    <row r="9" spans="1:5" x14ac:dyDescent="0.25">
      <c r="B9" t="s">
        <v>75</v>
      </c>
      <c r="C9" s="14">
        <v>7.3684000000000003E-7</v>
      </c>
      <c r="D9" s="14">
        <f t="shared" si="0"/>
        <v>7.0001900057001714E-7</v>
      </c>
    </row>
    <row r="10" spans="1:5" x14ac:dyDescent="0.25">
      <c r="B10" t="s">
        <v>76</v>
      </c>
      <c r="C10" s="14">
        <v>2.2104999999999998E-6</v>
      </c>
      <c r="D10" s="14">
        <f t="shared" si="0"/>
        <v>2.1000380011400339E-6</v>
      </c>
    </row>
    <row r="11" spans="1:5" x14ac:dyDescent="0.25">
      <c r="B11" t="s">
        <v>77</v>
      </c>
      <c r="C11" s="14">
        <v>1.0526E-7</v>
      </c>
      <c r="D11" s="14">
        <f t="shared" si="0"/>
        <v>1.0000000000000001E-7</v>
      </c>
    </row>
    <row r="12" spans="1:5" x14ac:dyDescent="0.25">
      <c r="B12" t="s">
        <v>78</v>
      </c>
      <c r="C12" s="14">
        <v>1.0526E-7</v>
      </c>
      <c r="D12" s="14">
        <f t="shared" si="0"/>
        <v>1.0000000000000001E-7</v>
      </c>
    </row>
    <row r="13" spans="1:5" x14ac:dyDescent="0.25">
      <c r="B13" t="s">
        <v>79</v>
      </c>
      <c r="C13" s="14">
        <v>3.1579E-11</v>
      </c>
      <c r="D13" s="14">
        <f t="shared" si="0"/>
        <v>3.0000950028500856E-11</v>
      </c>
    </row>
    <row r="14" spans="1:5" x14ac:dyDescent="0.25">
      <c r="B14" t="s">
        <v>80</v>
      </c>
      <c r="C14" s="14">
        <v>2.1053E-6</v>
      </c>
      <c r="D14" s="14">
        <f t="shared" si="0"/>
        <v>2.0000950028500857E-6</v>
      </c>
    </row>
    <row r="15" spans="1:5" x14ac:dyDescent="0.25">
      <c r="B15" t="s">
        <v>81</v>
      </c>
      <c r="C15" s="14">
        <v>1.8842E-5</v>
      </c>
      <c r="D15" s="9">
        <f t="shared" si="0"/>
        <v>1.7900437013110393E-5</v>
      </c>
    </row>
    <row r="16" spans="1:5" x14ac:dyDescent="0.25">
      <c r="B16" t="s">
        <v>82</v>
      </c>
      <c r="C16" s="14">
        <v>1.0525999999999999E-8</v>
      </c>
      <c r="D16" s="14">
        <f t="shared" si="0"/>
        <v>1E-8</v>
      </c>
    </row>
    <row r="17" spans="2:5" x14ac:dyDescent="0.25">
      <c r="B17" t="s">
        <v>83</v>
      </c>
      <c r="C17" s="14">
        <v>2.1052999999999999E-7</v>
      </c>
      <c r="D17" s="14">
        <f t="shared" si="0"/>
        <v>2.0000950028500855E-7</v>
      </c>
    </row>
    <row r="18" spans="2:5" x14ac:dyDescent="0.25">
      <c r="B18" t="s">
        <v>84</v>
      </c>
      <c r="C18" s="14">
        <v>1.2632E-6</v>
      </c>
      <c r="D18" s="14">
        <f t="shared" si="0"/>
        <v>1.2000760022800684E-6</v>
      </c>
    </row>
    <row r="19" spans="2:5" x14ac:dyDescent="0.25">
      <c r="B19" t="s">
        <v>85</v>
      </c>
      <c r="C19" s="14">
        <v>2.1052999999999999E-7</v>
      </c>
      <c r="D19" s="14">
        <f t="shared" si="0"/>
        <v>2.0000950028500855E-7</v>
      </c>
    </row>
    <row r="20" spans="2:5" x14ac:dyDescent="0.25">
      <c r="B20" t="s">
        <v>86</v>
      </c>
      <c r="C20" s="14">
        <v>2.1053E-8</v>
      </c>
      <c r="D20" s="14">
        <f t="shared" si="0"/>
        <v>2.0000950028500854E-8</v>
      </c>
    </row>
    <row r="21" spans="2:5" x14ac:dyDescent="0.25">
      <c r="B21" t="s">
        <v>87</v>
      </c>
      <c r="C21" s="14">
        <v>5.7894999999999998E-7</v>
      </c>
      <c r="D21" s="14">
        <f t="shared" si="0"/>
        <v>5.5001900057001709E-7</v>
      </c>
    </row>
    <row r="22" spans="2:5" x14ac:dyDescent="0.25">
      <c r="B22" t="s">
        <v>88</v>
      </c>
      <c r="C22" s="14">
        <v>2.1052999999999999E-7</v>
      </c>
      <c r="D22" s="14">
        <f t="shared" si="0"/>
        <v>2.0000950028500855E-7</v>
      </c>
    </row>
    <row r="23" spans="2:5" x14ac:dyDescent="0.25">
      <c r="B23" s="15" t="s">
        <v>93</v>
      </c>
      <c r="C23" s="15">
        <v>5.8946999999999999E-2</v>
      </c>
      <c r="D23" s="16">
        <f>C23/$D$3</f>
        <v>5.6001330039901195E-2</v>
      </c>
      <c r="E23" t="s">
        <v>100</v>
      </c>
    </row>
    <row r="25" spans="2:5" x14ac:dyDescent="0.25">
      <c r="B25" s="1" t="s">
        <v>101</v>
      </c>
    </row>
    <row r="26" spans="2:5" x14ac:dyDescent="0.25">
      <c r="B26" s="1" t="s">
        <v>102</v>
      </c>
      <c r="C26" s="1" t="s">
        <v>103</v>
      </c>
      <c r="D26" s="1"/>
      <c r="E26" s="1"/>
    </row>
    <row r="27" spans="2:5" x14ac:dyDescent="0.25">
      <c r="B27" s="17" t="s">
        <v>104</v>
      </c>
      <c r="C27" s="18">
        <f>[1]Inputs!D110</f>
        <v>1.8800085315000001</v>
      </c>
      <c r="D27" s="18"/>
      <c r="E27" s="17"/>
    </row>
    <row r="28" spans="2:5" x14ac:dyDescent="0.25">
      <c r="B28" s="17" t="s">
        <v>105</v>
      </c>
      <c r="C28" s="18">
        <f>C27/[1]Inputs!$D$24</f>
        <v>0.17432660455784116</v>
      </c>
      <c r="D28" s="18"/>
      <c r="E28" s="17"/>
    </row>
    <row r="29" spans="2:5" x14ac:dyDescent="0.25">
      <c r="B29" t="str">
        <f>B5</f>
        <v>Acetaldehyde</v>
      </c>
      <c r="C29" s="14">
        <f>$D5*C$28</f>
        <v>1.7432660455784118E-10</v>
      </c>
      <c r="D29" s="14"/>
    </row>
    <row r="30" spans="2:5" x14ac:dyDescent="0.25">
      <c r="B30" t="str">
        <f>B6</f>
        <v>Acetic acid</v>
      </c>
      <c r="C30" s="14">
        <f t="shared" ref="C30:C33" si="1">$D6*C$28</f>
        <v>2.6148990683676173E-8</v>
      </c>
      <c r="D30" s="14"/>
    </row>
    <row r="31" spans="2:5" x14ac:dyDescent="0.25">
      <c r="B31" t="str">
        <f>B7</f>
        <v>Benzene</v>
      </c>
      <c r="C31" s="14">
        <f t="shared" si="1"/>
        <v>6.9732297975564331E-8</v>
      </c>
      <c r="D31" s="14"/>
    </row>
    <row r="32" spans="2:5" x14ac:dyDescent="0.25">
      <c r="B32" t="str">
        <f>B8</f>
        <v>Benzo(a)pyrene</v>
      </c>
      <c r="C32" s="14">
        <f t="shared" si="1"/>
        <v>1.7432660455784115E-12</v>
      </c>
      <c r="D32" s="14"/>
    </row>
    <row r="33" spans="2:4" x14ac:dyDescent="0.25">
      <c r="B33" t="str">
        <f>B9</f>
        <v>Butane</v>
      </c>
      <c r="C33" s="14">
        <f t="shared" si="1"/>
        <v>1.2203193549534457E-7</v>
      </c>
      <c r="D33" s="14"/>
    </row>
    <row r="34" spans="2:4" x14ac:dyDescent="0.25">
      <c r="B34" s="15" t="str">
        <f>B23</f>
        <v>Carbon dioxide, fossil</v>
      </c>
      <c r="C34" s="19">
        <f>$D23*C$28</f>
        <v>9.7625217165790059E-3</v>
      </c>
      <c r="D34" s="20"/>
    </row>
    <row r="35" spans="2:4" x14ac:dyDescent="0.25">
      <c r="B35" t="str">
        <f t="shared" ref="B35:B47" si="2">B10</f>
        <v>Carbon monoxide, fossil</v>
      </c>
      <c r="C35" s="14">
        <f t="shared" ref="C35:C47" si="3">$D10*C$28</f>
        <v>3.6609249418117787E-7</v>
      </c>
      <c r="D35" s="14"/>
    </row>
    <row r="36" spans="2:4" x14ac:dyDescent="0.25">
      <c r="B36" t="str">
        <f t="shared" si="2"/>
        <v>Dinitrogen monoxide</v>
      </c>
      <c r="C36" s="14">
        <f t="shared" si="3"/>
        <v>1.7432660455784116E-8</v>
      </c>
      <c r="D36" s="14"/>
    </row>
    <row r="37" spans="2:4" x14ac:dyDescent="0.25">
      <c r="B37" t="str">
        <f t="shared" si="2"/>
        <v>Formaldehyde</v>
      </c>
      <c r="C37" s="14">
        <f t="shared" si="3"/>
        <v>1.7432660455784116E-8</v>
      </c>
      <c r="D37" s="14"/>
    </row>
    <row r="38" spans="2:4" x14ac:dyDescent="0.25">
      <c r="B38" t="str">
        <f t="shared" si="2"/>
        <v>Mercury</v>
      </c>
      <c r="C38" s="14">
        <f t="shared" si="3"/>
        <v>5.2299637519780225E-12</v>
      </c>
      <c r="D38" s="14"/>
    </row>
    <row r="39" spans="2:4" x14ac:dyDescent="0.25">
      <c r="B39" t="str">
        <f t="shared" si="2"/>
        <v>Methane, fossil</v>
      </c>
      <c r="C39" s="14">
        <f t="shared" si="3"/>
        <v>3.4866977063996105E-7</v>
      </c>
      <c r="D39" s="14"/>
    </row>
    <row r="40" spans="2:4" x14ac:dyDescent="0.25">
      <c r="B40" t="str">
        <f t="shared" si="2"/>
        <v>Nitrogen oxides</v>
      </c>
      <c r="C40" s="14">
        <f t="shared" si="3"/>
        <v>3.1205224045970388E-6</v>
      </c>
      <c r="D40" s="14"/>
    </row>
    <row r="41" spans="2:4" x14ac:dyDescent="0.25">
      <c r="B41" t="str">
        <f t="shared" si="2"/>
        <v>PAH, polycyclic aromatic hydrocarbons</v>
      </c>
      <c r="C41" s="14">
        <f t="shared" si="3"/>
        <v>1.7432660455784116E-9</v>
      </c>
      <c r="D41" s="14"/>
    </row>
    <row r="42" spans="2:4" x14ac:dyDescent="0.25">
      <c r="B42" t="str">
        <f t="shared" si="2"/>
        <v>Particulates, &lt; 2.5 um</v>
      </c>
      <c r="C42" s="14">
        <f t="shared" si="3"/>
        <v>3.4866977063996105E-8</v>
      </c>
      <c r="D42" s="14"/>
    </row>
    <row r="43" spans="2:4" x14ac:dyDescent="0.25">
      <c r="B43" t="str">
        <f t="shared" si="2"/>
        <v>Pentane</v>
      </c>
      <c r="C43" s="14">
        <f t="shared" si="3"/>
        <v>2.0920517468883236E-7</v>
      </c>
      <c r="D43" s="14"/>
    </row>
    <row r="44" spans="2:4" x14ac:dyDescent="0.25">
      <c r="B44" t="str">
        <f t="shared" si="2"/>
        <v>Propane</v>
      </c>
      <c r="C44" s="14">
        <f t="shared" si="3"/>
        <v>3.4866977063996105E-8</v>
      </c>
      <c r="D44" s="14"/>
    </row>
    <row r="45" spans="2:4" x14ac:dyDescent="0.25">
      <c r="B45" t="str">
        <f t="shared" si="2"/>
        <v>Propionic acid</v>
      </c>
      <c r="C45" s="14">
        <f t="shared" si="3"/>
        <v>3.4866977063996103E-9</v>
      </c>
      <c r="D45" s="14"/>
    </row>
    <row r="46" spans="2:4" x14ac:dyDescent="0.25">
      <c r="B46" t="str">
        <f t="shared" si="2"/>
        <v>Sulfur dioxide</v>
      </c>
      <c r="C46" s="14">
        <f t="shared" si="3"/>
        <v>9.5882944811668376E-8</v>
      </c>
      <c r="D46" s="14"/>
    </row>
    <row r="47" spans="2:4" x14ac:dyDescent="0.25">
      <c r="B47" t="str">
        <f t="shared" si="2"/>
        <v>Toluene</v>
      </c>
      <c r="C47" s="14">
        <f t="shared" si="3"/>
        <v>3.4866977063996105E-8</v>
      </c>
      <c r="D47" s="14"/>
    </row>
    <row r="48" spans="2:4" x14ac:dyDescent="0.25">
      <c r="C48" s="14"/>
      <c r="D48" s="14"/>
    </row>
    <row r="55" spans="4:4" x14ac:dyDescent="0.25">
      <c r="D55" s="21"/>
    </row>
    <row r="56" spans="4:4" x14ac:dyDescent="0.25">
      <c r="D56" s="2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</vt:lpstr>
      <vt:lpstr>emissions from NG combustion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Harshil Desai</dc:creator>
  <cp:lastModifiedBy>Treyer Karin</cp:lastModifiedBy>
  <dcterms:created xsi:type="dcterms:W3CDTF">2021-07-13T15:12:49Z</dcterms:created>
  <dcterms:modified xsi:type="dcterms:W3CDTF">2024-05-14T14:44:06Z</dcterms:modified>
</cp:coreProperties>
</file>