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<sst xmlns="http://schemas.openxmlformats.org/spreadsheetml/2006/main" count="84" uniqueCount="35">
  <si>
    <t>SS by using row&amp; col means</t>
  </si>
  <si>
    <t>subj1</t>
  </si>
  <si>
    <t>subj2</t>
  </si>
  <si>
    <t>subj3</t>
  </si>
  <si>
    <t>subj4</t>
  </si>
  <si>
    <t>subj5</t>
  </si>
  <si>
    <t>subject</t>
  </si>
  <si>
    <t>tx1</t>
  </si>
  <si>
    <t>tx2</t>
  </si>
  <si>
    <t>tx3</t>
  </si>
  <si>
    <t>tx4</t>
  </si>
  <si>
    <t>sum</t>
  </si>
  <si>
    <t>mean</t>
  </si>
  <si>
    <t>SS</t>
  </si>
  <si>
    <t>variance</t>
  </si>
  <si>
    <t>ms</t>
  </si>
  <si>
    <t>SUM</t>
  </si>
  <si>
    <t>SUMSQ</t>
  </si>
  <si>
    <t>SSW</t>
  </si>
  <si>
    <t>df</t>
  </si>
  <si>
    <t>SSB=SSt-Ssw</t>
  </si>
  <si>
    <t>5 sub * n-1</t>
  </si>
  <si>
    <t>or dfw-dfm</t>
  </si>
  <si>
    <t>F ratio</t>
  </si>
  <si>
    <t>SSR = SSW-SSM</t>
  </si>
  <si>
    <t>treatment/error</t>
  </si>
  <si>
    <t>Using grand mean</t>
  </si>
  <si>
    <t>Score-grand_mean</t>
  </si>
  <si>
    <t>sq_dev</t>
  </si>
  <si>
    <t>'=ssm</t>
  </si>
  <si>
    <t>dfm</t>
  </si>
  <si>
    <t>using SS short cut</t>
  </si>
  <si>
    <t>sum_sq</t>
  </si>
  <si>
    <t>sum_sq div by # subjects</t>
  </si>
  <si>
    <t>sum_sq div by # tx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</si>
</sst>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"/>
    <numFmt numFmtId="167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Console"/>
      <family val="3"/>
      <charset val="1"/>
    </font>
    <font>
      <sz val="11"/>
      <color rgb="FF0000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8FF"/>
        <bgColor rgb="FF00FFFF"/>
      </patternFill>
    </fill>
    <fill>
      <patternFill patternType="solid">
        <fgColor rgb="FFDC2300"/>
        <bgColor rgb="FF993300"/>
      </patternFill>
    </fill>
    <fill>
      <patternFill patternType="solid">
        <fgColor rgb="FFFF00FF"/>
        <bgColor rgb="FFFF00FF"/>
      </patternFill>
    </fill>
    <fill>
      <patternFill patternType="solid">
        <fgColor rgb="FF33CC66"/>
        <bgColor rgb="FF339966"/>
      </patternFill>
    </fill>
    <fill>
      <patternFill patternType="solid">
        <fgColor rgb="FF9999FF"/>
        <bgColor rgb="FFCC99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8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5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Z25" activeCellId="0" sqref="Z25"/>
    </sheetView>
  </sheetViews>
  <sheetFormatPr defaultRowHeight="13.8"/>
  <cols>
    <col collapsed="false" hidden="false" max="1" min="1" style="1" width="2.1417004048583"/>
    <col collapsed="false" hidden="false" max="2" min="2" style="1" width="9.1417004048583"/>
    <col collapsed="false" hidden="false" max="3" min="3" style="1" width="11.412955465587"/>
    <col collapsed="false" hidden="false" max="10" min="4" style="1" width="9.1417004048583"/>
    <col collapsed="false" hidden="false" max="12" min="11" style="1" width="11.0971659919028"/>
    <col collapsed="false" hidden="false" max="14" min="13" style="1" width="5.72874493927126"/>
    <col collapsed="false" hidden="false" max="15" min="15" style="1" width="8.17004048582996"/>
    <col collapsed="false" hidden="false" max="16" min="16" style="1" width="9.61943319838057"/>
    <col collapsed="false" hidden="false" max="17" min="17" style="1" width="6.95546558704453"/>
    <col collapsed="false" hidden="false" max="18" min="18" style="1" width="5.17004048582996"/>
    <col collapsed="false" hidden="false" max="19" min="19" style="1" width="5.94736842105263"/>
    <col collapsed="false" hidden="false" max="20" min="20" style="1" width="6.48582995951417"/>
    <col collapsed="false" hidden="false" max="1025" min="21" style="1" width="9.1417004048583"/>
  </cols>
  <sheetData>
    <row r="1" customFormat="false" ht="13.8" hidden="false" customHeight="false" outlineLevel="0" collapsed="false">
      <c r="A1" s="2"/>
      <c r="B1" s="1" t="s">
        <v>0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0"/>
      <c r="T1" s="0"/>
      <c r="U1" s="0"/>
      <c r="V1" s="0"/>
      <c r="W1" s="0"/>
      <c r="X1" s="0"/>
      <c r="Y1" s="1" t="n">
        <v>2</v>
      </c>
      <c r="Z1" s="3" t="n">
        <f aca="false">Y1^2</f>
        <v>4</v>
      </c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/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13</v>
      </c>
      <c r="L2" s="0" t="s">
        <v>15</v>
      </c>
      <c r="M2" s="0"/>
      <c r="N2" s="1" t="n">
        <v>2</v>
      </c>
      <c r="O2" s="1" t="n">
        <v>3</v>
      </c>
      <c r="P2" s="1" t="n">
        <v>4</v>
      </c>
      <c r="Q2" s="1" t="n">
        <v>4</v>
      </c>
      <c r="R2" s="1" t="n">
        <v>5</v>
      </c>
      <c r="S2" s="0"/>
      <c r="T2" s="0"/>
      <c r="U2" s="0"/>
      <c r="V2" s="0"/>
      <c r="W2" s="0"/>
      <c r="X2" s="0"/>
      <c r="Y2" s="1" t="n">
        <v>3</v>
      </c>
      <c r="Z2" s="3" t="n">
        <f aca="false">Y2^2</f>
        <v>9</v>
      </c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2" t="n">
        <v>1</v>
      </c>
      <c r="B3" s="1" t="s">
        <v>1</v>
      </c>
      <c r="C3" s="1" t="n">
        <v>2</v>
      </c>
      <c r="D3" s="1" t="n">
        <v>4</v>
      </c>
      <c r="E3" s="1" t="n">
        <v>5</v>
      </c>
      <c r="F3" s="1" t="n">
        <v>9</v>
      </c>
      <c r="G3" s="1" t="n">
        <f aca="false">SUM(C3:F3)</f>
        <v>20</v>
      </c>
      <c r="H3" s="1" t="n">
        <f aca="false">AVERAGE(C3:F3)</f>
        <v>5</v>
      </c>
      <c r="I3" s="1" t="n">
        <f aca="false">(C3-H3)^2+(D3-H3)^2+(E3-H3)^2+(F3-H3)^2</f>
        <v>26</v>
      </c>
      <c r="J3" s="1" t="n">
        <f aca="false">VAR(C3:F3)</f>
        <v>8.66666666666667</v>
      </c>
      <c r="K3" s="4" t="n">
        <f aca="false">J3*3</f>
        <v>26</v>
      </c>
      <c r="L3" s="0"/>
      <c r="M3" s="0"/>
      <c r="N3" s="1" t="n">
        <v>4</v>
      </c>
      <c r="O3" s="1" t="n">
        <v>6</v>
      </c>
      <c r="P3" s="1" t="n">
        <v>5</v>
      </c>
      <c r="Q3" s="1" t="n">
        <v>6</v>
      </c>
      <c r="R3" s="1" t="n">
        <v>5</v>
      </c>
      <c r="S3" s="0"/>
      <c r="T3" s="0"/>
      <c r="U3" s="0"/>
      <c r="V3" s="0"/>
      <c r="W3" s="0"/>
      <c r="X3" s="0"/>
      <c r="Y3" s="1" t="n">
        <v>4</v>
      </c>
      <c r="Z3" s="3" t="n">
        <f aca="false">Y3^2</f>
        <v>16</v>
      </c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2" t="n">
        <v>2</v>
      </c>
      <c r="B4" s="1" t="s">
        <v>2</v>
      </c>
      <c r="C4" s="1" t="n">
        <v>3</v>
      </c>
      <c r="D4" s="1" t="n">
        <v>6</v>
      </c>
      <c r="E4" s="1" t="n">
        <v>7</v>
      </c>
      <c r="F4" s="1" t="n">
        <v>10</v>
      </c>
      <c r="G4" s="1" t="n">
        <f aca="false">SUM(C4:F4)</f>
        <v>26</v>
      </c>
      <c r="H4" s="1" t="n">
        <f aca="false">AVERAGE(C4:F4)</f>
        <v>6.5</v>
      </c>
      <c r="I4" s="1" t="n">
        <f aca="false">(C4-H4)^2+(D4-H4)^2+(E4-H4)^2+(F4-H4)^2</f>
        <v>25</v>
      </c>
      <c r="J4" s="1" t="n">
        <f aca="false">VAR(C4:F4)</f>
        <v>8.33333333333333</v>
      </c>
      <c r="K4" s="4" t="n">
        <f aca="false">J4*3</f>
        <v>25</v>
      </c>
      <c r="L4" s="0"/>
      <c r="M4" s="0"/>
      <c r="N4" s="1" t="n">
        <v>5</v>
      </c>
      <c r="O4" s="1" t="n">
        <v>7</v>
      </c>
      <c r="P4" s="1" t="n">
        <v>6</v>
      </c>
      <c r="Q4" s="1" t="n">
        <v>7</v>
      </c>
      <c r="R4" s="1" t="n">
        <v>7</v>
      </c>
      <c r="S4" s="0"/>
      <c r="T4" s="0"/>
      <c r="U4" s="0"/>
      <c r="V4" s="0"/>
      <c r="W4" s="0"/>
      <c r="X4" s="0"/>
      <c r="Y4" s="1" t="n">
        <v>4</v>
      </c>
      <c r="Z4" s="3" t="n">
        <f aca="false">Y4^2</f>
        <v>16</v>
      </c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2" t="n">
        <v>3</v>
      </c>
      <c r="B5" s="1" t="s">
        <v>3</v>
      </c>
      <c r="C5" s="1" t="n">
        <v>4</v>
      </c>
      <c r="D5" s="1" t="n">
        <v>5</v>
      </c>
      <c r="E5" s="1" t="n">
        <v>6</v>
      </c>
      <c r="F5" s="1" t="n">
        <v>8</v>
      </c>
      <c r="G5" s="1" t="n">
        <f aca="false">SUM(C5:F5)</f>
        <v>23</v>
      </c>
      <c r="H5" s="1" t="n">
        <f aca="false">AVERAGE(C5:F5)</f>
        <v>5.75</v>
      </c>
      <c r="I5" s="1" t="n">
        <f aca="false">(C5-H5)^2+(D5-H5)^2+(E5-H5)^2+(F5-H5)^2</f>
        <v>8.75</v>
      </c>
      <c r="J5" s="1" t="n">
        <f aca="false">VAR(C5:F5)</f>
        <v>2.91666666666667</v>
      </c>
      <c r="K5" s="4" t="n">
        <f aca="false">J5*3</f>
        <v>8.75</v>
      </c>
      <c r="L5" s="0"/>
      <c r="M5" s="0"/>
      <c r="N5" s="1" t="n">
        <v>9</v>
      </c>
      <c r="O5" s="1" t="n">
        <v>10</v>
      </c>
      <c r="P5" s="1" t="n">
        <v>8</v>
      </c>
      <c r="Q5" s="1" t="n">
        <v>10</v>
      </c>
      <c r="R5" s="1" t="n">
        <v>9</v>
      </c>
      <c r="S5" s="0"/>
      <c r="T5" s="0"/>
      <c r="U5" s="0"/>
      <c r="V5" s="0"/>
      <c r="W5" s="0" t="n">
        <f aca="false">X5^2</f>
        <v>324</v>
      </c>
      <c r="X5" s="0" t="n">
        <f aca="false">SUM(Y1:Y5)</f>
        <v>18</v>
      </c>
      <c r="Y5" s="1" t="n">
        <v>5</v>
      </c>
      <c r="Z5" s="3" t="n">
        <f aca="false">Y5^2</f>
        <v>25</v>
      </c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2" t="n">
        <v>4</v>
      </c>
      <c r="B6" s="1" t="s">
        <v>4</v>
      </c>
      <c r="C6" s="1" t="n">
        <v>4</v>
      </c>
      <c r="D6" s="1" t="n">
        <v>6</v>
      </c>
      <c r="E6" s="1" t="n">
        <v>7</v>
      </c>
      <c r="F6" s="1" t="n">
        <v>10</v>
      </c>
      <c r="G6" s="1" t="n">
        <f aca="false">SUM(C6:F6)</f>
        <v>27</v>
      </c>
      <c r="H6" s="1" t="n">
        <f aca="false">AVERAGE(C6:F6)</f>
        <v>6.75</v>
      </c>
      <c r="I6" s="1" t="n">
        <f aca="false">(C6-H6)^2+(D6-H6)^2+(E6-H6)^2+(F6-H6)^2</f>
        <v>18.75</v>
      </c>
      <c r="J6" s="1" t="n">
        <f aca="false">VAR(C6:F6)</f>
        <v>6.25</v>
      </c>
      <c r="K6" s="4" t="n">
        <f aca="false">J6*3</f>
        <v>18.75</v>
      </c>
      <c r="L6" s="0"/>
      <c r="M6" s="0" t="s">
        <v>16</v>
      </c>
      <c r="N6" s="3" t="n">
        <f aca="false">SUM(N2:N5)</f>
        <v>20</v>
      </c>
      <c r="O6" s="3" t="n">
        <f aca="false">SUM(O2:O5)</f>
        <v>26</v>
      </c>
      <c r="P6" s="3" t="n">
        <f aca="false">SUM(P2:P5)</f>
        <v>23</v>
      </c>
      <c r="Q6" s="3" t="n">
        <f aca="false">SUM(Q2:Q5)</f>
        <v>27</v>
      </c>
      <c r="R6" s="3" t="n">
        <f aca="false">SUM(R2:R5)</f>
        <v>26</v>
      </c>
      <c r="S6" s="0"/>
      <c r="T6" s="0"/>
      <c r="U6" s="0"/>
      <c r="V6" s="0"/>
      <c r="W6" s="0"/>
      <c r="X6" s="0"/>
      <c r="Y6" s="1" t="n">
        <v>4</v>
      </c>
      <c r="Z6" s="3" t="n">
        <f aca="false">Y6^2</f>
        <v>16</v>
      </c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2" t="n">
        <v>5</v>
      </c>
      <c r="B7" s="1" t="s">
        <v>5</v>
      </c>
      <c r="C7" s="1" t="n">
        <v>5</v>
      </c>
      <c r="D7" s="1" t="n">
        <v>5</v>
      </c>
      <c r="E7" s="1" t="n">
        <v>7</v>
      </c>
      <c r="F7" s="1" t="n">
        <v>9</v>
      </c>
      <c r="G7" s="1" t="n">
        <f aca="false">SUM(C7:F7)</f>
        <v>26</v>
      </c>
      <c r="H7" s="1" t="n">
        <f aca="false">AVERAGE(C7:F7)</f>
        <v>6.5</v>
      </c>
      <c r="I7" s="1" t="n">
        <f aca="false">(C7-H7)^2+(D7-H7)^2+(E7-H7)^2+(F7-H7)^2</f>
        <v>11</v>
      </c>
      <c r="J7" s="1" t="n">
        <f aca="false">VAR(C7:F7)</f>
        <v>3.66666666666667</v>
      </c>
      <c r="K7" s="4" t="n">
        <f aca="false">J7*3</f>
        <v>11</v>
      </c>
      <c r="L7" s="0"/>
      <c r="M7" s="0" t="s">
        <v>17</v>
      </c>
      <c r="N7" s="3" t="n">
        <f aca="false">N6^2</f>
        <v>400</v>
      </c>
      <c r="O7" s="3" t="n">
        <f aca="false">O6^2</f>
        <v>676</v>
      </c>
      <c r="P7" s="3" t="n">
        <f aca="false">P6^2</f>
        <v>529</v>
      </c>
      <c r="Q7" s="3" t="n">
        <f aca="false">Q6^2</f>
        <v>729</v>
      </c>
      <c r="R7" s="3" t="n">
        <f aca="false">R6^2</f>
        <v>676</v>
      </c>
      <c r="S7" s="0" t="n">
        <f aca="false">SUM(N7:R7)</f>
        <v>3010</v>
      </c>
      <c r="T7" s="0" t="n">
        <f aca="false">S7/4</f>
        <v>752.5</v>
      </c>
      <c r="U7" s="0"/>
      <c r="V7" s="0"/>
      <c r="W7" s="0"/>
      <c r="X7" s="0"/>
      <c r="Y7" s="1" t="n">
        <v>6</v>
      </c>
      <c r="Z7" s="3" t="n">
        <f aca="false">Y7^2</f>
        <v>36</v>
      </c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5" t="n">
        <f aca="false">SUM(I3:I7)</f>
        <v>89.5</v>
      </c>
      <c r="J8" s="6" t="s">
        <v>18</v>
      </c>
      <c r="K8" s="7" t="n">
        <f aca="false">SUM(K3:K7)</f>
        <v>89.5</v>
      </c>
      <c r="L8" s="6" t="n">
        <f aca="false">K8/K9</f>
        <v>5.96666666666667</v>
      </c>
      <c r="M8" s="0"/>
      <c r="N8" s="8" t="s">
        <v>19</v>
      </c>
      <c r="O8" s="9" t="s">
        <v>20</v>
      </c>
      <c r="P8" s="8"/>
      <c r="Q8" s="0"/>
      <c r="R8" s="0"/>
      <c r="S8" s="0"/>
      <c r="T8" s="0"/>
      <c r="U8" s="0"/>
      <c r="V8" s="0"/>
      <c r="W8" s="0"/>
      <c r="X8" s="0"/>
      <c r="Y8" s="1" t="n">
        <v>5</v>
      </c>
      <c r="Z8" s="3" t="n">
        <f aca="false">Y8^2</f>
        <v>25</v>
      </c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/>
      <c r="B9" s="1" t="s">
        <v>11</v>
      </c>
      <c r="C9" s="1" t="n">
        <f aca="false">SUM(C3:C7)</f>
        <v>18</v>
      </c>
      <c r="D9" s="1" t="n">
        <f aca="false">SUM(D3:D7)</f>
        <v>26</v>
      </c>
      <c r="E9" s="1" t="n">
        <f aca="false">SUM(E3:E7)</f>
        <v>32</v>
      </c>
      <c r="F9" s="1" t="n">
        <f aca="false">SUM(F3:F7)</f>
        <v>46</v>
      </c>
      <c r="G9" s="10" t="n">
        <f aca="false">SUM(C3:F7)</f>
        <v>122</v>
      </c>
      <c r="H9" s="11"/>
      <c r="I9" s="12"/>
      <c r="J9" s="6" t="s">
        <v>19</v>
      </c>
      <c r="K9" s="6" t="n">
        <f aca="false">5*3</f>
        <v>15</v>
      </c>
      <c r="L9" s="6" t="s">
        <v>21</v>
      </c>
      <c r="M9" s="0"/>
      <c r="N9" s="8" t="n">
        <f aca="false">I12-K9</f>
        <v>4</v>
      </c>
      <c r="O9" s="8" t="n">
        <f aca="false">I11-I8</f>
        <v>8.3</v>
      </c>
      <c r="P9" s="8"/>
      <c r="Q9" s="0"/>
      <c r="R9" s="0"/>
      <c r="S9" s="0"/>
      <c r="T9" s="0"/>
      <c r="U9" s="0"/>
      <c r="V9" s="0"/>
      <c r="W9" s="0"/>
      <c r="X9" s="0"/>
      <c r="Y9" s="1" t="n">
        <v>6</v>
      </c>
      <c r="Z9" s="3" t="n">
        <f aca="false">Y9^2</f>
        <v>36</v>
      </c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/>
      <c r="B10" s="1" t="s">
        <v>12</v>
      </c>
      <c r="C10" s="1" t="n">
        <f aca="false">C9/5</f>
        <v>3.6</v>
      </c>
      <c r="D10" s="1" t="n">
        <f aca="false">D9/5</f>
        <v>5.2</v>
      </c>
      <c r="E10" s="1" t="n">
        <f aca="false">E9/5</f>
        <v>6.4</v>
      </c>
      <c r="F10" s="1" t="n">
        <f aca="false">F9/5</f>
        <v>9.2</v>
      </c>
      <c r="G10" s="13" t="n">
        <f aca="false">SUMSQ(C3:F7)-(SUMSQ(C9:F9)/5)-(SUMSQ(G3:G7)/4)+(G9^2)/20</f>
        <v>5.70000000000005</v>
      </c>
      <c r="H10" s="14" t="n">
        <f aca="false">AVERAGE(C3:F7)</f>
        <v>6.1</v>
      </c>
      <c r="I10" s="15"/>
      <c r="J10" s="6"/>
      <c r="K10" s="16"/>
      <c r="L10" s="6" t="s">
        <v>22</v>
      </c>
      <c r="M10" s="0"/>
      <c r="N10" s="8"/>
      <c r="O10" s="17" t="n">
        <f aca="false">O9/N9</f>
        <v>2.075</v>
      </c>
      <c r="P10" s="0"/>
      <c r="Q10" s="0"/>
      <c r="R10" s="0"/>
      <c r="S10" s="0"/>
      <c r="T10" s="0"/>
      <c r="U10" s="0"/>
      <c r="V10" s="0"/>
      <c r="W10" s="0" t="n">
        <f aca="false">X10^2</f>
        <v>676</v>
      </c>
      <c r="X10" s="0" t="n">
        <f aca="false">SUM(Y6:Y10)</f>
        <v>26</v>
      </c>
      <c r="Y10" s="1" t="n">
        <v>5</v>
      </c>
      <c r="Z10" s="3" t="n">
        <f aca="false">Y10^2</f>
        <v>25</v>
      </c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/>
      <c r="B11" s="1" t="s">
        <v>13</v>
      </c>
      <c r="C11" s="1" t="n">
        <f aca="false">(C3-C10)^2+(C4-C10)^2+(C5-C10)^2+(C6-C10)^2+(C7-C10)^2</f>
        <v>5.2</v>
      </c>
      <c r="D11" s="1" t="n">
        <f aca="false">(D3-D10)^2+(D4-D10)^2+(D5-D10)^2+(D6-D10)^2+(D7-D10)^2</f>
        <v>2.8</v>
      </c>
      <c r="E11" s="1" t="n">
        <f aca="false">(E3-E10)^2+(E4-E10)^2+(E5-E10)^2+(E6-E10)^2+(E7-E10)^2</f>
        <v>3.2</v>
      </c>
      <c r="F11" s="1" t="n">
        <f aca="false">(F3-F10)^2+(F4-F10)^2+(F5-F10)^2+(F6-F10)^2+(F7-F10)^2</f>
        <v>2.8</v>
      </c>
      <c r="G11" s="13" t="n">
        <f aca="false">SUM(C11:F11)</f>
        <v>14</v>
      </c>
      <c r="H11" s="14" t="n">
        <f aca="false">VAR(C3:F7)</f>
        <v>5.14736842105263</v>
      </c>
      <c r="I11" s="18" t="n">
        <f aca="false">H11*19</f>
        <v>97.8</v>
      </c>
      <c r="J11" s="19"/>
      <c r="K11" s="19"/>
      <c r="L11" s="19" t="n">
        <f aca="false">I11/I12</f>
        <v>5.14736842105263</v>
      </c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1" t="n">
        <v>5</v>
      </c>
      <c r="Z11" s="3" t="n">
        <f aca="false">Y11^2</f>
        <v>25</v>
      </c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/>
      <c r="B12" s="1" t="s">
        <v>19</v>
      </c>
      <c r="C12" s="1" t="n">
        <v>4</v>
      </c>
      <c r="D12" s="1" t="n">
        <v>4</v>
      </c>
      <c r="E12" s="1" t="n">
        <v>4</v>
      </c>
      <c r="F12" s="1" t="n">
        <v>4</v>
      </c>
      <c r="G12" s="13"/>
      <c r="H12" s="14" t="s">
        <v>19</v>
      </c>
      <c r="I12" s="20" t="n">
        <v>19</v>
      </c>
      <c r="J12" s="19"/>
      <c r="K12" s="19"/>
      <c r="L12" s="1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1" t="n">
        <v>7</v>
      </c>
      <c r="Z12" s="3" t="n">
        <f aca="false">Y12^2</f>
        <v>49</v>
      </c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/>
      <c r="B13" s="1" t="s">
        <v>15</v>
      </c>
      <c r="C13" s="4" t="n">
        <f aca="false">C11/C12</f>
        <v>1.3</v>
      </c>
      <c r="D13" s="4" t="n">
        <f aca="false">D11/D12</f>
        <v>0.7</v>
      </c>
      <c r="E13" s="4" t="n">
        <f aca="false">E11/E12</f>
        <v>0.8</v>
      </c>
      <c r="F13" s="4" t="n">
        <f aca="false">F11/F12</f>
        <v>0.7</v>
      </c>
      <c r="G13" s="13"/>
      <c r="H13" s="14"/>
      <c r="I13" s="14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1" t="n">
        <v>6</v>
      </c>
      <c r="Z13" s="3" t="n">
        <f aca="false">Y13^2</f>
        <v>36</v>
      </c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21" t="s">
        <v>23</v>
      </c>
      <c r="M14" s="21" t="n">
        <f aca="false">I29/J17</f>
        <v>58.8070175438594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1" t="n">
        <v>7</v>
      </c>
      <c r="Z14" s="3" t="n">
        <f aca="false">Y14^2</f>
        <v>49</v>
      </c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22"/>
      <c r="I15" s="23" t="s">
        <v>24</v>
      </c>
      <c r="J15" s="22"/>
      <c r="K15" s="0"/>
      <c r="L15" s="24" t="s">
        <v>25</v>
      </c>
      <c r="M15" s="21"/>
      <c r="N15" s="0"/>
      <c r="O15" s="0"/>
      <c r="P15" s="0"/>
      <c r="Q15" s="0"/>
      <c r="R15" s="0"/>
      <c r="S15" s="0"/>
      <c r="T15" s="0"/>
      <c r="U15" s="0"/>
      <c r="V15" s="0"/>
      <c r="W15" s="0" t="n">
        <f aca="false">X15^2</f>
        <v>1024</v>
      </c>
      <c r="X15" s="0" t="n">
        <f aca="false">SUM(Y11:Y15)</f>
        <v>32</v>
      </c>
      <c r="Y15" s="1" t="n">
        <v>7</v>
      </c>
      <c r="Z15" s="3" t="n">
        <f aca="false">Y15^2</f>
        <v>49</v>
      </c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22"/>
      <c r="I16" s="25" t="n">
        <f aca="false">I8-G29</f>
        <v>5.70000000000002</v>
      </c>
      <c r="J16" s="22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1" t="n">
        <v>9</v>
      </c>
      <c r="Z16" s="3" t="n">
        <f aca="false">Y16^2</f>
        <v>81</v>
      </c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/>
      <c r="B17" s="1" t="s">
        <v>26</v>
      </c>
      <c r="C17" s="0"/>
      <c r="D17" s="0"/>
      <c r="E17" s="0"/>
      <c r="F17" s="0"/>
      <c r="G17" s="0"/>
      <c r="H17" s="22" t="s">
        <v>19</v>
      </c>
      <c r="I17" s="22" t="n">
        <v>12</v>
      </c>
      <c r="J17" s="22" t="n">
        <f aca="false">I16/I17</f>
        <v>0.475000000000002</v>
      </c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1" t="n">
        <v>10</v>
      </c>
      <c r="Z17" s="3" t="n">
        <f aca="false">Y17^2</f>
        <v>100</v>
      </c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1" t="s">
        <v>27</v>
      </c>
      <c r="M18" s="0"/>
      <c r="N18" s="0"/>
      <c r="O18" s="0"/>
      <c r="P18" s="0"/>
      <c r="Q18" s="1" t="s">
        <v>28</v>
      </c>
      <c r="R18" s="0"/>
      <c r="S18" s="0"/>
      <c r="T18" s="0"/>
      <c r="U18" s="0"/>
      <c r="V18" s="0"/>
      <c r="W18" s="0"/>
      <c r="X18" s="0"/>
      <c r="Y18" s="1" t="n">
        <v>8</v>
      </c>
      <c r="Z18" s="3" t="n">
        <f aca="false">Y18^2</f>
        <v>64</v>
      </c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1" t="s">
        <v>7</v>
      </c>
      <c r="M19" s="1" t="s">
        <v>8</v>
      </c>
      <c r="N19" s="1" t="s">
        <v>9</v>
      </c>
      <c r="O19" s="1" t="s">
        <v>10</v>
      </c>
      <c r="P19" s="0"/>
      <c r="Q19" s="0"/>
      <c r="R19" s="0"/>
      <c r="S19" s="0"/>
      <c r="T19" s="0"/>
      <c r="U19" s="0"/>
      <c r="V19" s="0"/>
      <c r="W19" s="0"/>
      <c r="X19" s="0"/>
      <c r="Y19" s="1" t="n">
        <v>10</v>
      </c>
      <c r="Z19" s="3" t="n">
        <f aca="false">Y19^2</f>
        <v>100</v>
      </c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2"/>
      <c r="B20" s="1" t="s">
        <v>6</v>
      </c>
      <c r="C20" s="1" t="s">
        <v>7</v>
      </c>
      <c r="D20" s="1" t="s">
        <v>8</v>
      </c>
      <c r="E20" s="1" t="s">
        <v>9</v>
      </c>
      <c r="F20" s="1" t="s">
        <v>10</v>
      </c>
      <c r="G20" s="1" t="s">
        <v>11</v>
      </c>
      <c r="H20" s="1" t="s">
        <v>12</v>
      </c>
      <c r="I20" s="1" t="s">
        <v>13</v>
      </c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 t="n">
        <f aca="false">X20^2</f>
        <v>2116</v>
      </c>
      <c r="X20" s="0" t="n">
        <f aca="false">SUM(Y16:Y20)</f>
        <v>46</v>
      </c>
      <c r="Y20" s="1" t="n">
        <v>9</v>
      </c>
      <c r="Z20" s="3" t="n">
        <f aca="false">Y20^2</f>
        <v>81</v>
      </c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2" t="n">
        <v>1</v>
      </c>
      <c r="B21" s="1" t="s">
        <v>1</v>
      </c>
      <c r="C21" s="1" t="n">
        <v>2</v>
      </c>
      <c r="D21" s="1" t="n">
        <v>4</v>
      </c>
      <c r="E21" s="1" t="n">
        <v>5</v>
      </c>
      <c r="F21" s="1" t="n">
        <v>9</v>
      </c>
      <c r="G21" s="1" t="n">
        <f aca="false">SUM(C21:F21)</f>
        <v>20</v>
      </c>
      <c r="H21" s="1" t="n">
        <f aca="false">AVERAGE(C21:F21)</f>
        <v>5</v>
      </c>
      <c r="I21" s="1" t="n">
        <f aca="false">(H21-$H$28)^2</f>
        <v>1.21</v>
      </c>
      <c r="J21" s="0"/>
      <c r="K21" s="0"/>
      <c r="L21" s="4" t="n">
        <f aca="false">C21-$H$28</f>
        <v>-4.1</v>
      </c>
      <c r="M21" s="4" t="n">
        <f aca="false">D21-$H$28</f>
        <v>-2.1</v>
      </c>
      <c r="N21" s="4" t="n">
        <f aca="false">E21-$H$28</f>
        <v>-1.1</v>
      </c>
      <c r="O21" s="4" t="n">
        <f aca="false">F21-$H$28</f>
        <v>2.9</v>
      </c>
      <c r="P21" s="0"/>
      <c r="Q21" s="1" t="n">
        <f aca="false">L21^2</f>
        <v>16.81</v>
      </c>
      <c r="R21" s="1" t="n">
        <f aca="false">M21^2</f>
        <v>4.41</v>
      </c>
      <c r="S21" s="1" t="n">
        <f aca="false">N21^2</f>
        <v>1.21</v>
      </c>
      <c r="T21" s="1" t="n">
        <f aca="false">O21^2</f>
        <v>8.41</v>
      </c>
      <c r="U21" s="0"/>
      <c r="V21" s="0"/>
      <c r="W21" s="0" t="n">
        <f aca="false">SUM(W5,W10,W15,W20)</f>
        <v>4140</v>
      </c>
      <c r="X21" s="0"/>
      <c r="Y21" s="0"/>
      <c r="Z21" s="3" t="n">
        <f aca="false">SUM(Z1:Z20)</f>
        <v>842</v>
      </c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2" t="n">
        <v>2</v>
      </c>
      <c r="B22" s="1" t="s">
        <v>2</v>
      </c>
      <c r="C22" s="1" t="n">
        <v>3</v>
      </c>
      <c r="D22" s="1" t="n">
        <v>6</v>
      </c>
      <c r="E22" s="1" t="n">
        <v>7</v>
      </c>
      <c r="F22" s="1" t="n">
        <v>10</v>
      </c>
      <c r="G22" s="1" t="n">
        <f aca="false">SUM(C22:F22)</f>
        <v>26</v>
      </c>
      <c r="H22" s="1" t="n">
        <f aca="false">AVERAGE(C22:F22)</f>
        <v>6.5</v>
      </c>
      <c r="I22" s="1" t="n">
        <f aca="false">(H22-$H$28)^2</f>
        <v>0.16</v>
      </c>
      <c r="J22" s="0"/>
      <c r="K22" s="0"/>
      <c r="L22" s="4" t="n">
        <f aca="false">C22-$H$28</f>
        <v>-3.1</v>
      </c>
      <c r="M22" s="4" t="n">
        <f aca="false">D22-$H$28</f>
        <v>-0.0999999999999996</v>
      </c>
      <c r="N22" s="4" t="n">
        <f aca="false">E22-$H$28</f>
        <v>0.9</v>
      </c>
      <c r="O22" s="4" t="n">
        <f aca="false">F22-$H$28</f>
        <v>3.9</v>
      </c>
      <c r="P22" s="0"/>
      <c r="Q22" s="1" t="n">
        <f aca="false">L22^2</f>
        <v>9.61</v>
      </c>
      <c r="R22" s="1" t="n">
        <f aca="false">M22^2</f>
        <v>0.00999999999999993</v>
      </c>
      <c r="S22" s="1" t="n">
        <f aca="false">N22^2</f>
        <v>0.810000000000001</v>
      </c>
      <c r="T22" s="1" t="n">
        <f aca="false">O22^2</f>
        <v>15.21</v>
      </c>
      <c r="U22" s="0"/>
      <c r="V22" s="0"/>
      <c r="W22" s="0" t="n">
        <f aca="false">W21/5</f>
        <v>828</v>
      </c>
      <c r="X22" s="0"/>
      <c r="Y22" s="0"/>
      <c r="Z22" s="3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2" t="n">
        <v>3</v>
      </c>
      <c r="B23" s="1" t="s">
        <v>3</v>
      </c>
      <c r="C23" s="1" t="n">
        <v>4</v>
      </c>
      <c r="D23" s="1" t="n">
        <v>5</v>
      </c>
      <c r="E23" s="1" t="n">
        <v>6</v>
      </c>
      <c r="F23" s="1" t="n">
        <v>8</v>
      </c>
      <c r="G23" s="1" t="n">
        <f aca="false">SUM(C23:F23)</f>
        <v>23</v>
      </c>
      <c r="H23" s="1" t="n">
        <f aca="false">AVERAGE(C23:F23)</f>
        <v>5.75</v>
      </c>
      <c r="I23" s="1" t="n">
        <f aca="false">(H23-$H$28)^2</f>
        <v>0.1225</v>
      </c>
      <c r="J23" s="0"/>
      <c r="K23" s="0"/>
      <c r="L23" s="4" t="n">
        <f aca="false">C23-$H$28</f>
        <v>-2.1</v>
      </c>
      <c r="M23" s="4" t="n">
        <f aca="false">D23-$H$28</f>
        <v>-1.1</v>
      </c>
      <c r="N23" s="4" t="n">
        <f aca="false">E23-$H$28</f>
        <v>-0.0999999999999996</v>
      </c>
      <c r="O23" s="4" t="n">
        <f aca="false">F23-$H$28</f>
        <v>1.9</v>
      </c>
      <c r="P23" s="0"/>
      <c r="Q23" s="1" t="n">
        <f aca="false">L23^2</f>
        <v>4.41</v>
      </c>
      <c r="R23" s="1" t="n">
        <f aca="false">M23^2</f>
        <v>1.21</v>
      </c>
      <c r="S23" s="1" t="n">
        <f aca="false">N23^2</f>
        <v>0.00999999999999993</v>
      </c>
      <c r="T23" s="1" t="n">
        <f aca="false">O23^2</f>
        <v>3.61</v>
      </c>
      <c r="U23" s="0"/>
      <c r="V23" s="0"/>
      <c r="W23" s="0"/>
      <c r="X23" s="0"/>
      <c r="Y23" s="0"/>
      <c r="Z23" s="3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2" t="n">
        <v>4</v>
      </c>
      <c r="B24" s="1" t="s">
        <v>4</v>
      </c>
      <c r="C24" s="1" t="n">
        <v>4</v>
      </c>
      <c r="D24" s="1" t="n">
        <v>6</v>
      </c>
      <c r="E24" s="1" t="n">
        <v>7</v>
      </c>
      <c r="F24" s="1" t="n">
        <v>10</v>
      </c>
      <c r="G24" s="1" t="n">
        <f aca="false">SUM(C24:F24)</f>
        <v>27</v>
      </c>
      <c r="H24" s="1" t="n">
        <f aca="false">AVERAGE(C24:F24)</f>
        <v>6.75</v>
      </c>
      <c r="I24" s="1" t="n">
        <f aca="false">(H24-$H$28)^2</f>
        <v>0.422500000000001</v>
      </c>
      <c r="J24" s="0"/>
      <c r="K24" s="0"/>
      <c r="L24" s="4" t="n">
        <f aca="false">C24-$H$28</f>
        <v>-2.1</v>
      </c>
      <c r="M24" s="4" t="n">
        <f aca="false">D24-$H$28</f>
        <v>-0.0999999999999996</v>
      </c>
      <c r="N24" s="4" t="n">
        <f aca="false">E24-$H$28</f>
        <v>0.9</v>
      </c>
      <c r="O24" s="4" t="n">
        <f aca="false">F24-$H$28</f>
        <v>3.9</v>
      </c>
      <c r="P24" s="0"/>
      <c r="Q24" s="1" t="n">
        <f aca="false">L24^2</f>
        <v>4.41</v>
      </c>
      <c r="R24" s="1" t="n">
        <f aca="false">M24^2</f>
        <v>0.00999999999999993</v>
      </c>
      <c r="S24" s="1" t="n">
        <f aca="false">N24^2</f>
        <v>0.810000000000001</v>
      </c>
      <c r="T24" s="1" t="n">
        <f aca="false">O24^2</f>
        <v>15.21</v>
      </c>
      <c r="U24" s="0"/>
      <c r="V24" s="0"/>
      <c r="W24" s="0"/>
      <c r="X24" s="0"/>
      <c r="Y24" s="0"/>
      <c r="Z24" s="3" t="n">
        <f aca="false">(Z21-W22-T7)+(122^2)/20</f>
        <v>5.70000000000005</v>
      </c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2" t="n">
        <v>5</v>
      </c>
      <c r="B25" s="1" t="s">
        <v>5</v>
      </c>
      <c r="C25" s="1" t="n">
        <v>5</v>
      </c>
      <c r="D25" s="1" t="n">
        <v>5</v>
      </c>
      <c r="E25" s="1" t="n">
        <v>7</v>
      </c>
      <c r="F25" s="1" t="n">
        <v>9</v>
      </c>
      <c r="G25" s="1" t="n">
        <f aca="false">SUM(C25:F25)</f>
        <v>26</v>
      </c>
      <c r="H25" s="1" t="n">
        <f aca="false">AVERAGE(C25:F25)</f>
        <v>6.5</v>
      </c>
      <c r="I25" s="1" t="n">
        <f aca="false">(H25-$H$28)^2</f>
        <v>0.16</v>
      </c>
      <c r="J25" s="0"/>
      <c r="K25" s="0"/>
      <c r="L25" s="4" t="n">
        <f aca="false">C25-$H$28</f>
        <v>-1.1</v>
      </c>
      <c r="M25" s="4" t="n">
        <f aca="false">D25-$H$28</f>
        <v>-1.1</v>
      </c>
      <c r="N25" s="4" t="n">
        <f aca="false">E25-$H$28</f>
        <v>0.9</v>
      </c>
      <c r="O25" s="4" t="n">
        <f aca="false">F25-$H$28</f>
        <v>2.9</v>
      </c>
      <c r="P25" s="0"/>
      <c r="Q25" s="1" t="n">
        <f aca="false">L25^2</f>
        <v>1.21</v>
      </c>
      <c r="R25" s="1" t="n">
        <f aca="false">M25^2</f>
        <v>1.21</v>
      </c>
      <c r="S25" s="1" t="n">
        <f aca="false">N25^2</f>
        <v>0.810000000000001</v>
      </c>
      <c r="T25" s="1" t="n">
        <f aca="false">O25^2</f>
        <v>8.41</v>
      </c>
      <c r="U25" s="0"/>
      <c r="V25" s="0"/>
      <c r="W25" s="0"/>
      <c r="X25" s="0"/>
      <c r="Y25" s="0"/>
      <c r="Z25" s="3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2"/>
      <c r="B26" s="0"/>
      <c r="C26" s="26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1" t="n">
        <f aca="false">SUM(Q21:T25)</f>
        <v>97.8</v>
      </c>
      <c r="V26" s="0"/>
      <c r="W26" s="0"/>
      <c r="X26" s="0"/>
      <c r="Y26" s="0"/>
      <c r="Z26" s="3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/>
      <c r="B27" s="1" t="s">
        <v>11</v>
      </c>
      <c r="C27" s="1" t="n">
        <f aca="false">SUM(C21:C26)</f>
        <v>18</v>
      </c>
      <c r="D27" s="1" t="n">
        <f aca="false">SUM(D21:D26)</f>
        <v>26</v>
      </c>
      <c r="E27" s="1" t="n">
        <f aca="false">SUM(E21:E26)</f>
        <v>32</v>
      </c>
      <c r="F27" s="1" t="n">
        <f aca="false">SUM(F21:F26)</f>
        <v>46</v>
      </c>
      <c r="G27" s="10" t="n">
        <f aca="false">SUM(C20:F25)</f>
        <v>122</v>
      </c>
      <c r="H27" s="11"/>
      <c r="I27" s="27" t="n">
        <f aca="false">SUM(I21:I25)</f>
        <v>2.075</v>
      </c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3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/>
      <c r="B28" s="1" t="s">
        <v>12</v>
      </c>
      <c r="C28" s="1" t="n">
        <f aca="false">C27/5</f>
        <v>3.6</v>
      </c>
      <c r="D28" s="1" t="n">
        <f aca="false">D27/5</f>
        <v>5.2</v>
      </c>
      <c r="E28" s="1" t="n">
        <f aca="false">E27/5</f>
        <v>6.4</v>
      </c>
      <c r="F28" s="1" t="n">
        <f aca="false">F27/5</f>
        <v>9.2</v>
      </c>
      <c r="G28" s="13"/>
      <c r="H28" s="14" t="n">
        <f aca="false">AVERAGE(C20:F25)</f>
        <v>6.1</v>
      </c>
      <c r="I28" s="0"/>
      <c r="J28" s="1" t="n">
        <v>97.55</v>
      </c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3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/>
      <c r="B29" s="1" t="s">
        <v>13</v>
      </c>
      <c r="C29" s="1" t="n">
        <f aca="false">5*(C28-$H$28)^2</f>
        <v>31.25</v>
      </c>
      <c r="D29" s="1" t="n">
        <f aca="false">5*(D28-$H$28)^2</f>
        <v>4.05</v>
      </c>
      <c r="E29" s="1" t="n">
        <f aca="false">5*(E28-$H$28)^2</f>
        <v>0.450000000000002</v>
      </c>
      <c r="F29" s="1" t="n">
        <f aca="false">5*(F28-$H$28)^2</f>
        <v>48.05</v>
      </c>
      <c r="G29" s="28" t="n">
        <f aca="false">SUM(C29:F29)</f>
        <v>83.8</v>
      </c>
      <c r="H29" s="28" t="s">
        <v>29</v>
      </c>
      <c r="I29" s="28" t="n">
        <f aca="false">G29/G30</f>
        <v>27.9333333333333</v>
      </c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3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/>
      <c r="B30" s="0"/>
      <c r="C30" s="0"/>
      <c r="D30" s="0"/>
      <c r="E30" s="0"/>
      <c r="F30" s="0"/>
      <c r="G30" s="28" t="n">
        <v>3</v>
      </c>
      <c r="H30" s="28" t="s">
        <v>30</v>
      </c>
      <c r="I30" s="28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3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3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3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3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/>
      <c r="B34" s="29" t="s">
        <v>31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3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3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31" customFormat="true" ht="41.75" hidden="false" customHeight="false" outlineLevel="0" collapsed="false">
      <c r="A36" s="30"/>
      <c r="B36" s="31" t="s">
        <v>6</v>
      </c>
      <c r="C36" s="31" t="s">
        <v>7</v>
      </c>
      <c r="D36" s="31" t="s">
        <v>8</v>
      </c>
      <c r="E36" s="31" t="s">
        <v>9</v>
      </c>
      <c r="F36" s="31" t="s">
        <v>10</v>
      </c>
      <c r="G36" s="31" t="s">
        <v>11</v>
      </c>
      <c r="H36" s="0" t="s">
        <v>12</v>
      </c>
      <c r="I36" s="31" t="s">
        <v>32</v>
      </c>
      <c r="J36" s="31" t="s">
        <v>33</v>
      </c>
    </row>
    <row r="37" customFormat="false" ht="13.8" hidden="false" customHeight="false" outlineLevel="0" collapsed="false">
      <c r="A37" s="2" t="n">
        <v>1</v>
      </c>
      <c r="B37" s="1" t="s">
        <v>1</v>
      </c>
      <c r="C37" s="1" t="n">
        <v>2</v>
      </c>
      <c r="D37" s="1" t="n">
        <v>4</v>
      </c>
      <c r="E37" s="1" t="n">
        <v>5</v>
      </c>
      <c r="F37" s="1" t="n">
        <v>9</v>
      </c>
      <c r="G37" s="1" t="n">
        <f aca="false">SUM(C37:F37)</f>
        <v>20</v>
      </c>
      <c r="H37" s="32" t="n">
        <f aca="false">G37/4</f>
        <v>5</v>
      </c>
      <c r="I37" s="1" t="n">
        <f aca="false">G37^2</f>
        <v>400</v>
      </c>
      <c r="J37" s="1" t="n">
        <f aca="false">I37/4</f>
        <v>100</v>
      </c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3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2" t="n">
        <v>2</v>
      </c>
      <c r="B38" s="1" t="s">
        <v>2</v>
      </c>
      <c r="C38" s="1" t="n">
        <v>3</v>
      </c>
      <c r="D38" s="1" t="n">
        <v>6</v>
      </c>
      <c r="E38" s="1" t="n">
        <v>7</v>
      </c>
      <c r="F38" s="1" t="n">
        <v>10</v>
      </c>
      <c r="G38" s="1" t="n">
        <f aca="false">SUM(C38:F38)</f>
        <v>26</v>
      </c>
      <c r="H38" s="32" t="n">
        <f aca="false">G38/4</f>
        <v>6.5</v>
      </c>
      <c r="I38" s="1" t="n">
        <f aca="false">G38^2</f>
        <v>676</v>
      </c>
      <c r="J38" s="1" t="n">
        <f aca="false">I38/4</f>
        <v>169</v>
      </c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3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2" t="n">
        <v>3</v>
      </c>
      <c r="B39" s="1" t="s">
        <v>3</v>
      </c>
      <c r="C39" s="1" t="n">
        <v>4</v>
      </c>
      <c r="D39" s="1" t="n">
        <v>5</v>
      </c>
      <c r="E39" s="1" t="n">
        <v>6</v>
      </c>
      <c r="F39" s="1" t="n">
        <v>8</v>
      </c>
      <c r="G39" s="1" t="n">
        <f aca="false">SUM(C39:F39)</f>
        <v>23</v>
      </c>
      <c r="H39" s="32" t="n">
        <f aca="false">G39/4</f>
        <v>5.75</v>
      </c>
      <c r="I39" s="1" t="n">
        <f aca="false">G39^2</f>
        <v>529</v>
      </c>
      <c r="J39" s="1" t="n">
        <f aca="false">I39/4</f>
        <v>132.25</v>
      </c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3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2" t="n">
        <v>4</v>
      </c>
      <c r="B40" s="1" t="s">
        <v>4</v>
      </c>
      <c r="C40" s="1" t="n">
        <v>4</v>
      </c>
      <c r="D40" s="1" t="n">
        <v>6</v>
      </c>
      <c r="E40" s="1" t="n">
        <v>7</v>
      </c>
      <c r="F40" s="1" t="n">
        <v>10</v>
      </c>
      <c r="G40" s="1" t="n">
        <f aca="false">SUM(C40:F40)</f>
        <v>27</v>
      </c>
      <c r="H40" s="32" t="n">
        <f aca="false">G40/4</f>
        <v>6.75</v>
      </c>
      <c r="I40" s="1" t="n">
        <f aca="false">G40^2</f>
        <v>729</v>
      </c>
      <c r="J40" s="1" t="n">
        <f aca="false">I40/4</f>
        <v>182.25</v>
      </c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3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2" t="n">
        <v>5</v>
      </c>
      <c r="B41" s="1" t="s">
        <v>5</v>
      </c>
      <c r="C41" s="1" t="n">
        <v>5</v>
      </c>
      <c r="D41" s="1" t="n">
        <v>5</v>
      </c>
      <c r="E41" s="1" t="n">
        <v>7</v>
      </c>
      <c r="F41" s="1" t="n">
        <v>9</v>
      </c>
      <c r="G41" s="1" t="n">
        <f aca="false">SUM(C41:F41)</f>
        <v>26</v>
      </c>
      <c r="H41" s="32" t="n">
        <f aca="false">G41/4</f>
        <v>6.5</v>
      </c>
      <c r="I41" s="1" t="n">
        <f aca="false">G41^2</f>
        <v>676</v>
      </c>
      <c r="J41" s="1" t="n">
        <f aca="false">I41/4</f>
        <v>169</v>
      </c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3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0"/>
      <c r="B42" s="1" t="s">
        <v>11</v>
      </c>
      <c r="C42" s="1" t="n">
        <f aca="false">SUM(C37:C41)</f>
        <v>18</v>
      </c>
      <c r="D42" s="1" t="n">
        <f aca="false">SUM(D37:D41)</f>
        <v>26</v>
      </c>
      <c r="E42" s="1" t="n">
        <f aca="false">SUM(E37:E41)</f>
        <v>32</v>
      </c>
      <c r="F42" s="1" t="n">
        <f aca="false">SUM(F37:F41)</f>
        <v>46</v>
      </c>
      <c r="G42" s="33" t="n">
        <f aca="false">SUM(C37:F41)</f>
        <v>122</v>
      </c>
      <c r="H42" s="34" t="n">
        <f aca="false">G42/4</f>
        <v>30.5</v>
      </c>
      <c r="I42" s="35"/>
      <c r="J42" s="36" t="n">
        <f aca="false">SUM(J37:J41)</f>
        <v>752.5</v>
      </c>
      <c r="K42" s="36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3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0"/>
      <c r="B43" s="1" t="s">
        <v>12</v>
      </c>
      <c r="C43" s="1" t="n">
        <f aca="false">C42/5</f>
        <v>3.6</v>
      </c>
      <c r="D43" s="1" t="n">
        <f aca="false">D42/5</f>
        <v>5.2</v>
      </c>
      <c r="E43" s="1" t="n">
        <f aca="false">E42/5</f>
        <v>6.4</v>
      </c>
      <c r="F43" s="1" t="n">
        <f aca="false">F42/5</f>
        <v>9.2</v>
      </c>
      <c r="G43" s="37"/>
      <c r="H43" s="0"/>
      <c r="I43" s="0"/>
      <c r="J43" s="38"/>
      <c r="K43" s="38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3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0"/>
      <c r="B44" s="1" t="s">
        <v>32</v>
      </c>
      <c r="C44" s="1" t="n">
        <f aca="false">C42^2</f>
        <v>324</v>
      </c>
      <c r="D44" s="1" t="n">
        <f aca="false">D42^2</f>
        <v>676</v>
      </c>
      <c r="E44" s="1" t="n">
        <f aca="false">E42^2</f>
        <v>1024</v>
      </c>
      <c r="F44" s="1" t="n">
        <f aca="false">F42^2</f>
        <v>2116</v>
      </c>
      <c r="G44" s="37"/>
      <c r="H44" s="0"/>
      <c r="I44" s="0"/>
      <c r="J44" s="39" t="n">
        <f aca="false">J42-(G42^2)/20</f>
        <v>8.29999999999995</v>
      </c>
      <c r="K44" s="39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3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31" customFormat="true" ht="41.75" hidden="false" customHeight="false" outlineLevel="0" collapsed="false">
      <c r="B45" s="40" t="s">
        <v>34</v>
      </c>
      <c r="C45" s="41" t="n">
        <f aca="false">C44/5</f>
        <v>64.8</v>
      </c>
      <c r="D45" s="41" t="n">
        <f aca="false">D44/5</f>
        <v>135.2</v>
      </c>
      <c r="E45" s="41" t="n">
        <f aca="false">E44/5</f>
        <v>204.8</v>
      </c>
      <c r="F45" s="41" t="n">
        <f aca="false">F44/5</f>
        <v>423.2</v>
      </c>
      <c r="G45" s="42" t="n">
        <f aca="false">SUM(C45:F45)</f>
        <v>828</v>
      </c>
      <c r="H45" s="43"/>
      <c r="I45" s="44" t="n">
        <f aca="false">(G45)-(G42^2)/20</f>
        <v>83.8</v>
      </c>
      <c r="J45" s="45"/>
      <c r="K45" s="4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2015-11-25T18:09:25Z</dcterms:created>
  <dc:creator>IT Services</dc:creator>
  <dc:language>en-US</dc:language>
  <cp:lastModifiedBy>IT Services</cp:lastModifiedBy>
  <dcterms:modified xsi:type="dcterms:W3CDTF">2015-11-25T18:50:30Z</dcterms:modified>
  <cp:revision>0</cp:revision>
</cp:coreProperties>
</file>