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<sst xmlns="http://schemas.openxmlformats.org/spreadsheetml/2006/main" count="19" uniqueCount="19">
  <si>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Product ID / SKU</t>
  </si>
  <si>
    <t>Product Title</t>
  </si>
  <si>
    <t>Product Description</t>
  </si>
  <si>
    <t>GPT Response (Raw Text)</t>
  </si>
  <si>
    <t>Age (from GPT)</t>
  </si>
  <si>
    <t>Skills (from GPT)</t>
  </si>
  <si>
    <t>Play Type (from GPT)</t>
  </si>
  <si>
    <t>Mood (from GPT)</t>
  </si>
  <si>
    <t>Learning Outcome (from GPT)</t>
  </si>
  <si>
    <t>Review Needed (Yes/No)</t>
  </si>
  <si>
    <t>Remote Control Car</t>
  </si>
  <si>
    <t>Remote toy with 4 wheels for 5-year-old</t>
  </si>
  <si>
    <t>Age: 5-7 years  
Skills: Fine motor skills, hand-eye coordination  
Play Type: Solo, group  
Mood: Energetic  
Learning: Spatial awareness, problem-solving skills</t>
  </si>
  <si>
    <t>Doctor Set</t>
  </si>
  <si>
    <t>Pretend play doctor kit with stethoscope</t>
  </si>
  <si>
    <t>Age: 3-8 years  
Skills: Empathy, communication, fine motor skills  
Play Type: Solo/Group  
Mood: Neutral  
Learning: Understanding basic medical tools and procedures</t>
  </si>
  <si>
    <t>Puzzle Game</t>
  </si>
  <si>
    <t>Educational puzzle for problem-solving</t>
  </si>
  <si>
    <t>Age: 6-10 years  
Skills: Problem-solving, critical thinking, spatial awareness  
Play Type: Solo or group  
Mood: Calming  
Learning: Enhanced cognitive abilities and improved problem-solving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</si>
</sst>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25"/>
    <col customWidth="1" min="4" max="4" width="6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1234.0</v>
      </c>
      <c r="B2" s="2" t="s">
        <v>10</v>
      </c>
      <c r="C2" s="2" t="s">
        <v>11</v>
      </c>
      <c r="D2" s="2" t="s">
        <v>12</v>
      </c>
      <c r="E2" s="3" t="str">
        <f>IFERROR(__xludf.DUMMYFUNCTION("IFERROR(REGEXEXTRACT(D2, ""Age: (.*)""), """")"),"5-7 years  ")</f>
        <v>5-7 years  </v>
      </c>
      <c r="F2" s="3" t="str">
        <f>IFERROR(__xludf.DUMMYFUNCTION("IFERROR(REGEXEXTRACT(D2, ""Skills: (.*)""), """")"),"Fine motor skills, hand-eye coordination  ")</f>
        <v>Fine motor skills, hand-eye coordination  </v>
      </c>
      <c r="G2" s="3" t="str">
        <f>IFERROR(__xludf.DUMMYFUNCTION("IFERROR(REGEXEXTRACT(D2, ""Play Type: (.*)""), """")"),"Solo, group  ")</f>
        <v>Solo, group  </v>
      </c>
      <c r="H2" s="3" t="str">
        <f>IFERROR(__xludf.DUMMYFUNCTION("IFERROR(REGEXEXTRACT(D2, ""Mood: (.*)""), """")"),"Energetic  ")</f>
        <v>Energetic  </v>
      </c>
      <c r="I2" s="3" t="str">
        <f>IFERROR(__xludf.DUMMYFUNCTION("IFERROR(REGEXEXTRACT(D2, ""Learning: (.*)""), """")"),"Spatial awareness, problem-solving skills")</f>
        <v>Spatial awareness, problem-solving skills</v>
      </c>
      <c r="J2" s="3" t="str">
        <f t="shared" ref="J2:J4" si="1">IF(AND(E2&lt;&gt;"", F2&lt;&gt;"", G2&lt;&gt;"", H2&lt;&gt;"", I2&lt;&gt;""), "Yes", "No")</f>
        <v>Yes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1235.0</v>
      </c>
      <c r="B3" s="2" t="s">
        <v>13</v>
      </c>
      <c r="C3" s="2" t="s">
        <v>14</v>
      </c>
      <c r="D3" s="2" t="s">
        <v>15</v>
      </c>
      <c r="E3" s="3" t="str">
        <f>IFERROR(__xludf.DUMMYFUNCTION("IFERROR(REGEXEXTRACT(D3, ""Age: (.*)""), """")"),"3-8 years  ")</f>
        <v>3-8 years  </v>
      </c>
      <c r="F3" s="3" t="str">
        <f>IFERROR(__xludf.DUMMYFUNCTION("IFERROR(REGEXEXTRACT(D3, ""Skills: (.*)""), """")"),"Empathy, communication, fine motor skills  ")</f>
        <v>Empathy, communication, fine motor skills  </v>
      </c>
      <c r="G3" s="3" t="str">
        <f>IFERROR(__xludf.DUMMYFUNCTION("IFERROR(REGEXEXTRACT(D3, ""Play Type: (.*)""), """")"),"Solo/Group  ")</f>
        <v>Solo/Group  </v>
      </c>
      <c r="H3" s="3" t="str">
        <f>IFERROR(__xludf.DUMMYFUNCTION("IFERROR(REGEXEXTRACT(D3, ""Mood: (.*)""), """")"),"Neutral  ")</f>
        <v>Neutral  </v>
      </c>
      <c r="I3" s="3" t="str">
        <f>IFERROR(__xludf.DUMMYFUNCTION("IFERROR(REGEXEXTRACT(D3, ""Learning: (.*)""), """")"),"Understanding basic medical tools and procedures")</f>
        <v>Understanding basic medical tools and procedures</v>
      </c>
      <c r="J3" s="3" t="str">
        <f t="shared" si="1"/>
        <v>Yes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1236.0</v>
      </c>
      <c r="B4" s="2" t="s">
        <v>16</v>
      </c>
      <c r="C4" s="2" t="s">
        <v>17</v>
      </c>
      <c r="D4" s="2" t="s">
        <v>18</v>
      </c>
      <c r="E4" s="3" t="str">
        <f>IFERROR(__xludf.DUMMYFUNCTION("IFERROR(REGEXEXTRACT(D4, ""Age: (.*)""), """")"),"6-10 years  ")</f>
        <v>6-10 years  </v>
      </c>
      <c r="F4" s="3" t="str">
        <f>IFERROR(__xludf.DUMMYFUNCTION("IFERROR(REGEXEXTRACT(D4, ""Skills: (.*)""), """")"),"Problem-solving, critical thinking, spatial awareness  ")</f>
        <v>Problem-solving, critical thinking, spatial awareness  </v>
      </c>
      <c r="G4" s="3" t="str">
        <f>IFERROR(__xludf.DUMMYFUNCTION("IFERROR(REGEXEXTRACT(D4, ""Play Type: (.*)""), """")"),"Solo or group  ")</f>
        <v>Solo or group  </v>
      </c>
      <c r="H4" s="3" t="str">
        <f>IFERROR(__xludf.DUMMYFUNCTION("IFERROR(REGEXEXTRACT(D4, ""Mood: (.*)""), """")"),"Calming  ")</f>
        <v>Calming  </v>
      </c>
      <c r="I4" s="3" t="str">
        <f>IFERROR(__xludf.DUMMYFUNCTION("IFERROR(REGEXEXTRACT(D4, ""Learning: (.*)""), """")"),"Enhanced cognitive abilities and improved problem-solving skills")</f>
        <v>Enhanced cognitive abilities and improved problem-solving skills</v>
      </c>
      <c r="J4" s="3" t="str">
        <f t="shared" si="1"/>
        <v>Yes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