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up down" sheetId="1" r:id="rId1"/>
  </sheets>
  <calcPr calcId="145621"/>
</workbook>
</file>

<file path=xl/calcChain.xml><?xml version="1.0" encoding="utf-8"?>
<calcChain xmlns="http://schemas.openxmlformats.org/spreadsheetml/2006/main">
  <c r="E67" i="1" l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66" i="1"/>
  <c r="E65" i="1"/>
  <c r="F64" i="1"/>
  <c r="G6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2" i="1"/>
  <c r="G20" i="1"/>
  <c r="E50" i="1"/>
  <c r="E51" i="1"/>
  <c r="E52" i="1"/>
  <c r="E53" i="1"/>
  <c r="E54" i="1"/>
  <c r="E55" i="1"/>
  <c r="E56" i="1"/>
  <c r="E57" i="1"/>
  <c r="E58" i="1"/>
  <c r="E59" i="1"/>
  <c r="E60" i="1"/>
  <c r="E61" i="1"/>
  <c r="E93" i="1"/>
  <c r="E94" i="1"/>
  <c r="E95" i="1"/>
  <c r="E96" i="1"/>
  <c r="E97" i="1"/>
  <c r="E98" i="1"/>
  <c r="E99" i="1"/>
  <c r="E100" i="1"/>
  <c r="E101" i="1"/>
  <c r="E102" i="1"/>
  <c r="E103" i="1"/>
  <c r="E104" i="1"/>
  <c r="G3" i="1"/>
  <c r="E92" i="1"/>
  <c r="F91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E91" i="1"/>
  <c r="F90" i="1"/>
  <c r="G89" i="1"/>
  <c r="E49" i="1"/>
  <c r="E48" i="1"/>
  <c r="F47" i="1"/>
  <c r="F48" i="1" s="1"/>
  <c r="G4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F21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65" i="1" l="1"/>
  <c r="G65" i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G92" i="1"/>
  <c r="G91" i="1"/>
  <c r="F49" i="1"/>
  <c r="G48" i="1"/>
  <c r="G66" i="1" l="1"/>
  <c r="G49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G50" i="1"/>
  <c r="G94" i="1"/>
  <c r="G93" i="1"/>
  <c r="G5" i="1"/>
  <c r="G51" i="1"/>
  <c r="G22" i="1"/>
  <c r="G23" i="1"/>
  <c r="G6" i="1"/>
  <c r="G95" i="1" l="1"/>
  <c r="G67" i="1"/>
  <c r="G24" i="1"/>
  <c r="G7" i="1"/>
  <c r="G8" i="1"/>
  <c r="G96" i="1" l="1"/>
  <c r="G69" i="1"/>
  <c r="G68" i="1"/>
  <c r="G53" i="1"/>
  <c r="G52" i="1"/>
  <c r="G25" i="1"/>
  <c r="G97" i="1" l="1"/>
  <c r="G26" i="1"/>
  <c r="G9" i="1"/>
  <c r="G98" i="1" l="1"/>
  <c r="G71" i="1"/>
  <c r="G70" i="1"/>
  <c r="G54" i="1"/>
  <c r="G27" i="1"/>
  <c r="G10" i="1"/>
  <c r="G11" i="1"/>
  <c r="G99" i="1" l="1"/>
  <c r="G72" i="1"/>
  <c r="G55" i="1"/>
  <c r="G28" i="1"/>
  <c r="G12" i="1"/>
  <c r="G100" i="1" l="1"/>
  <c r="G73" i="1"/>
  <c r="G56" i="1"/>
  <c r="G29" i="1"/>
  <c r="G13" i="1"/>
  <c r="G101" i="1" l="1"/>
  <c r="G74" i="1"/>
  <c r="G58" i="1"/>
  <c r="G57" i="1"/>
  <c r="G30" i="1"/>
  <c r="G14" i="1"/>
  <c r="G102" i="1" l="1"/>
  <c r="G75" i="1"/>
  <c r="G59" i="1"/>
  <c r="G31" i="1"/>
  <c r="G103" i="1" l="1"/>
  <c r="G76" i="1"/>
  <c r="G60" i="1"/>
  <c r="G32" i="1"/>
  <c r="G15" i="1"/>
  <c r="G104" i="1" l="1"/>
  <c r="G77" i="1"/>
  <c r="G61" i="1"/>
  <c r="G33" i="1"/>
  <c r="G16" i="1"/>
  <c r="G78" i="1" l="1"/>
  <c r="G34" i="1"/>
  <c r="G17" i="1"/>
  <c r="G18" i="1"/>
  <c r="G79" i="1" l="1"/>
  <c r="G35" i="1"/>
  <c r="G80" i="1" l="1"/>
  <c r="G36" i="1"/>
  <c r="G81" i="1" l="1"/>
  <c r="G37" i="1"/>
  <c r="G82" i="1" l="1"/>
  <c r="G38" i="1"/>
  <c r="G83" i="1" l="1"/>
  <c r="G39" i="1"/>
  <c r="G84" i="1" l="1"/>
  <c r="G40" i="1"/>
  <c r="G85" i="1" l="1"/>
  <c r="G41" i="1"/>
  <c r="G86" i="1" l="1"/>
  <c r="G42" i="1"/>
  <c r="G87" i="1" l="1"/>
  <c r="G43" i="1"/>
  <c r="G44" i="1" l="1"/>
</calcChain>
</file>

<file path=xl/sharedStrings.xml><?xml version="1.0" encoding="utf-8"?>
<sst xmlns="http://schemas.openxmlformats.org/spreadsheetml/2006/main" count="12" uniqueCount="9">
  <si>
    <t>temp</t>
  </si>
  <si>
    <t>depth</t>
  </si>
  <si>
    <t>linear model</t>
  </si>
  <si>
    <t>actual delta</t>
  </si>
  <si>
    <t>model err</t>
  </si>
  <si>
    <t>time</t>
  </si>
  <si>
    <t>rate</t>
  </si>
  <si>
    <t>rate / sec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</si>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</sst>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1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9" fontId="0" fillId="33" borderId="0" xfId="0" applyNumberFormat="1" applyFill="1"/>
    <xf numFmtId="21" fontId="18" fillId="0" borderId="0" xfId="0" applyNumberFormat="1" applyFont="1"/>
    <xf numFmtId="1" fontId="0" fillId="0" borderId="0" xfId="0" applyNumberFormat="1"/>
    <xf numFmtId="165" fontId="16" fillId="0" borderId="0" xfId="0" applyNumberFormat="1" applyFon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8018372703412"/>
          <c:y val="4.214129483814523E-2"/>
          <c:w val="0.68087204724409445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'up down'!$E$5:$E$18</c:f>
              <c:numCache>
                <c:formatCode>0.000</c:formatCode>
                <c:ptCount val="14"/>
                <c:pt idx="0">
                  <c:v>0.27749999999999986</c:v>
                </c:pt>
                <c:pt idx="1">
                  <c:v>0.28200000000000003</c:v>
                </c:pt>
                <c:pt idx="2">
                  <c:v>0.3072499999999998</c:v>
                </c:pt>
                <c:pt idx="3">
                  <c:v>0.33950000000000014</c:v>
                </c:pt>
                <c:pt idx="4">
                  <c:v>0.36174999999999979</c:v>
                </c:pt>
                <c:pt idx="5">
                  <c:v>0.38450000000000006</c:v>
                </c:pt>
                <c:pt idx="6">
                  <c:v>0.39599999999999991</c:v>
                </c:pt>
                <c:pt idx="7">
                  <c:v>0.39925000000000033</c:v>
                </c:pt>
                <c:pt idx="8">
                  <c:v>0.40249999999999986</c:v>
                </c:pt>
                <c:pt idx="9">
                  <c:v>0.39475000000000016</c:v>
                </c:pt>
                <c:pt idx="10">
                  <c:v>0.30675000000000008</c:v>
                </c:pt>
                <c:pt idx="11">
                  <c:v>0.25874999999999959</c:v>
                </c:pt>
                <c:pt idx="12">
                  <c:v>0.25900000000000034</c:v>
                </c:pt>
                <c:pt idx="13">
                  <c:v>0.26324999999999976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8352"/>
        <c:axId val="45592512"/>
      </c:lineChart>
      <c:catAx>
        <c:axId val="450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592512"/>
        <c:crosses val="autoZero"/>
        <c:auto val="1"/>
        <c:lblAlgn val="ctr"/>
        <c:lblOffset val="100"/>
        <c:noMultiLvlLbl val="0"/>
      </c:catAx>
      <c:valAx>
        <c:axId val="455925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02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'up down'!$E$48:$E$61</c:f>
              <c:numCache>
                <c:formatCode>0.000</c:formatCode>
                <c:ptCount val="14"/>
                <c:pt idx="0">
                  <c:v>0.2677999999999997</c:v>
                </c:pt>
                <c:pt idx="1">
                  <c:v>0.29400000000000048</c:v>
                </c:pt>
                <c:pt idx="2">
                  <c:v>0.32449999999999957</c:v>
                </c:pt>
                <c:pt idx="3">
                  <c:v>0.35599999999999987</c:v>
                </c:pt>
                <c:pt idx="4">
                  <c:v>0.37550000000000061</c:v>
                </c:pt>
                <c:pt idx="5">
                  <c:v>0.39349999999999952</c:v>
                </c:pt>
                <c:pt idx="6">
                  <c:v>0.39949999999999974</c:v>
                </c:pt>
                <c:pt idx="7">
                  <c:v>0.40025000000000066</c:v>
                </c:pt>
                <c:pt idx="8">
                  <c:v>0.40374999999999961</c:v>
                </c:pt>
                <c:pt idx="9">
                  <c:v>0.39000000000000012</c:v>
                </c:pt>
                <c:pt idx="10">
                  <c:v>0.26724999999999977</c:v>
                </c:pt>
                <c:pt idx="11">
                  <c:v>0.25850000000000017</c:v>
                </c:pt>
                <c:pt idx="12">
                  <c:v>0.26175000000000015</c:v>
                </c:pt>
                <c:pt idx="13">
                  <c:v>0.26549999999999985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4960"/>
        <c:axId val="55196992"/>
      </c:lineChart>
      <c:catAx>
        <c:axId val="455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196992"/>
        <c:crosses val="autoZero"/>
        <c:auto val="1"/>
        <c:lblAlgn val="ctr"/>
        <c:lblOffset val="100"/>
        <c:noMultiLvlLbl val="0"/>
      </c:catAx>
      <c:valAx>
        <c:axId val="55196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5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'up down'!$E$65:$E$87</c:f>
              <c:numCache>
                <c:formatCode>0.000</c:formatCode>
                <c:ptCount val="23"/>
                <c:pt idx="0">
                  <c:v>-0.22300000000000003</c:v>
                </c:pt>
                <c:pt idx="1">
                  <c:v>-0.22699999999999987</c:v>
                </c:pt>
                <c:pt idx="2">
                  <c:v>-0.22299999999999986</c:v>
                </c:pt>
                <c:pt idx="3">
                  <c:v>-0.19950000000000001</c:v>
                </c:pt>
                <c:pt idx="4">
                  <c:v>-0.19700000000000006</c:v>
                </c:pt>
                <c:pt idx="5">
                  <c:v>-0.2082499999999996</c:v>
                </c:pt>
                <c:pt idx="6">
                  <c:v>-0.19500000000000028</c:v>
                </c:pt>
                <c:pt idx="7">
                  <c:v>-0.19824999999999982</c:v>
                </c:pt>
                <c:pt idx="8">
                  <c:v>-0.19675000000000065</c:v>
                </c:pt>
                <c:pt idx="9">
                  <c:v>-0.19724999999999948</c:v>
                </c:pt>
                <c:pt idx="10">
                  <c:v>-0.19775000000000009</c:v>
                </c:pt>
                <c:pt idx="11">
                  <c:v>-0.19775000000000009</c:v>
                </c:pt>
                <c:pt idx="12">
                  <c:v>-0.19749999999999979</c:v>
                </c:pt>
                <c:pt idx="13">
                  <c:v>-0.19550000000000001</c:v>
                </c:pt>
                <c:pt idx="14">
                  <c:v>-0.19650000000000034</c:v>
                </c:pt>
                <c:pt idx="15">
                  <c:v>-0.19399999999999995</c:v>
                </c:pt>
                <c:pt idx="16">
                  <c:v>-0.19625000000000004</c:v>
                </c:pt>
                <c:pt idx="17">
                  <c:v>-0.1949999999999994</c:v>
                </c:pt>
                <c:pt idx="18">
                  <c:v>-0.19075000000000042</c:v>
                </c:pt>
                <c:pt idx="19">
                  <c:v>-0.19299999999999962</c:v>
                </c:pt>
                <c:pt idx="20">
                  <c:v>-0.18900000000000006</c:v>
                </c:pt>
                <c:pt idx="21">
                  <c:v>-0.19150000000000045</c:v>
                </c:pt>
                <c:pt idx="22">
                  <c:v>-0.19074999999999953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1424"/>
        <c:axId val="67774720"/>
      </c:lineChart>
      <c:catAx>
        <c:axId val="450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7774720"/>
        <c:crosses val="autoZero"/>
        <c:auto val="1"/>
        <c:lblAlgn val="ctr"/>
        <c:lblOffset val="100"/>
        <c:noMultiLvlLbl val="0"/>
      </c:catAx>
      <c:valAx>
        <c:axId val="677747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0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'up down'!$E$91:$E$104</c:f>
              <c:numCache>
                <c:formatCode>0.000</c:formatCode>
                <c:ptCount val="14"/>
                <c:pt idx="0">
                  <c:v>0.26739999999999997</c:v>
                </c:pt>
                <c:pt idx="1">
                  <c:v>0.29625000000000057</c:v>
                </c:pt>
                <c:pt idx="2">
                  <c:v>0.32649999999999935</c:v>
                </c:pt>
                <c:pt idx="3">
                  <c:v>0.35700000000000021</c:v>
                </c:pt>
                <c:pt idx="4">
                  <c:v>0.37399999999999967</c:v>
                </c:pt>
                <c:pt idx="5">
                  <c:v>0.39050000000000029</c:v>
                </c:pt>
                <c:pt idx="6">
                  <c:v>0.39824999999999999</c:v>
                </c:pt>
                <c:pt idx="7">
                  <c:v>0.39900000000000002</c:v>
                </c:pt>
                <c:pt idx="8">
                  <c:v>0.40050000000000008</c:v>
                </c:pt>
                <c:pt idx="9">
                  <c:v>0.38724999999999987</c:v>
                </c:pt>
                <c:pt idx="10">
                  <c:v>0.26675000000000004</c:v>
                </c:pt>
                <c:pt idx="11">
                  <c:v>0.25850000000000017</c:v>
                </c:pt>
                <c:pt idx="12">
                  <c:v>0.2629999999999999</c:v>
                </c:pt>
                <c:pt idx="13">
                  <c:v>0.26474999999999982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1936"/>
        <c:axId val="67777024"/>
      </c:lineChart>
      <c:catAx>
        <c:axId val="450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777024"/>
        <c:crosses val="autoZero"/>
        <c:auto val="1"/>
        <c:lblAlgn val="ctr"/>
        <c:lblOffset val="100"/>
        <c:noMultiLvlLbl val="0"/>
      </c:catAx>
      <c:valAx>
        <c:axId val="67777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0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'up down'!$E$22:$E$44</c:f>
              <c:numCache>
                <c:formatCode>0.000</c:formatCode>
                <c:ptCount val="23"/>
                <c:pt idx="0">
                  <c:v>-0.21460000000000007</c:v>
                </c:pt>
                <c:pt idx="1">
                  <c:v>-0.22374999999999989</c:v>
                </c:pt>
                <c:pt idx="2">
                  <c:v>-0.21024999999999983</c:v>
                </c:pt>
                <c:pt idx="3">
                  <c:v>-0.19474999999999998</c:v>
                </c:pt>
                <c:pt idx="4">
                  <c:v>-0.1967500000000002</c:v>
                </c:pt>
                <c:pt idx="5">
                  <c:v>-0.19324999999999992</c:v>
                </c:pt>
                <c:pt idx="6">
                  <c:v>-0.19440000000000027</c:v>
                </c:pt>
                <c:pt idx="7">
                  <c:v>-0.1949999999999994</c:v>
                </c:pt>
                <c:pt idx="8">
                  <c:v>-0.19625000000000004</c:v>
                </c:pt>
                <c:pt idx="9">
                  <c:v>-0.19625000000000004</c:v>
                </c:pt>
                <c:pt idx="10">
                  <c:v>-0.19675000000000065</c:v>
                </c:pt>
                <c:pt idx="11">
                  <c:v>-0.19574999999999942</c:v>
                </c:pt>
                <c:pt idx="12">
                  <c:v>-0.19575000000000031</c:v>
                </c:pt>
                <c:pt idx="13">
                  <c:v>-0.19374999999999964</c:v>
                </c:pt>
                <c:pt idx="14">
                  <c:v>-0.1927500000000002</c:v>
                </c:pt>
                <c:pt idx="15">
                  <c:v>-0.19399999999999995</c:v>
                </c:pt>
                <c:pt idx="16">
                  <c:v>-0.19425000000000026</c:v>
                </c:pt>
                <c:pt idx="17">
                  <c:v>-0.19200000000000017</c:v>
                </c:pt>
                <c:pt idx="18">
                  <c:v>-0.18949999999999978</c:v>
                </c:pt>
                <c:pt idx="19">
                  <c:v>-0.19125000000000014</c:v>
                </c:pt>
                <c:pt idx="20">
                  <c:v>-0.18849999999999945</c:v>
                </c:pt>
                <c:pt idx="21">
                  <c:v>-0.18950000000000067</c:v>
                </c:pt>
                <c:pt idx="22">
                  <c:v>-0.18774999999999942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7008"/>
        <c:axId val="113999872"/>
      </c:lineChart>
      <c:catAx>
        <c:axId val="455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9872"/>
        <c:crosses val="autoZero"/>
        <c:auto val="1"/>
        <c:lblAlgn val="ctr"/>
        <c:lblOffset val="100"/>
        <c:noMultiLvlLbl val="0"/>
      </c:catAx>
      <c:valAx>
        <c:axId val="113999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5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3</xdr:row>
      <xdr:rowOff>42862</xdr:rowOff>
    </xdr:from>
    <xdr:to>
      <xdr:col>18</xdr:col>
      <xdr:colOff>300037</xdr:colOff>
      <xdr:row>17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46</xdr:row>
      <xdr:rowOff>14287</xdr:rowOff>
    </xdr:from>
    <xdr:to>
      <xdr:col>18</xdr:col>
      <xdr:colOff>319087</xdr:colOff>
      <xdr:row>60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66</xdr:row>
      <xdr:rowOff>23812</xdr:rowOff>
    </xdr:from>
    <xdr:to>
      <xdr:col>18</xdr:col>
      <xdr:colOff>319087</xdr:colOff>
      <xdr:row>80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604837</xdr:colOff>
      <xdr:row>88</xdr:row>
      <xdr:rowOff>185737</xdr:rowOff>
    </xdr:from>
    <xdr:to>
      <xdr:col>18</xdr:col>
      <xdr:colOff>300037</xdr:colOff>
      <xdr:row>103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</xdr:colOff>
      <xdr:row>22</xdr:row>
      <xdr:rowOff>14287</xdr:rowOff>
    </xdr:from>
    <xdr:to>
      <xdr:col>18</xdr:col>
      <xdr:colOff>309562</xdr:colOff>
      <xdr:row>36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67" zoomScaleNormal="100" workbookViewId="0">
      <selection activeCell="D22" sqref="D22"/>
    </sheetView>
  </sheetViews>
  <sheetFormatPr defaultRowHeight="15" x14ac:dyDescent="0.25"/>
  <cols>
    <col min="3" max="3" width="9.140625" style="9"/>
    <col min="4" max="4" width="5.28515625" style="8" customWidth="1"/>
    <col min="5" max="6" width="9.140625" style="4"/>
    <col min="7" max="7" width="10.140625" style="3" bestFit="1" customWidth="1"/>
    <col min="8" max="9" width="9.140625" style="2"/>
  </cols>
  <sheetData>
    <row r="1" spans="1:9" x14ac:dyDescent="0.25">
      <c r="E1" s="12" t="s">
        <v>3</v>
      </c>
      <c r="G1" s="11" t="s">
        <v>4</v>
      </c>
    </row>
    <row r="2" spans="1:9" x14ac:dyDescent="0.25">
      <c r="B2" s="1"/>
      <c r="F2" s="10" t="s">
        <v>2</v>
      </c>
    </row>
    <row r="3" spans="1:9" x14ac:dyDescent="0.25">
      <c r="A3" t="s">
        <v>0</v>
      </c>
      <c r="B3" s="1" t="s">
        <v>5</v>
      </c>
      <c r="C3" s="9" t="s">
        <v>1</v>
      </c>
      <c r="D3" s="8" t="s">
        <v>8</v>
      </c>
      <c r="E3" s="6" t="s">
        <v>7</v>
      </c>
      <c r="F3" s="5"/>
      <c r="G3" s="5">
        <f>(C4-C18)/SUM(D4:D18)</f>
        <v>0.33091071428571428</v>
      </c>
    </row>
    <row r="4" spans="1:9" x14ac:dyDescent="0.25">
      <c r="A4">
        <v>9.3788</v>
      </c>
      <c r="B4" s="1">
        <v>8.4502314814814808E-2</v>
      </c>
      <c r="C4" s="9">
        <v>28.792999999999999</v>
      </c>
      <c r="E4" s="5"/>
      <c r="F4" s="4">
        <f>C4</f>
        <v>28.792999999999999</v>
      </c>
      <c r="G4" s="2"/>
      <c r="I4"/>
    </row>
    <row r="5" spans="1:9" x14ac:dyDescent="0.25">
      <c r="A5">
        <v>9.4502000000000006</v>
      </c>
      <c r="B5" s="1">
        <v>8.4548611111111116E-2</v>
      </c>
      <c r="C5" s="9">
        <v>27.683</v>
      </c>
      <c r="D5" s="8">
        <v>4</v>
      </c>
      <c r="E5" s="5">
        <f t="shared" ref="E5:E18" si="0">(C4-C5)/D5</f>
        <v>0.27749999999999986</v>
      </c>
      <c r="F5" s="4">
        <f>F4-(D5*G$3)</f>
        <v>27.469357142857142</v>
      </c>
      <c r="G5" s="3">
        <f t="shared" ref="G5:G18" si="1">(F4-F5)/(C4-C5)</f>
        <v>1.1924710424710434</v>
      </c>
    </row>
    <row r="6" spans="1:9" x14ac:dyDescent="0.25">
      <c r="A6">
        <v>9.5073000000000008</v>
      </c>
      <c r="B6" s="1">
        <v>8.4594907407407396E-2</v>
      </c>
      <c r="C6" s="9">
        <v>26.555</v>
      </c>
      <c r="D6" s="8">
        <v>4</v>
      </c>
      <c r="E6" s="5">
        <f t="shared" si="0"/>
        <v>0.28200000000000003</v>
      </c>
      <c r="F6" s="4">
        <f t="shared" ref="F6:F18" si="2">F5-(D6*G$3)</f>
        <v>26.145714285714284</v>
      </c>
      <c r="G6" s="3">
        <f t="shared" si="1"/>
        <v>1.1734422492401217</v>
      </c>
    </row>
    <row r="7" spans="1:9" x14ac:dyDescent="0.25">
      <c r="A7">
        <v>9.5693999999999999</v>
      </c>
      <c r="B7" s="1">
        <v>8.4641203703703705E-2</v>
      </c>
      <c r="C7" s="9">
        <v>25.326000000000001</v>
      </c>
      <c r="D7" s="8">
        <v>4</v>
      </c>
      <c r="E7" s="5">
        <f t="shared" si="0"/>
        <v>0.3072499999999998</v>
      </c>
      <c r="F7" s="4">
        <f t="shared" si="2"/>
        <v>24.822071428571427</v>
      </c>
      <c r="G7" s="3">
        <f t="shared" si="1"/>
        <v>1.0770080204579808</v>
      </c>
    </row>
    <row r="8" spans="1:9" x14ac:dyDescent="0.25">
      <c r="A8">
        <v>9.6994000000000007</v>
      </c>
      <c r="B8" s="1">
        <v>8.4687500000000013E-2</v>
      </c>
      <c r="C8" s="9">
        <v>23.968</v>
      </c>
      <c r="D8" s="8">
        <v>4</v>
      </c>
      <c r="E8" s="5">
        <f t="shared" si="0"/>
        <v>0.33950000000000014</v>
      </c>
      <c r="F8" s="4">
        <f t="shared" si="2"/>
        <v>23.498428571428569</v>
      </c>
      <c r="G8" s="3">
        <f t="shared" si="1"/>
        <v>0.97470018935409208</v>
      </c>
    </row>
    <row r="9" spans="1:9" x14ac:dyDescent="0.25">
      <c r="A9">
        <v>9.8545999999999996</v>
      </c>
      <c r="B9" s="1">
        <v>8.4733796296296293E-2</v>
      </c>
      <c r="C9" s="9">
        <v>22.521000000000001</v>
      </c>
      <c r="D9" s="8">
        <v>4</v>
      </c>
      <c r="E9" s="5">
        <f t="shared" si="0"/>
        <v>0.36174999999999979</v>
      </c>
      <c r="F9" s="4">
        <f t="shared" si="2"/>
        <v>22.174785714285711</v>
      </c>
      <c r="G9" s="3">
        <f t="shared" si="1"/>
        <v>0.91474972850232084</v>
      </c>
    </row>
    <row r="10" spans="1:9" x14ac:dyDescent="0.25">
      <c r="A10">
        <v>10.017899999999999</v>
      </c>
      <c r="B10" s="1">
        <v>8.4780092592592601E-2</v>
      </c>
      <c r="C10" s="9">
        <v>20.983000000000001</v>
      </c>
      <c r="D10" s="8">
        <v>4</v>
      </c>
      <c r="E10" s="5">
        <f t="shared" si="0"/>
        <v>0.38450000000000006</v>
      </c>
      <c r="F10" s="4">
        <f t="shared" si="2"/>
        <v>20.851142857142854</v>
      </c>
      <c r="G10" s="3">
        <f t="shared" si="1"/>
        <v>0.8606260449563442</v>
      </c>
    </row>
    <row r="11" spans="1:9" x14ac:dyDescent="0.25">
      <c r="A11">
        <v>10.2996</v>
      </c>
      <c r="B11" s="1">
        <v>8.4826388888888882E-2</v>
      </c>
      <c r="C11" s="9">
        <v>19.399000000000001</v>
      </c>
      <c r="D11" s="8">
        <v>4</v>
      </c>
      <c r="E11" s="5">
        <f t="shared" si="0"/>
        <v>0.39599999999999991</v>
      </c>
      <c r="F11" s="4">
        <f t="shared" si="2"/>
        <v>19.527499999999996</v>
      </c>
      <c r="G11" s="3">
        <f t="shared" si="1"/>
        <v>0.83563311688311737</v>
      </c>
    </row>
    <row r="12" spans="1:9" x14ac:dyDescent="0.25">
      <c r="A12">
        <v>10.8215</v>
      </c>
      <c r="B12" s="1">
        <v>8.487268518518519E-2</v>
      </c>
      <c r="C12" s="9">
        <v>17.802</v>
      </c>
      <c r="D12" s="8">
        <v>4</v>
      </c>
      <c r="E12" s="5">
        <f t="shared" si="0"/>
        <v>0.39925000000000033</v>
      </c>
      <c r="F12" s="4">
        <f t="shared" si="2"/>
        <v>18.203857142857139</v>
      </c>
      <c r="G12" s="3">
        <f t="shared" si="1"/>
        <v>0.82883084354593395</v>
      </c>
    </row>
    <row r="13" spans="1:9" x14ac:dyDescent="0.25">
      <c r="A13">
        <v>11.4206</v>
      </c>
      <c r="B13" s="1">
        <v>8.4918981481481484E-2</v>
      </c>
      <c r="C13" s="9">
        <v>16.192</v>
      </c>
      <c r="D13" s="8">
        <v>4</v>
      </c>
      <c r="E13" s="5">
        <f t="shared" si="0"/>
        <v>0.40249999999999986</v>
      </c>
      <c r="F13" s="4">
        <f t="shared" si="2"/>
        <v>16.880214285714281</v>
      </c>
      <c r="G13" s="3">
        <f t="shared" si="1"/>
        <v>0.82213842058562614</v>
      </c>
    </row>
    <row r="14" spans="1:9" x14ac:dyDescent="0.25">
      <c r="A14">
        <v>12.411899999999999</v>
      </c>
      <c r="B14" s="1">
        <v>8.4965277777777778E-2</v>
      </c>
      <c r="C14" s="9">
        <v>14.613</v>
      </c>
      <c r="D14" s="8">
        <v>4</v>
      </c>
      <c r="E14" s="5">
        <f t="shared" si="0"/>
        <v>0.39475000000000016</v>
      </c>
      <c r="F14" s="4">
        <f t="shared" si="2"/>
        <v>15.556571428571424</v>
      </c>
      <c r="G14" s="3">
        <f t="shared" si="1"/>
        <v>0.83827920021713553</v>
      </c>
    </row>
    <row r="15" spans="1:9" x14ac:dyDescent="0.25">
      <c r="A15">
        <v>13.8962</v>
      </c>
      <c r="B15" s="1">
        <v>8.5011574074074073E-2</v>
      </c>
      <c r="C15" s="9">
        <v>13.385999999999999</v>
      </c>
      <c r="D15" s="8">
        <v>4</v>
      </c>
      <c r="E15" s="5">
        <f t="shared" si="0"/>
        <v>0.30675000000000008</v>
      </c>
      <c r="F15" s="4">
        <f t="shared" si="2"/>
        <v>14.232928571428566</v>
      </c>
      <c r="G15" s="3">
        <f t="shared" si="1"/>
        <v>1.078763534753755</v>
      </c>
    </row>
    <row r="16" spans="1:9" x14ac:dyDescent="0.25">
      <c r="A16">
        <v>15.663399999999999</v>
      </c>
      <c r="B16" s="1">
        <v>8.5057870370370367E-2</v>
      </c>
      <c r="C16" s="9">
        <v>12.351000000000001</v>
      </c>
      <c r="D16" s="8">
        <v>4</v>
      </c>
      <c r="E16" s="5">
        <f t="shared" si="0"/>
        <v>0.25874999999999959</v>
      </c>
      <c r="F16" s="4">
        <f t="shared" si="2"/>
        <v>12.909285714285708</v>
      </c>
      <c r="G16" s="3">
        <f t="shared" si="1"/>
        <v>1.2788819875776423</v>
      </c>
    </row>
    <row r="17" spans="1:9" x14ac:dyDescent="0.25">
      <c r="A17">
        <v>16.467600000000001</v>
      </c>
      <c r="B17" s="1">
        <v>8.5104166666666661E-2</v>
      </c>
      <c r="C17" s="9">
        <v>11.315</v>
      </c>
      <c r="D17" s="8">
        <v>4</v>
      </c>
      <c r="E17" s="5">
        <f t="shared" si="0"/>
        <v>0.25900000000000034</v>
      </c>
      <c r="F17" s="4">
        <f t="shared" si="2"/>
        <v>11.585642857142851</v>
      </c>
      <c r="G17" s="3">
        <f t="shared" si="1"/>
        <v>1.2776475455046872</v>
      </c>
    </row>
    <row r="18" spans="1:9" x14ac:dyDescent="0.25">
      <c r="A18">
        <v>17.203600000000002</v>
      </c>
      <c r="B18" s="1">
        <v>8.5150462962962969E-2</v>
      </c>
      <c r="C18" s="9">
        <v>10.262</v>
      </c>
      <c r="D18" s="8">
        <v>4</v>
      </c>
      <c r="E18" s="5">
        <f t="shared" si="0"/>
        <v>0.26324999999999976</v>
      </c>
      <c r="F18" s="4">
        <f t="shared" si="2"/>
        <v>10.261999999999993</v>
      </c>
      <c r="G18" s="3">
        <f t="shared" si="1"/>
        <v>1.2570207570207586</v>
      </c>
    </row>
    <row r="19" spans="1:9" x14ac:dyDescent="0.25">
      <c r="B19" s="1"/>
    </row>
    <row r="20" spans="1:9" x14ac:dyDescent="0.25">
      <c r="B20" s="1"/>
      <c r="E20" s="6" t="s">
        <v>6</v>
      </c>
      <c r="F20" s="5"/>
      <c r="G20" s="5">
        <f>(C21-C44)/SUM(D21:D44)</f>
        <v>-0.19655319148936171</v>
      </c>
    </row>
    <row r="21" spans="1:9" x14ac:dyDescent="0.25">
      <c r="A21">
        <v>18.377700000000001</v>
      </c>
      <c r="B21" s="7">
        <v>9.0324074074074071E-2</v>
      </c>
      <c r="C21" s="9">
        <v>11.128</v>
      </c>
      <c r="E21" s="5"/>
      <c r="F21" s="4">
        <f>C21</f>
        <v>11.128</v>
      </c>
      <c r="G21" s="2"/>
      <c r="I21"/>
    </row>
    <row r="22" spans="1:9" x14ac:dyDescent="0.25">
      <c r="A22">
        <v>18.335599999999999</v>
      </c>
      <c r="B22" s="7">
        <v>9.0381944444444431E-2</v>
      </c>
      <c r="C22" s="9">
        <v>12.201000000000001</v>
      </c>
      <c r="D22" s="14">
        <v>5</v>
      </c>
      <c r="E22" s="5">
        <f t="shared" ref="E22:E44" si="3">(C21-C22)/D22</f>
        <v>-0.21460000000000007</v>
      </c>
      <c r="F22" s="4">
        <f>F21-(D22*G$20)</f>
        <v>12.110765957446809</v>
      </c>
      <c r="G22" s="3">
        <f t="shared" ref="G22:G44" si="4">(F21-F22)/(C21-C22)</f>
        <v>0.91590489976403378</v>
      </c>
    </row>
    <row r="23" spans="1:9" x14ac:dyDescent="0.25">
      <c r="A23">
        <v>18.241800000000001</v>
      </c>
      <c r="B23" s="1">
        <v>9.042824074074074E-2</v>
      </c>
      <c r="C23" s="9">
        <v>13.096</v>
      </c>
      <c r="D23" s="8">
        <v>4</v>
      </c>
      <c r="E23" s="5">
        <f t="shared" si="3"/>
        <v>-0.22374999999999989</v>
      </c>
      <c r="F23" s="4">
        <f t="shared" ref="F23:F44" si="5">F22-(D23*G$20)</f>
        <v>12.896978723404256</v>
      </c>
      <c r="G23" s="3">
        <f t="shared" si="4"/>
        <v>0.87845001782955079</v>
      </c>
    </row>
    <row r="24" spans="1:9" x14ac:dyDescent="0.25">
      <c r="A24">
        <v>17.7303</v>
      </c>
      <c r="B24" s="1">
        <v>9.0474537037037048E-2</v>
      </c>
      <c r="C24" s="9">
        <v>13.936999999999999</v>
      </c>
      <c r="D24" s="8">
        <v>4</v>
      </c>
      <c r="E24" s="5">
        <f t="shared" si="3"/>
        <v>-0.21024999999999983</v>
      </c>
      <c r="F24" s="4">
        <f t="shared" si="5"/>
        <v>13.683191489361704</v>
      </c>
      <c r="G24" s="3">
        <f t="shared" si="4"/>
        <v>0.93485465631087783</v>
      </c>
    </row>
    <row r="25" spans="1:9" x14ac:dyDescent="0.25">
      <c r="A25">
        <v>17.0672</v>
      </c>
      <c r="B25" s="1">
        <v>9.0520833333333328E-2</v>
      </c>
      <c r="C25" s="9">
        <v>14.715999999999999</v>
      </c>
      <c r="D25" s="8">
        <v>4</v>
      </c>
      <c r="E25" s="5">
        <f t="shared" si="3"/>
        <v>-0.19474999999999998</v>
      </c>
      <c r="F25" s="4">
        <f t="shared" si="5"/>
        <v>14.469404255319152</v>
      </c>
      <c r="G25" s="3">
        <f t="shared" si="4"/>
        <v>1.0092590063638609</v>
      </c>
    </row>
    <row r="26" spans="1:9" x14ac:dyDescent="0.25">
      <c r="A26">
        <v>14.6051</v>
      </c>
      <c r="B26" s="7">
        <v>9.0567129629629636E-2</v>
      </c>
      <c r="C26" s="9">
        <v>15.503</v>
      </c>
      <c r="D26" s="8">
        <v>4</v>
      </c>
      <c r="E26" s="5">
        <f t="shared" si="3"/>
        <v>-0.1967500000000002</v>
      </c>
      <c r="F26" s="4">
        <f t="shared" si="5"/>
        <v>15.255617021276599</v>
      </c>
      <c r="G26" s="3">
        <f t="shared" si="4"/>
        <v>0.99899970261429072</v>
      </c>
    </row>
    <row r="27" spans="1:9" x14ac:dyDescent="0.25">
      <c r="A27">
        <v>13.7888</v>
      </c>
      <c r="B27" s="7">
        <v>9.0624999999999997E-2</v>
      </c>
      <c r="C27" s="9">
        <v>16.276</v>
      </c>
      <c r="D27" s="13">
        <v>4</v>
      </c>
      <c r="E27" s="5">
        <f t="shared" si="3"/>
        <v>-0.19324999999999992</v>
      </c>
      <c r="F27" s="4">
        <f t="shared" si="5"/>
        <v>16.041829787234047</v>
      </c>
      <c r="G27" s="3">
        <f t="shared" si="4"/>
        <v>1.0170928408246416</v>
      </c>
    </row>
    <row r="28" spans="1:9" x14ac:dyDescent="0.25">
      <c r="A28">
        <v>13.1677</v>
      </c>
      <c r="B28" s="7">
        <v>9.0682870370370372E-2</v>
      </c>
      <c r="C28" s="9">
        <v>17.248000000000001</v>
      </c>
      <c r="D28" s="8">
        <v>5</v>
      </c>
      <c r="E28" s="5">
        <f t="shared" si="3"/>
        <v>-0.19440000000000027</v>
      </c>
      <c r="F28" s="4">
        <f t="shared" si="5"/>
        <v>17.024595744680855</v>
      </c>
      <c r="G28" s="3">
        <f t="shared" si="4"/>
        <v>1.0110760879082379</v>
      </c>
    </row>
    <row r="29" spans="1:9" x14ac:dyDescent="0.25">
      <c r="A29">
        <v>12.6564</v>
      </c>
      <c r="B29" s="1">
        <v>9.072916666666668E-2</v>
      </c>
      <c r="C29" s="9">
        <v>18.027999999999999</v>
      </c>
      <c r="D29" s="8">
        <v>4</v>
      </c>
      <c r="E29" s="5">
        <f t="shared" si="3"/>
        <v>-0.1949999999999994</v>
      </c>
      <c r="F29" s="4">
        <f t="shared" si="5"/>
        <v>17.810808510638303</v>
      </c>
      <c r="G29" s="3">
        <f t="shared" si="4"/>
        <v>1.0079650845608334</v>
      </c>
    </row>
    <row r="30" spans="1:9" x14ac:dyDescent="0.25">
      <c r="A30">
        <v>12.2066</v>
      </c>
      <c r="B30" s="1">
        <v>9.0775462962962961E-2</v>
      </c>
      <c r="C30" s="9">
        <v>18.812999999999999</v>
      </c>
      <c r="D30" s="8">
        <v>4</v>
      </c>
      <c r="E30" s="5">
        <f t="shared" si="3"/>
        <v>-0.19625000000000004</v>
      </c>
      <c r="F30" s="4">
        <f t="shared" si="5"/>
        <v>18.597021276595751</v>
      </c>
      <c r="G30" s="3">
        <f t="shared" si="4"/>
        <v>1.0015449247865573</v>
      </c>
    </row>
    <row r="31" spans="1:9" x14ac:dyDescent="0.25">
      <c r="A31">
        <v>11.3718</v>
      </c>
      <c r="B31" s="1">
        <v>9.0821759259259269E-2</v>
      </c>
      <c r="C31" s="9">
        <v>19.597999999999999</v>
      </c>
      <c r="D31" s="8">
        <v>4</v>
      </c>
      <c r="E31" s="5">
        <f t="shared" si="3"/>
        <v>-0.19625000000000004</v>
      </c>
      <c r="F31" s="4">
        <f t="shared" si="5"/>
        <v>19.383234042553198</v>
      </c>
      <c r="G31" s="3">
        <f t="shared" si="4"/>
        <v>1.0015449247865573</v>
      </c>
    </row>
    <row r="32" spans="1:9" x14ac:dyDescent="0.25">
      <c r="A32">
        <v>11.294700000000001</v>
      </c>
      <c r="B32" s="1">
        <v>9.0868055555555549E-2</v>
      </c>
      <c r="C32" s="9">
        <v>20.385000000000002</v>
      </c>
      <c r="D32" s="8">
        <v>4</v>
      </c>
      <c r="E32" s="5">
        <f t="shared" si="3"/>
        <v>-0.19675000000000065</v>
      </c>
      <c r="F32" s="4">
        <f t="shared" si="5"/>
        <v>20.169446808510646</v>
      </c>
      <c r="G32" s="3">
        <f t="shared" si="4"/>
        <v>0.9989997026142885</v>
      </c>
    </row>
    <row r="33" spans="1:7" x14ac:dyDescent="0.25">
      <c r="A33">
        <v>10.889699999999999</v>
      </c>
      <c r="B33" s="1">
        <v>9.0914351851851857E-2</v>
      </c>
      <c r="C33" s="9">
        <v>21.167999999999999</v>
      </c>
      <c r="D33" s="8">
        <v>4</v>
      </c>
      <c r="E33" s="5">
        <f t="shared" si="3"/>
        <v>-0.19574999999999942</v>
      </c>
      <c r="F33" s="4">
        <f t="shared" si="5"/>
        <v>20.955659574468093</v>
      </c>
      <c r="G33" s="3">
        <f t="shared" si="4"/>
        <v>1.0041031493709449</v>
      </c>
    </row>
    <row r="34" spans="1:7" x14ac:dyDescent="0.25">
      <c r="A34">
        <v>10.662599999999999</v>
      </c>
      <c r="B34" s="1">
        <v>9.0960648148148152E-2</v>
      </c>
      <c r="C34" s="9">
        <v>21.951000000000001</v>
      </c>
      <c r="D34" s="8">
        <v>4</v>
      </c>
      <c r="E34" s="5">
        <f t="shared" si="3"/>
        <v>-0.19575000000000031</v>
      </c>
      <c r="F34" s="4">
        <f t="shared" si="5"/>
        <v>21.741872340425541</v>
      </c>
      <c r="G34" s="3">
        <f t="shared" si="4"/>
        <v>1.0041031493709405</v>
      </c>
    </row>
    <row r="35" spans="1:7" x14ac:dyDescent="0.25">
      <c r="A35">
        <v>10.472</v>
      </c>
      <c r="B35" s="1">
        <v>9.1006944444444446E-2</v>
      </c>
      <c r="C35" s="9">
        <v>22.725999999999999</v>
      </c>
      <c r="D35" s="8">
        <v>4</v>
      </c>
      <c r="E35" s="5">
        <f t="shared" si="3"/>
        <v>-0.19374999999999964</v>
      </c>
      <c r="F35" s="4">
        <f t="shared" si="5"/>
        <v>22.528085106382989</v>
      </c>
      <c r="G35" s="3">
        <f t="shared" si="4"/>
        <v>1.0144680851063859</v>
      </c>
    </row>
    <row r="36" spans="1:7" x14ac:dyDescent="0.25">
      <c r="A36">
        <v>10.2308</v>
      </c>
      <c r="B36" s="1">
        <v>9.105324074074074E-2</v>
      </c>
      <c r="C36" s="9">
        <v>23.497</v>
      </c>
      <c r="D36" s="8">
        <v>4</v>
      </c>
      <c r="E36" s="5">
        <f t="shared" si="3"/>
        <v>-0.1927500000000002</v>
      </c>
      <c r="F36" s="4">
        <f t="shared" si="5"/>
        <v>23.314297872340436</v>
      </c>
      <c r="G36" s="3">
        <f t="shared" si="4"/>
        <v>1.0197312139525898</v>
      </c>
    </row>
    <row r="37" spans="1:7" x14ac:dyDescent="0.25">
      <c r="A37">
        <v>10.090299999999999</v>
      </c>
      <c r="B37" s="1">
        <v>9.1099537037037034E-2</v>
      </c>
      <c r="C37" s="9">
        <v>24.273</v>
      </c>
      <c r="D37" s="8">
        <v>4</v>
      </c>
      <c r="E37" s="5">
        <f t="shared" si="3"/>
        <v>-0.19399999999999995</v>
      </c>
      <c r="F37" s="4">
        <f t="shared" si="5"/>
        <v>24.100510638297884</v>
      </c>
      <c r="G37" s="3">
        <f t="shared" si="4"/>
        <v>1.0131607808729997</v>
      </c>
    </row>
    <row r="38" spans="1:7" x14ac:dyDescent="0.25">
      <c r="A38">
        <v>10.004200000000001</v>
      </c>
      <c r="B38" s="1">
        <v>9.1145833333333329E-2</v>
      </c>
      <c r="C38" s="9">
        <v>25.05</v>
      </c>
      <c r="D38" s="8">
        <v>4</v>
      </c>
      <c r="E38" s="5">
        <f t="shared" si="3"/>
        <v>-0.19425000000000026</v>
      </c>
      <c r="F38" s="4">
        <f t="shared" si="5"/>
        <v>24.886723404255331</v>
      </c>
      <c r="G38" s="3">
        <f t="shared" si="4"/>
        <v>1.0118568416440754</v>
      </c>
    </row>
    <row r="39" spans="1:7" x14ac:dyDescent="0.25">
      <c r="A39">
        <v>9.9108000000000001</v>
      </c>
      <c r="B39" s="1">
        <v>9.1192129629629637E-2</v>
      </c>
      <c r="C39" s="9">
        <v>25.818000000000001</v>
      </c>
      <c r="D39" s="8">
        <v>4</v>
      </c>
      <c r="E39" s="5">
        <f t="shared" si="3"/>
        <v>-0.19200000000000017</v>
      </c>
      <c r="F39" s="4">
        <f t="shared" si="5"/>
        <v>25.672936170212779</v>
      </c>
      <c r="G39" s="3">
        <f t="shared" si="4"/>
        <v>1.0237145390070923</v>
      </c>
    </row>
    <row r="40" spans="1:7" x14ac:dyDescent="0.25">
      <c r="A40">
        <v>9.8475999999999999</v>
      </c>
      <c r="B40" s="1">
        <v>9.1238425925925917E-2</v>
      </c>
      <c r="C40" s="9">
        <v>26.576000000000001</v>
      </c>
      <c r="D40" s="8">
        <v>4</v>
      </c>
      <c r="E40" s="5">
        <f t="shared" si="3"/>
        <v>-0.18949999999999978</v>
      </c>
      <c r="F40" s="4">
        <f t="shared" si="5"/>
        <v>26.459148936170227</v>
      </c>
      <c r="G40" s="3">
        <f t="shared" si="4"/>
        <v>1.0372200078594307</v>
      </c>
    </row>
    <row r="41" spans="1:7" x14ac:dyDescent="0.25">
      <c r="A41">
        <v>9.6611999999999991</v>
      </c>
      <c r="B41" s="1">
        <v>9.1284722222222225E-2</v>
      </c>
      <c r="C41" s="9">
        <v>27.341000000000001</v>
      </c>
      <c r="D41" s="8">
        <v>4</v>
      </c>
      <c r="E41" s="5">
        <f t="shared" si="3"/>
        <v>-0.19125000000000014</v>
      </c>
      <c r="F41" s="4">
        <f t="shared" si="5"/>
        <v>27.245361702127674</v>
      </c>
      <c r="G41" s="3">
        <f t="shared" si="4"/>
        <v>1.0277291058267282</v>
      </c>
    </row>
    <row r="42" spans="1:7" x14ac:dyDescent="0.25">
      <c r="A42">
        <v>9.5508000000000006</v>
      </c>
      <c r="B42" s="1">
        <v>9.1331018518518506E-2</v>
      </c>
      <c r="C42" s="9">
        <v>28.094999999999999</v>
      </c>
      <c r="D42" s="8">
        <v>4</v>
      </c>
      <c r="E42" s="5">
        <f t="shared" si="3"/>
        <v>-0.18849999999999945</v>
      </c>
      <c r="F42" s="4">
        <f t="shared" si="5"/>
        <v>28.031574468085122</v>
      </c>
      <c r="G42" s="3">
        <f t="shared" si="4"/>
        <v>1.0427225012698276</v>
      </c>
    </row>
    <row r="43" spans="1:7" x14ac:dyDescent="0.25">
      <c r="A43">
        <v>9.4768000000000008</v>
      </c>
      <c r="B43" s="1">
        <v>9.1377314814814814E-2</v>
      </c>
      <c r="C43" s="9">
        <v>28.853000000000002</v>
      </c>
      <c r="D43" s="8">
        <v>4</v>
      </c>
      <c r="E43" s="5">
        <f t="shared" si="3"/>
        <v>-0.18950000000000067</v>
      </c>
      <c r="F43" s="4">
        <f t="shared" si="5"/>
        <v>28.817787234042569</v>
      </c>
      <c r="G43" s="3">
        <f t="shared" si="4"/>
        <v>1.0372200078594258</v>
      </c>
    </row>
    <row r="44" spans="1:7" x14ac:dyDescent="0.25">
      <c r="A44">
        <v>9.3775999999999993</v>
      </c>
      <c r="B44" s="1">
        <v>9.1423611111111122E-2</v>
      </c>
      <c r="C44" s="9">
        <v>29.603999999999999</v>
      </c>
      <c r="D44" s="8">
        <v>4</v>
      </c>
      <c r="E44" s="5">
        <f t="shared" si="3"/>
        <v>-0.18774999999999942</v>
      </c>
      <c r="F44" s="4">
        <f t="shared" si="5"/>
        <v>29.604000000000017</v>
      </c>
      <c r="G44" s="3">
        <f t="shared" si="4"/>
        <v>1.0468878374932757</v>
      </c>
    </row>
    <row r="45" spans="1:7" x14ac:dyDescent="0.25">
      <c r="B45" s="1"/>
    </row>
    <row r="46" spans="1:7" x14ac:dyDescent="0.25">
      <c r="B46" s="1"/>
      <c r="E46" s="6" t="s">
        <v>6</v>
      </c>
      <c r="F46" s="5"/>
      <c r="G46" s="5">
        <f>(C47-C61)/SUM(D47:D61)</f>
        <v>0.33156140350877195</v>
      </c>
    </row>
    <row r="47" spans="1:7" x14ac:dyDescent="0.25">
      <c r="A47">
        <v>9.2248999999999999</v>
      </c>
      <c r="B47" s="7">
        <v>0.35421296296296295</v>
      </c>
      <c r="C47" s="9">
        <v>28.792999999999999</v>
      </c>
      <c r="E47" s="5"/>
      <c r="F47" s="4">
        <f>C47</f>
        <v>28.792999999999999</v>
      </c>
      <c r="G47" s="2"/>
    </row>
    <row r="48" spans="1:7" x14ac:dyDescent="0.25">
      <c r="A48">
        <v>9.2947000000000006</v>
      </c>
      <c r="B48" s="7">
        <v>0.35427083333333331</v>
      </c>
      <c r="C48" s="9">
        <v>27.454000000000001</v>
      </c>
      <c r="D48" s="8">
        <v>5</v>
      </c>
      <c r="E48" s="5">
        <f t="shared" ref="E48:E61" si="6">(C47-C48)/D48</f>
        <v>0.2677999999999997</v>
      </c>
      <c r="F48" s="4">
        <f>F47-(D48*G$3)</f>
        <v>27.138446428571427</v>
      </c>
      <c r="G48" s="3">
        <f t="shared" ref="G48:G61" si="7">(F47-F48)/(C47-C48)</f>
        <v>1.2356636082364254</v>
      </c>
    </row>
    <row r="49" spans="1:7" x14ac:dyDescent="0.25">
      <c r="A49">
        <v>9.3811999999999998</v>
      </c>
      <c r="B49" s="1">
        <v>0.35431712962962963</v>
      </c>
      <c r="C49" s="9">
        <v>26.277999999999999</v>
      </c>
      <c r="D49" s="8">
        <v>4</v>
      </c>
      <c r="E49" s="5">
        <f t="shared" si="6"/>
        <v>0.29400000000000048</v>
      </c>
      <c r="F49" s="4">
        <f t="shared" ref="F49:F61" si="8">F48-(D49*G$3)</f>
        <v>25.81480357142857</v>
      </c>
      <c r="G49" s="3">
        <f t="shared" si="7"/>
        <v>1.1255466472303193</v>
      </c>
    </row>
    <row r="50" spans="1:7" x14ac:dyDescent="0.25">
      <c r="A50">
        <v>9.4845000000000006</v>
      </c>
      <c r="B50" s="1">
        <v>0.3543634259259259</v>
      </c>
      <c r="C50" s="9">
        <v>24.98</v>
      </c>
      <c r="D50" s="8">
        <v>4</v>
      </c>
      <c r="E50" s="5">
        <f t="shared" si="6"/>
        <v>0.32449999999999957</v>
      </c>
      <c r="F50" s="4">
        <f t="shared" si="8"/>
        <v>24.491160714285712</v>
      </c>
      <c r="G50" s="3">
        <f t="shared" si="7"/>
        <v>1.0197556680607545</v>
      </c>
    </row>
    <row r="51" spans="1:7" x14ac:dyDescent="0.25">
      <c r="A51">
        <v>9.6028000000000002</v>
      </c>
      <c r="B51" s="1">
        <v>0.35440972222222222</v>
      </c>
      <c r="C51" s="9">
        <v>23.556000000000001</v>
      </c>
      <c r="D51" s="8">
        <v>4</v>
      </c>
      <c r="E51" s="5">
        <f t="shared" si="6"/>
        <v>0.35599999999999987</v>
      </c>
      <c r="F51" s="4">
        <f t="shared" si="8"/>
        <v>23.167517857142855</v>
      </c>
      <c r="G51" s="3">
        <f t="shared" si="7"/>
        <v>0.92952447833065877</v>
      </c>
    </row>
    <row r="52" spans="1:7" x14ac:dyDescent="0.25">
      <c r="A52">
        <v>9.7683</v>
      </c>
      <c r="B52" s="1">
        <v>0.35445601851851855</v>
      </c>
      <c r="C52" s="9">
        <v>22.053999999999998</v>
      </c>
      <c r="D52" s="8">
        <v>4</v>
      </c>
      <c r="E52" s="5">
        <f t="shared" si="6"/>
        <v>0.37550000000000061</v>
      </c>
      <c r="F52" s="4">
        <f t="shared" si="8"/>
        <v>21.843874999999997</v>
      </c>
      <c r="G52" s="3">
        <f t="shared" si="7"/>
        <v>0.88125356667300625</v>
      </c>
    </row>
    <row r="53" spans="1:7" x14ac:dyDescent="0.25">
      <c r="A53">
        <v>10.069900000000001</v>
      </c>
      <c r="B53" s="1">
        <v>0.35450231481481481</v>
      </c>
      <c r="C53" s="9">
        <v>20.48</v>
      </c>
      <c r="D53" s="8">
        <v>4</v>
      </c>
      <c r="E53" s="5">
        <f t="shared" si="6"/>
        <v>0.39349999999999952</v>
      </c>
      <c r="F53" s="4">
        <f t="shared" si="8"/>
        <v>20.520232142857139</v>
      </c>
      <c r="G53" s="3">
        <f t="shared" si="7"/>
        <v>0.84094209475404014</v>
      </c>
    </row>
    <row r="54" spans="1:7" x14ac:dyDescent="0.25">
      <c r="A54">
        <v>10.306100000000001</v>
      </c>
      <c r="B54" s="1">
        <v>0.35454861111111113</v>
      </c>
      <c r="C54" s="9">
        <v>18.882000000000001</v>
      </c>
      <c r="D54" s="8">
        <v>4</v>
      </c>
      <c r="E54" s="5">
        <f t="shared" si="6"/>
        <v>0.39949999999999974</v>
      </c>
      <c r="F54" s="4">
        <f t="shared" si="8"/>
        <v>19.196589285714282</v>
      </c>
      <c r="G54" s="3">
        <f t="shared" si="7"/>
        <v>0.82831217593420425</v>
      </c>
    </row>
    <row r="55" spans="1:7" x14ac:dyDescent="0.25">
      <c r="A55">
        <v>10.851900000000001</v>
      </c>
      <c r="B55" s="1">
        <v>0.35459490740740746</v>
      </c>
      <c r="C55" s="9">
        <v>17.280999999999999</v>
      </c>
      <c r="D55" s="8">
        <v>4</v>
      </c>
      <c r="E55" s="5">
        <f t="shared" si="6"/>
        <v>0.40025000000000066</v>
      </c>
      <c r="F55" s="4">
        <f t="shared" si="8"/>
        <v>17.872946428571424</v>
      </c>
      <c r="G55" s="3">
        <f t="shared" si="7"/>
        <v>0.82676006067636187</v>
      </c>
    </row>
    <row r="56" spans="1:7" x14ac:dyDescent="0.25">
      <c r="A56">
        <v>11.3834</v>
      </c>
      <c r="B56" s="1">
        <v>0.35464120370370367</v>
      </c>
      <c r="C56" s="9">
        <v>15.666</v>
      </c>
      <c r="D56" s="8">
        <v>4</v>
      </c>
      <c r="E56" s="5">
        <f t="shared" si="6"/>
        <v>0.40374999999999961</v>
      </c>
      <c r="F56" s="4">
        <f t="shared" si="8"/>
        <v>16.549303571428567</v>
      </c>
      <c r="G56" s="3">
        <f t="shared" si="7"/>
        <v>0.819593100398055</v>
      </c>
    </row>
    <row r="57" spans="1:7" x14ac:dyDescent="0.25">
      <c r="A57">
        <v>12.554500000000001</v>
      </c>
      <c r="B57" s="1">
        <v>0.35468749999999999</v>
      </c>
      <c r="C57" s="9">
        <v>14.106</v>
      </c>
      <c r="D57" s="8">
        <v>4</v>
      </c>
      <c r="E57" s="5">
        <f t="shared" si="6"/>
        <v>0.39000000000000012</v>
      </c>
      <c r="F57" s="4">
        <f t="shared" si="8"/>
        <v>15.225660714285709</v>
      </c>
      <c r="G57" s="3">
        <f t="shared" si="7"/>
        <v>0.84848901098901097</v>
      </c>
    </row>
    <row r="58" spans="1:7" x14ac:dyDescent="0.25">
      <c r="A58">
        <v>14.115399999999999</v>
      </c>
      <c r="B58" s="1">
        <v>0.35473379629629626</v>
      </c>
      <c r="C58" s="9">
        <v>13.037000000000001</v>
      </c>
      <c r="D58" s="8">
        <v>4</v>
      </c>
      <c r="E58" s="5">
        <f t="shared" si="6"/>
        <v>0.26724999999999977</v>
      </c>
      <c r="F58" s="4">
        <f t="shared" si="8"/>
        <v>13.902017857142852</v>
      </c>
      <c r="G58" s="3">
        <f t="shared" si="7"/>
        <v>1.2382066016303637</v>
      </c>
    </row>
    <row r="59" spans="1:7" x14ac:dyDescent="0.25">
      <c r="A59">
        <v>14.693300000000001</v>
      </c>
      <c r="B59" s="1">
        <v>0.35478009259259258</v>
      </c>
      <c r="C59" s="9">
        <v>12.003</v>
      </c>
      <c r="D59" s="8">
        <v>4</v>
      </c>
      <c r="E59" s="5">
        <f t="shared" si="6"/>
        <v>0.25850000000000017</v>
      </c>
      <c r="F59" s="4">
        <f t="shared" si="8"/>
        <v>12.578374999999994</v>
      </c>
      <c r="G59" s="3">
        <f t="shared" si="7"/>
        <v>1.2801188173528595</v>
      </c>
    </row>
    <row r="60" spans="1:7" x14ac:dyDescent="0.25">
      <c r="A60">
        <v>16.222100000000001</v>
      </c>
      <c r="B60" s="1">
        <v>0.3548263888888889</v>
      </c>
      <c r="C60" s="9">
        <v>10.956</v>
      </c>
      <c r="D60" s="8">
        <v>4</v>
      </c>
      <c r="E60" s="5">
        <f t="shared" si="6"/>
        <v>0.26175000000000015</v>
      </c>
      <c r="F60" s="4">
        <f t="shared" si="8"/>
        <v>11.254732142857137</v>
      </c>
      <c r="G60" s="3">
        <f t="shared" si="7"/>
        <v>1.2642243143675804</v>
      </c>
    </row>
    <row r="61" spans="1:7" x14ac:dyDescent="0.25">
      <c r="A61">
        <v>17.009899999999998</v>
      </c>
      <c r="B61" s="1">
        <v>0.35487268518518517</v>
      </c>
      <c r="C61" s="9">
        <v>9.8940000000000001</v>
      </c>
      <c r="D61" s="8">
        <v>4</v>
      </c>
      <c r="E61" s="5">
        <f t="shared" si="6"/>
        <v>0.26549999999999985</v>
      </c>
      <c r="F61" s="4">
        <f t="shared" si="8"/>
        <v>9.931089285714279</v>
      </c>
      <c r="G61" s="3">
        <f t="shared" si="7"/>
        <v>1.2463680387409213</v>
      </c>
    </row>
    <row r="62" spans="1:7" x14ac:dyDescent="0.25">
      <c r="B62" s="1"/>
    </row>
    <row r="63" spans="1:7" x14ac:dyDescent="0.25">
      <c r="B63" s="1"/>
      <c r="E63" s="6" t="s">
        <v>6</v>
      </c>
      <c r="F63" s="5"/>
      <c r="G63" s="5">
        <f>(C64-C87)/SUM(D64:D87)</f>
        <v>-0.19982795698924727</v>
      </c>
    </row>
    <row r="64" spans="1:7" x14ac:dyDescent="0.25">
      <c r="A64">
        <v>18.3063</v>
      </c>
      <c r="B64" s="7">
        <v>0.35731481481481481</v>
      </c>
      <c r="C64" s="9">
        <v>10.752000000000001</v>
      </c>
      <c r="E64" s="5"/>
      <c r="F64" s="4">
        <f>C64</f>
        <v>10.752000000000001</v>
      </c>
      <c r="G64" s="2"/>
    </row>
    <row r="65" spans="1:7" x14ac:dyDescent="0.25">
      <c r="A65">
        <v>18.317599999999999</v>
      </c>
      <c r="B65" s="7">
        <v>0.35737268518518522</v>
      </c>
      <c r="C65" s="9">
        <v>11.867000000000001</v>
      </c>
      <c r="D65" s="14">
        <v>5</v>
      </c>
      <c r="E65" s="5">
        <f t="shared" ref="E65:E87" si="9">(C64-C65)/D65</f>
        <v>-0.22300000000000003</v>
      </c>
      <c r="F65" s="4">
        <f>F64-(D65*G$20)</f>
        <v>11.734765957446809</v>
      </c>
      <c r="G65" s="3">
        <f t="shared" ref="G65:G87" si="10">(F64-F65)/(C64-C65)</f>
        <v>0.8814044461406354</v>
      </c>
    </row>
    <row r="66" spans="1:7" x14ac:dyDescent="0.25">
      <c r="A66">
        <v>18.299399999999999</v>
      </c>
      <c r="B66" s="1">
        <v>0.35741898148148149</v>
      </c>
      <c r="C66" s="9">
        <v>12.775</v>
      </c>
      <c r="D66" s="8">
        <v>4</v>
      </c>
      <c r="E66" s="5">
        <f t="shared" si="9"/>
        <v>-0.22699999999999987</v>
      </c>
      <c r="F66" s="4">
        <f t="shared" ref="F66:F87" si="11">F65-(D66*G$20)</f>
        <v>12.520978723404257</v>
      </c>
      <c r="G66" s="3">
        <f t="shared" si="10"/>
        <v>0.86587309026150672</v>
      </c>
    </row>
    <row r="67" spans="1:7" x14ac:dyDescent="0.25">
      <c r="A67">
        <v>18.1568</v>
      </c>
      <c r="B67" s="1">
        <v>0.35746527777777781</v>
      </c>
      <c r="C67" s="9">
        <v>13.667</v>
      </c>
      <c r="D67" s="8">
        <v>4</v>
      </c>
      <c r="E67" s="5">
        <f t="shared" si="9"/>
        <v>-0.22299999999999986</v>
      </c>
      <c r="F67" s="4">
        <f t="shared" si="11"/>
        <v>13.307191489361704</v>
      </c>
      <c r="G67" s="3">
        <f t="shared" si="10"/>
        <v>0.88140444614063684</v>
      </c>
    </row>
    <row r="68" spans="1:7" x14ac:dyDescent="0.25">
      <c r="A68">
        <v>16.7441</v>
      </c>
      <c r="B68" s="1">
        <v>0.35751157407407402</v>
      </c>
      <c r="C68" s="9">
        <v>14.465</v>
      </c>
      <c r="D68" s="8">
        <v>4</v>
      </c>
      <c r="E68" s="5">
        <f t="shared" si="9"/>
        <v>-0.19950000000000001</v>
      </c>
      <c r="F68" s="4">
        <f t="shared" si="11"/>
        <v>14.093404255319152</v>
      </c>
      <c r="G68" s="3">
        <f t="shared" si="10"/>
        <v>0.98522903002186413</v>
      </c>
    </row>
    <row r="69" spans="1:7" x14ac:dyDescent="0.25">
      <c r="A69">
        <v>14.841699999999999</v>
      </c>
      <c r="B69" s="1">
        <v>0.35755787037037035</v>
      </c>
      <c r="C69" s="9">
        <v>15.253</v>
      </c>
      <c r="D69" s="8">
        <v>4</v>
      </c>
      <c r="E69" s="5">
        <f t="shared" si="9"/>
        <v>-0.19700000000000006</v>
      </c>
      <c r="F69" s="4">
        <f t="shared" si="11"/>
        <v>14.8796170212766</v>
      </c>
      <c r="G69" s="3">
        <f t="shared" si="10"/>
        <v>0.99773193649422254</v>
      </c>
    </row>
    <row r="70" spans="1:7" x14ac:dyDescent="0.25">
      <c r="A70">
        <v>14.1134</v>
      </c>
      <c r="B70" s="1">
        <v>0.35760416666666667</v>
      </c>
      <c r="C70" s="9">
        <v>16.085999999999999</v>
      </c>
      <c r="D70" s="8">
        <v>4</v>
      </c>
      <c r="E70" s="5">
        <f t="shared" si="9"/>
        <v>-0.2082499999999996</v>
      </c>
      <c r="F70" s="4">
        <f t="shared" si="11"/>
        <v>15.665829787234047</v>
      </c>
      <c r="G70" s="3">
        <f t="shared" si="10"/>
        <v>0.94383285228985492</v>
      </c>
    </row>
    <row r="71" spans="1:7" x14ac:dyDescent="0.25">
      <c r="A71">
        <v>13.5717</v>
      </c>
      <c r="B71" s="1">
        <v>0.35765046296296293</v>
      </c>
      <c r="C71" s="9">
        <v>16.866</v>
      </c>
      <c r="D71" s="8">
        <v>4</v>
      </c>
      <c r="E71" s="5">
        <f t="shared" si="9"/>
        <v>-0.19500000000000028</v>
      </c>
      <c r="F71" s="4">
        <f t="shared" si="11"/>
        <v>16.452042553191493</v>
      </c>
      <c r="G71" s="3">
        <f t="shared" si="10"/>
        <v>1.0079650845608266</v>
      </c>
    </row>
    <row r="72" spans="1:7" x14ac:dyDescent="0.25">
      <c r="A72">
        <v>12.8215</v>
      </c>
      <c r="B72" s="1">
        <v>0.35769675925925926</v>
      </c>
      <c r="C72" s="9">
        <v>17.658999999999999</v>
      </c>
      <c r="D72" s="8">
        <v>4</v>
      </c>
      <c r="E72" s="5">
        <f t="shared" si="9"/>
        <v>-0.19824999999999982</v>
      </c>
      <c r="F72" s="4">
        <f t="shared" si="11"/>
        <v>17.238255319148941</v>
      </c>
      <c r="G72" s="3">
        <f t="shared" si="10"/>
        <v>0.99144106678114541</v>
      </c>
    </row>
    <row r="73" spans="1:7" x14ac:dyDescent="0.25">
      <c r="A73">
        <v>11.867900000000001</v>
      </c>
      <c r="B73" s="7">
        <v>0.35774305555555558</v>
      </c>
      <c r="C73" s="9">
        <v>18.446000000000002</v>
      </c>
      <c r="D73" s="8">
        <v>4</v>
      </c>
      <c r="E73" s="5">
        <f t="shared" si="9"/>
        <v>-0.19675000000000065</v>
      </c>
      <c r="F73" s="4">
        <f t="shared" si="11"/>
        <v>18.024468085106388</v>
      </c>
      <c r="G73" s="3">
        <f t="shared" si="10"/>
        <v>0.9989997026142885</v>
      </c>
    </row>
    <row r="74" spans="1:7" x14ac:dyDescent="0.25">
      <c r="A74">
        <v>11.768599999999999</v>
      </c>
      <c r="B74" s="7">
        <v>0.35780092592592588</v>
      </c>
      <c r="C74" s="9">
        <v>19.234999999999999</v>
      </c>
      <c r="D74" s="13">
        <v>4</v>
      </c>
      <c r="E74" s="5">
        <f t="shared" si="9"/>
        <v>-0.19724999999999948</v>
      </c>
      <c r="F74" s="4">
        <f t="shared" si="11"/>
        <v>18.810680851063836</v>
      </c>
      <c r="G74" s="3">
        <f t="shared" si="10"/>
        <v>0.99646738397648882</v>
      </c>
    </row>
    <row r="75" spans="1:7" x14ac:dyDescent="0.25">
      <c r="A75">
        <v>11.5824</v>
      </c>
      <c r="B75" s="1">
        <v>0.35784722222222221</v>
      </c>
      <c r="C75" s="9">
        <v>20.026</v>
      </c>
      <c r="D75" s="8">
        <v>4</v>
      </c>
      <c r="E75" s="5">
        <f t="shared" si="9"/>
        <v>-0.19775000000000009</v>
      </c>
      <c r="F75" s="4">
        <f t="shared" si="11"/>
        <v>19.596893617021284</v>
      </c>
      <c r="G75" s="3">
        <f t="shared" si="10"/>
        <v>0.99394787099550852</v>
      </c>
    </row>
    <row r="76" spans="1:7" x14ac:dyDescent="0.25">
      <c r="A76">
        <v>11.199</v>
      </c>
      <c r="B76" s="1">
        <v>0.35789351851851853</v>
      </c>
      <c r="C76" s="9">
        <v>20.817</v>
      </c>
      <c r="D76" s="8">
        <v>4</v>
      </c>
      <c r="E76" s="5">
        <f t="shared" si="9"/>
        <v>-0.19775000000000009</v>
      </c>
      <c r="F76" s="4">
        <f t="shared" si="11"/>
        <v>20.383106382978731</v>
      </c>
      <c r="G76" s="3">
        <f t="shared" si="10"/>
        <v>0.99394787099550852</v>
      </c>
    </row>
    <row r="77" spans="1:7" x14ac:dyDescent="0.25">
      <c r="A77">
        <v>10.813800000000001</v>
      </c>
      <c r="B77" s="1">
        <v>0.35793981481481479</v>
      </c>
      <c r="C77" s="9">
        <v>21.606999999999999</v>
      </c>
      <c r="D77" s="8">
        <v>4</v>
      </c>
      <c r="E77" s="5">
        <f t="shared" si="9"/>
        <v>-0.19749999999999979</v>
      </c>
      <c r="F77" s="4">
        <f t="shared" si="11"/>
        <v>21.169319148936179</v>
      </c>
      <c r="G77" s="3">
        <f t="shared" si="10"/>
        <v>0.99520603285752973</v>
      </c>
    </row>
    <row r="78" spans="1:7" x14ac:dyDescent="0.25">
      <c r="A78">
        <v>10.6349</v>
      </c>
      <c r="B78" s="1">
        <v>0.35798611111111112</v>
      </c>
      <c r="C78" s="9">
        <v>22.388999999999999</v>
      </c>
      <c r="D78" s="8">
        <v>4</v>
      </c>
      <c r="E78" s="5">
        <f t="shared" si="9"/>
        <v>-0.19550000000000001</v>
      </c>
      <c r="F78" s="4">
        <f t="shared" si="11"/>
        <v>21.955531914893626</v>
      </c>
      <c r="G78" s="3">
        <f t="shared" si="10"/>
        <v>1.0053871687435392</v>
      </c>
    </row>
    <row r="79" spans="1:7" x14ac:dyDescent="0.25">
      <c r="A79">
        <v>10.3538</v>
      </c>
      <c r="B79" s="1">
        <v>0.35803240740740744</v>
      </c>
      <c r="C79" s="9">
        <v>23.175000000000001</v>
      </c>
      <c r="D79" s="8">
        <v>4</v>
      </c>
      <c r="E79" s="5">
        <f t="shared" si="9"/>
        <v>-0.19650000000000034</v>
      </c>
      <c r="F79" s="4">
        <f t="shared" si="11"/>
        <v>22.741744680851074</v>
      </c>
      <c r="G79" s="3">
        <f t="shared" si="10"/>
        <v>1.000270694602349</v>
      </c>
    </row>
    <row r="80" spans="1:7" x14ac:dyDescent="0.25">
      <c r="A80">
        <v>10.2348</v>
      </c>
      <c r="B80" s="1">
        <v>0.3580787037037037</v>
      </c>
      <c r="C80" s="9">
        <v>23.951000000000001</v>
      </c>
      <c r="D80" s="8">
        <v>4</v>
      </c>
      <c r="E80" s="5">
        <f t="shared" si="9"/>
        <v>-0.19399999999999995</v>
      </c>
      <c r="F80" s="4">
        <f t="shared" si="11"/>
        <v>23.527957446808522</v>
      </c>
      <c r="G80" s="3">
        <f t="shared" si="10"/>
        <v>1.0131607808729997</v>
      </c>
    </row>
    <row r="81" spans="1:7" x14ac:dyDescent="0.25">
      <c r="A81">
        <v>9.9326000000000008</v>
      </c>
      <c r="B81" s="1">
        <v>0.35812500000000003</v>
      </c>
      <c r="C81" s="9">
        <v>24.736000000000001</v>
      </c>
      <c r="D81" s="8">
        <v>4</v>
      </c>
      <c r="E81" s="5">
        <f t="shared" si="9"/>
        <v>-0.19625000000000004</v>
      </c>
      <c r="F81" s="4">
        <f t="shared" si="11"/>
        <v>24.314170212765969</v>
      </c>
      <c r="G81" s="3">
        <f t="shared" si="10"/>
        <v>1.0015449247865573</v>
      </c>
    </row>
    <row r="82" spans="1:7" x14ac:dyDescent="0.25">
      <c r="A82">
        <v>9.7621000000000002</v>
      </c>
      <c r="B82" s="1">
        <v>0.35817129629629635</v>
      </c>
      <c r="C82" s="9">
        <v>25.515999999999998</v>
      </c>
      <c r="D82" s="8">
        <v>4</v>
      </c>
      <c r="E82" s="5">
        <f t="shared" si="9"/>
        <v>-0.1949999999999994</v>
      </c>
      <c r="F82" s="4">
        <f t="shared" si="11"/>
        <v>25.100382978723417</v>
      </c>
      <c r="G82" s="3">
        <f t="shared" si="10"/>
        <v>1.0079650845608334</v>
      </c>
    </row>
    <row r="83" spans="1:7" x14ac:dyDescent="0.25">
      <c r="A83">
        <v>9.7202999999999999</v>
      </c>
      <c r="B83" s="1">
        <v>0.35821759259259256</v>
      </c>
      <c r="C83" s="9">
        <v>26.279</v>
      </c>
      <c r="D83" s="8">
        <v>4</v>
      </c>
      <c r="E83" s="5">
        <f t="shared" si="9"/>
        <v>-0.19075000000000042</v>
      </c>
      <c r="F83" s="4">
        <f t="shared" si="11"/>
        <v>25.886595744680864</v>
      </c>
      <c r="G83" s="3">
        <f t="shared" si="10"/>
        <v>1.0304230222246997</v>
      </c>
    </row>
    <row r="84" spans="1:7" x14ac:dyDescent="0.25">
      <c r="A84">
        <v>9.6022999999999996</v>
      </c>
      <c r="B84" s="1">
        <v>0.35826388888888888</v>
      </c>
      <c r="C84" s="9">
        <v>27.050999999999998</v>
      </c>
      <c r="D84" s="8">
        <v>4</v>
      </c>
      <c r="E84" s="5">
        <f t="shared" si="9"/>
        <v>-0.19299999999999962</v>
      </c>
      <c r="F84" s="4">
        <f t="shared" si="11"/>
        <v>26.672808510638312</v>
      </c>
      <c r="G84" s="3">
        <f t="shared" si="10"/>
        <v>1.018410318597732</v>
      </c>
    </row>
    <row r="85" spans="1:7" x14ac:dyDescent="0.25">
      <c r="A85">
        <v>9.5131999999999994</v>
      </c>
      <c r="B85" s="1">
        <v>0.35831018518518515</v>
      </c>
      <c r="C85" s="9">
        <v>27.806999999999999</v>
      </c>
      <c r="D85" s="8">
        <v>4</v>
      </c>
      <c r="E85" s="5">
        <f t="shared" si="9"/>
        <v>-0.18900000000000006</v>
      </c>
      <c r="F85" s="4">
        <f t="shared" si="11"/>
        <v>27.45902127659576</v>
      </c>
      <c r="G85" s="3">
        <f t="shared" si="10"/>
        <v>1.0399639761341897</v>
      </c>
    </row>
    <row r="86" spans="1:7" x14ac:dyDescent="0.25">
      <c r="A86">
        <v>9.4314999999999998</v>
      </c>
      <c r="B86" s="1">
        <v>0.35835648148148147</v>
      </c>
      <c r="C86" s="9">
        <v>28.573</v>
      </c>
      <c r="D86" s="8">
        <v>4</v>
      </c>
      <c r="E86" s="5">
        <f t="shared" si="9"/>
        <v>-0.19150000000000045</v>
      </c>
      <c r="F86" s="4">
        <f t="shared" si="11"/>
        <v>28.245234042553207</v>
      </c>
      <c r="G86" s="3">
        <f t="shared" si="10"/>
        <v>1.0263874229209475</v>
      </c>
    </row>
    <row r="87" spans="1:7" x14ac:dyDescent="0.25">
      <c r="A87">
        <v>9.3330000000000002</v>
      </c>
      <c r="B87" s="1">
        <v>0.35840277777777779</v>
      </c>
      <c r="C87" s="9">
        <v>29.335999999999999</v>
      </c>
      <c r="D87" s="8">
        <v>4</v>
      </c>
      <c r="E87" s="5">
        <f t="shared" si="9"/>
        <v>-0.19074999999999953</v>
      </c>
      <c r="F87" s="4">
        <f t="shared" si="11"/>
        <v>29.031446808510655</v>
      </c>
      <c r="G87" s="3">
        <f t="shared" si="10"/>
        <v>1.0304230222247046</v>
      </c>
    </row>
    <row r="88" spans="1:7" x14ac:dyDescent="0.25">
      <c r="B88" s="1"/>
    </row>
    <row r="89" spans="1:7" x14ac:dyDescent="0.25">
      <c r="B89" s="1"/>
      <c r="E89" s="6" t="s">
        <v>6</v>
      </c>
      <c r="F89" s="5"/>
      <c r="G89" s="5">
        <f>(C90-C104)/SUM(D90:D104)</f>
        <v>0.33098245614035088</v>
      </c>
    </row>
    <row r="90" spans="1:7" x14ac:dyDescent="0.25">
      <c r="A90">
        <v>9.1867000000000001</v>
      </c>
      <c r="B90" s="7">
        <v>0.62024305555555559</v>
      </c>
      <c r="C90" s="9">
        <v>28.791</v>
      </c>
      <c r="E90" s="5"/>
      <c r="F90" s="4">
        <f>C90</f>
        <v>28.791</v>
      </c>
      <c r="G90" s="2"/>
    </row>
    <row r="91" spans="1:7" x14ac:dyDescent="0.25">
      <c r="A91">
        <v>9.2299000000000007</v>
      </c>
      <c r="B91" s="7">
        <v>0.62030092592592589</v>
      </c>
      <c r="C91" s="9">
        <v>27.454000000000001</v>
      </c>
      <c r="D91" s="8">
        <v>5</v>
      </c>
      <c r="E91" s="5">
        <f t="shared" ref="E91:E104" si="12">(C90-C91)/D91</f>
        <v>0.26739999999999997</v>
      </c>
      <c r="F91" s="4">
        <f>F90-(D91*G$3)</f>
        <v>27.136446428571428</v>
      </c>
      <c r="G91" s="3">
        <f t="shared" ref="G91:G104" si="13">(F90-F91)/(C90-C91)</f>
        <v>1.237512020515013</v>
      </c>
    </row>
    <row r="92" spans="1:7" x14ac:dyDescent="0.25">
      <c r="A92">
        <v>9.2971000000000004</v>
      </c>
      <c r="B92" s="1">
        <v>0.62034722222222227</v>
      </c>
      <c r="C92" s="9">
        <v>26.268999999999998</v>
      </c>
      <c r="D92" s="8">
        <v>4</v>
      </c>
      <c r="E92" s="5">
        <f t="shared" si="12"/>
        <v>0.29625000000000057</v>
      </c>
      <c r="F92" s="4">
        <f t="shared" ref="F92:F104" si="14">F91-(D92*G$3)</f>
        <v>25.812803571428571</v>
      </c>
      <c r="G92" s="3">
        <f t="shared" si="13"/>
        <v>1.1169981916817342</v>
      </c>
    </row>
    <row r="93" spans="1:7" x14ac:dyDescent="0.25">
      <c r="A93">
        <v>9.3788</v>
      </c>
      <c r="B93" s="1">
        <v>0.62039351851851854</v>
      </c>
      <c r="C93" s="9">
        <v>24.963000000000001</v>
      </c>
      <c r="D93" s="8">
        <v>4</v>
      </c>
      <c r="E93" s="5">
        <f t="shared" si="12"/>
        <v>0.32649999999999935</v>
      </c>
      <c r="F93" s="4">
        <f t="shared" si="14"/>
        <v>24.489160714285713</v>
      </c>
      <c r="G93" s="3">
        <f t="shared" si="13"/>
        <v>1.0135090789761563</v>
      </c>
    </row>
    <row r="94" spans="1:7" x14ac:dyDescent="0.25">
      <c r="A94">
        <v>9.6405999999999992</v>
      </c>
      <c r="B94" s="1">
        <v>0.62043981481481481</v>
      </c>
      <c r="C94" s="9">
        <v>23.535</v>
      </c>
      <c r="D94" s="8">
        <v>4</v>
      </c>
      <c r="E94" s="5">
        <f t="shared" si="12"/>
        <v>0.35700000000000021</v>
      </c>
      <c r="F94" s="4">
        <f t="shared" si="14"/>
        <v>23.165517857142856</v>
      </c>
      <c r="G94" s="3">
        <f t="shared" si="13"/>
        <v>0.92692076830732273</v>
      </c>
    </row>
    <row r="95" spans="1:7" x14ac:dyDescent="0.25">
      <c r="A95">
        <v>9.8519000000000005</v>
      </c>
      <c r="B95" s="1">
        <v>0.62048611111111118</v>
      </c>
      <c r="C95" s="9">
        <v>22.039000000000001</v>
      </c>
      <c r="D95" s="8">
        <v>4</v>
      </c>
      <c r="E95" s="5">
        <f t="shared" si="12"/>
        <v>0.37399999999999967</v>
      </c>
      <c r="F95" s="4">
        <f t="shared" si="14"/>
        <v>21.841874999999998</v>
      </c>
      <c r="G95" s="3">
        <f t="shared" si="13"/>
        <v>0.88478800611153663</v>
      </c>
    </row>
    <row r="96" spans="1:7" x14ac:dyDescent="0.25">
      <c r="A96">
        <v>10.1013</v>
      </c>
      <c r="B96" s="1">
        <v>0.62053240740740734</v>
      </c>
      <c r="C96" s="9">
        <v>20.477</v>
      </c>
      <c r="D96" s="8">
        <v>4</v>
      </c>
      <c r="E96" s="5">
        <f t="shared" si="12"/>
        <v>0.39050000000000029</v>
      </c>
      <c r="F96" s="4">
        <f t="shared" si="14"/>
        <v>20.518232142857141</v>
      </c>
      <c r="G96" s="3">
        <f t="shared" si="13"/>
        <v>0.84740259740259705</v>
      </c>
    </row>
    <row r="97" spans="1:7" x14ac:dyDescent="0.25">
      <c r="A97">
        <v>10.442</v>
      </c>
      <c r="B97" s="1">
        <v>0.62057870370370372</v>
      </c>
      <c r="C97" s="9">
        <v>18.884</v>
      </c>
      <c r="D97" s="8">
        <v>4</v>
      </c>
      <c r="E97" s="5">
        <f t="shared" si="12"/>
        <v>0.39824999999999999</v>
      </c>
      <c r="F97" s="4">
        <f t="shared" si="14"/>
        <v>19.194589285714283</v>
      </c>
      <c r="G97" s="3">
        <f t="shared" si="13"/>
        <v>0.8309120258272803</v>
      </c>
    </row>
    <row r="98" spans="1:7" x14ac:dyDescent="0.25">
      <c r="A98">
        <v>10.6327</v>
      </c>
      <c r="B98" s="1">
        <v>0.62062499999999998</v>
      </c>
      <c r="C98" s="9">
        <v>17.288</v>
      </c>
      <c r="D98" s="8">
        <v>4</v>
      </c>
      <c r="E98" s="5">
        <f t="shared" si="12"/>
        <v>0.39900000000000002</v>
      </c>
      <c r="F98" s="4">
        <f t="shared" si="14"/>
        <v>17.870946428571425</v>
      </c>
      <c r="G98" s="3">
        <f t="shared" si="13"/>
        <v>0.8293501611170786</v>
      </c>
    </row>
    <row r="99" spans="1:7" x14ac:dyDescent="0.25">
      <c r="A99">
        <v>11.78</v>
      </c>
      <c r="B99" s="1">
        <v>0.62067129629629625</v>
      </c>
      <c r="C99" s="9">
        <v>15.686</v>
      </c>
      <c r="D99" s="8">
        <v>4</v>
      </c>
      <c r="E99" s="5">
        <f t="shared" si="12"/>
        <v>0.40050000000000008</v>
      </c>
      <c r="F99" s="4">
        <f t="shared" si="14"/>
        <v>16.547303571428568</v>
      </c>
      <c r="G99" s="3">
        <f t="shared" si="13"/>
        <v>0.82624398073836292</v>
      </c>
    </row>
    <row r="100" spans="1:7" x14ac:dyDescent="0.25">
      <c r="A100">
        <v>12.7407</v>
      </c>
      <c r="B100" s="1">
        <v>0.62071759259259263</v>
      </c>
      <c r="C100" s="9">
        <v>14.137</v>
      </c>
      <c r="D100" s="8">
        <v>4</v>
      </c>
      <c r="E100" s="5">
        <f t="shared" si="12"/>
        <v>0.38724999999999987</v>
      </c>
      <c r="F100" s="4">
        <f t="shared" si="14"/>
        <v>15.22366071428571</v>
      </c>
      <c r="G100" s="3">
        <f t="shared" si="13"/>
        <v>0.85451443327492449</v>
      </c>
    </row>
    <row r="101" spans="1:7" x14ac:dyDescent="0.25">
      <c r="A101">
        <v>14.1798</v>
      </c>
      <c r="B101" s="1">
        <v>0.62076388888888889</v>
      </c>
      <c r="C101" s="9">
        <v>13.07</v>
      </c>
      <c r="D101" s="8">
        <v>4</v>
      </c>
      <c r="E101" s="5">
        <f t="shared" si="12"/>
        <v>0.26675000000000004</v>
      </c>
      <c r="F101" s="4">
        <f t="shared" si="14"/>
        <v>13.900017857142853</v>
      </c>
      <c r="G101" s="3">
        <f t="shared" si="13"/>
        <v>1.2405275137233902</v>
      </c>
    </row>
    <row r="102" spans="1:7" x14ac:dyDescent="0.25">
      <c r="A102">
        <v>15.222</v>
      </c>
      <c r="B102" s="1">
        <v>0.62081018518518516</v>
      </c>
      <c r="C102" s="9">
        <v>12.036</v>
      </c>
      <c r="D102" s="8">
        <v>4</v>
      </c>
      <c r="E102" s="5">
        <f t="shared" si="12"/>
        <v>0.25850000000000017</v>
      </c>
      <c r="F102" s="4">
        <f t="shared" si="14"/>
        <v>12.576374999999995</v>
      </c>
      <c r="G102" s="3">
        <f t="shared" si="13"/>
        <v>1.2801188173528595</v>
      </c>
    </row>
    <row r="103" spans="1:7" x14ac:dyDescent="0.25">
      <c r="A103">
        <v>16.6677</v>
      </c>
      <c r="B103" s="1">
        <v>0.62085648148148154</v>
      </c>
      <c r="C103" s="9">
        <v>10.984</v>
      </c>
      <c r="D103" s="8">
        <v>4</v>
      </c>
      <c r="E103" s="5">
        <f t="shared" si="12"/>
        <v>0.2629999999999999</v>
      </c>
      <c r="F103" s="4">
        <f t="shared" si="14"/>
        <v>11.252732142857138</v>
      </c>
      <c r="G103" s="3">
        <f t="shared" si="13"/>
        <v>1.2582156436719183</v>
      </c>
    </row>
    <row r="104" spans="1:7" x14ac:dyDescent="0.25">
      <c r="A104">
        <v>17.2591</v>
      </c>
      <c r="B104" s="1">
        <v>0.6209027777777778</v>
      </c>
      <c r="C104" s="9">
        <v>9.9250000000000007</v>
      </c>
      <c r="D104" s="8">
        <v>4</v>
      </c>
      <c r="E104" s="5">
        <f t="shared" si="12"/>
        <v>0.26474999999999982</v>
      </c>
      <c r="F104" s="4">
        <f t="shared" si="14"/>
        <v>9.9290892857142801</v>
      </c>
      <c r="G104" s="3">
        <f t="shared" si="13"/>
        <v>1.2498988263860797</v>
      </c>
    </row>
  </sheetData>
  <pageMargins left="0.7" right="0.7" top="0.75" bottom="0.75" header="0.3" footer="0.3"/>
  <pageSetup orientation="portrait" r:id="rId1"/>
  <rowBreaks count="2" manualBreakCount="2">
    <brk id="44" max="16383" man="1"/>
    <brk id="8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L. Kahn</dc:creator>
  <cp:lastModifiedBy>blk</cp:lastModifiedBy>
  <cp:lastPrinted>2017-02-15T17:23:41Z</cp:lastPrinted>
  <dcterms:created xsi:type="dcterms:W3CDTF">2017-02-15T01:10:35Z</dcterms:created>
  <dcterms:modified xsi:type="dcterms:W3CDTF">2017-02-15T17:49:58Z</dcterms:modified>
</cp:coreProperties>
</file>