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-20" yWindow="0" windowWidth="38400" windowHeight="2018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A17" i="1"/>
  <c r="A32" i="1"/>
  <c r="A33" i="1"/>
  <c r="A16" i="1"/>
  <c r="A34" i="1"/>
  <c r="B6" i="1"/>
  <c r="C6" i="1"/>
  <c r="D6" i="1"/>
  <c r="B10" i="1"/>
  <c r="C10" i="1"/>
  <c r="D10" i="1"/>
  <c r="B3" i="1"/>
  <c r="C3" i="1"/>
  <c r="D3" i="1"/>
  <c r="A25" i="1"/>
  <c r="A21" i="1"/>
  <c r="D25" i="1"/>
  <c r="D21" i="1"/>
  <c r="A31" i="1"/>
  <c r="B9" i="1"/>
  <c r="C9" i="1"/>
  <c r="D9" i="1"/>
  <c r="B5" i="1"/>
  <c r="C5" i="1"/>
  <c r="D5" i="1"/>
  <c r="D26" i="1"/>
  <c r="B8" i="1"/>
  <c r="C8" i="1"/>
  <c r="D8" i="1"/>
  <c r="B4" i="1"/>
  <c r="C4" i="1"/>
  <c r="D4" i="1"/>
  <c r="A22" i="1"/>
  <c r="B2" i="1"/>
  <c r="C2" i="1"/>
  <c r="D2" i="1"/>
  <c r="B7" i="1"/>
  <c r="C7" i="1"/>
  <c r="D7" i="1"/>
  <c r="D22" i="1"/>
  <c r="A26" i="1"/>
</calcChain>
</file>

<file path=xl/sharedStrings.xml><?xml version="1.0" encoding="utf-8"?>
<sst xmlns="http://schemas.openxmlformats.org/spreadsheetml/2006/main" count="33" uniqueCount="24">
  <si>
    <t>Timer Value</t>
  </si>
  <si>
    <t>T_TimerStep</t>
  </si>
  <si>
    <t>T</t>
  </si>
  <si>
    <t>f</t>
  </si>
  <si>
    <t>Steps/U</t>
  </si>
  <si>
    <t>m/step</t>
  </si>
  <si>
    <t>U [m]</t>
  </si>
  <si>
    <t>km/h</t>
  </si>
  <si>
    <t>m/s</t>
  </si>
  <si>
    <t>steps/s</t>
  </si>
  <si>
    <t>==f_min</t>
  </si>
  <si>
    <t>==f_max</t>
  </si>
  <si>
    <t>Rechnen mit Frequenz</t>
  </si>
  <si>
    <t>Rechnen mit Periodendauer</t>
  </si>
  <si>
    <t>==T_min</t>
  </si>
  <si>
    <t>==T_max</t>
  </si>
  <si>
    <t>Fahrzeugdaten</t>
  </si>
  <si>
    <t>Periodendauer zu km/h</t>
  </si>
  <si>
    <t>kmh</t>
  </si>
  <si>
    <t>TCNT1_theo</t>
  </si>
  <si>
    <t>TCNT1_real</t>
  </si>
  <si>
    <t>in m/s</t>
  </si>
  <si>
    <t>in s/step</t>
  </si>
  <si>
    <t>kmh_displayed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</si>
</sst>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quotePrefix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Tabelle1!$A$2:$A$10</c:f>
              <c:numCache>
                <c:formatCode>General</c:formatCode>
                <c:ptCount val="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</c:numCache>
            </c:numRef>
          </c:xVal>
          <c:yVal>
            <c:numRef>
              <c:f>Tabelle1!$C$2:$C$10</c:f>
              <c:numCache>
                <c:formatCode>General</c:formatCode>
                <c:ptCount val="9"/>
                <c:pt idx="0">
                  <c:v>0.0016</c:v>
                </c:pt>
                <c:pt idx="1">
                  <c:v>0.0032</c:v>
                </c:pt>
                <c:pt idx="2">
                  <c:v>0.0048</c:v>
                </c:pt>
                <c:pt idx="3">
                  <c:v>0.0064</c:v>
                </c:pt>
                <c:pt idx="4">
                  <c:v>0.008</c:v>
                </c:pt>
                <c:pt idx="5">
                  <c:v>0.0096</c:v>
                </c:pt>
                <c:pt idx="6">
                  <c:v>0.0112</c:v>
                </c:pt>
                <c:pt idx="7">
                  <c:v>0.0128</c:v>
                </c:pt>
                <c:pt idx="8">
                  <c:v>0.0144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922-4C0F-BD6F-A400FB5D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454216"/>
        <c:axId val="2098438824"/>
      </c:scatterChart>
      <c:scatterChart>
        <c:scatterStyle val="lineMarker"/>
        <c:varyColors val="0"/>
        <c:ser>
          <c:idx val="1"/>
          <c:order val="1"/>
          <c:tx>
            <c:strRef>
              <c:f>Tabelle1!$D$1</c:f>
              <c:strCache>
                <c:ptCount val="1"/>
                <c:pt idx="0">
                  <c:v>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Tabelle1!$A$2:$A$10</c:f>
              <c:numCache>
                <c:formatCode>General</c:formatCode>
                <c:ptCount val="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</c:numCache>
            </c:numRef>
          </c:xVal>
          <c:yVal>
            <c:numRef>
              <c:f>Tabelle1!$D$2:$D$10</c:f>
              <c:numCache>
                <c:formatCode>General</c:formatCode>
                <c:ptCount val="9"/>
                <c:pt idx="0">
                  <c:v>625.0</c:v>
                </c:pt>
                <c:pt idx="1">
                  <c:v>312.5</c:v>
                </c:pt>
                <c:pt idx="2">
                  <c:v>208.3333333333333</c:v>
                </c:pt>
                <c:pt idx="3">
                  <c:v>156.25</c:v>
                </c:pt>
                <c:pt idx="4">
                  <c:v>125.0</c:v>
                </c:pt>
                <c:pt idx="5">
                  <c:v>104.1666666666667</c:v>
                </c:pt>
                <c:pt idx="6">
                  <c:v>89.2857142857143</c:v>
                </c:pt>
                <c:pt idx="7">
                  <c:v>78.125</c:v>
                </c:pt>
                <c:pt idx="8">
                  <c:v>69.44444444444444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922-4C0F-BD6F-A400FB5D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200600"/>
        <c:axId val="2082521096"/>
      </c:scatterChart>
      <c:valAx>
        <c:axId val="209845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8438824"/>
        <c:crosses val="autoZero"/>
        <c:crossBetween val="midCat"/>
      </c:valAx>
      <c:valAx>
        <c:axId val="209843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8454216"/>
        <c:crosses val="autoZero"/>
        <c:crossBetween val="midCat"/>
      </c:valAx>
      <c:valAx>
        <c:axId val="2082521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8200600"/>
        <c:crosses val="max"/>
        <c:crossBetween val="midCat"/>
      </c:valAx>
      <c:valAx>
        <c:axId val="2098200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2521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11</xdr:col>
      <xdr:colOff>0</xdr:colOff>
      <xdr:row>14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D740938B-5E05-41B4-8D34-88930A6D2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4" workbookViewId="0">
      <selection activeCell="A31" sqref="A31"/>
    </sheetView>
  </sheetViews>
  <sheetFormatPr baseColWidth="10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f>$A$17</f>
        <v>1.5999999999999999E-5</v>
      </c>
      <c r="C2">
        <f>A2*B2</f>
        <v>1.5999999999999999E-3</v>
      </c>
      <c r="D2">
        <f>1/C2</f>
        <v>625</v>
      </c>
    </row>
    <row r="3" spans="1:4">
      <c r="A3">
        <v>200</v>
      </c>
      <c r="B3">
        <f t="shared" ref="B3:B10" si="0">$A$17</f>
        <v>1.5999999999999999E-5</v>
      </c>
      <c r="C3">
        <f t="shared" ref="C3:C10" si="1">A3*B3</f>
        <v>3.1999999999999997E-3</v>
      </c>
      <c r="D3">
        <f t="shared" ref="D3:D10" si="2">1/C3</f>
        <v>312.5</v>
      </c>
    </row>
    <row r="4" spans="1:4">
      <c r="A4">
        <v>300</v>
      </c>
      <c r="B4">
        <f t="shared" si="0"/>
        <v>1.5999999999999999E-5</v>
      </c>
      <c r="C4">
        <f t="shared" si="1"/>
        <v>4.7999999999999996E-3</v>
      </c>
      <c r="D4">
        <f t="shared" si="2"/>
        <v>208.33333333333334</v>
      </c>
    </row>
    <row r="5" spans="1:4">
      <c r="A5">
        <v>400</v>
      </c>
      <c r="B5">
        <f t="shared" si="0"/>
        <v>1.5999999999999999E-5</v>
      </c>
      <c r="C5">
        <f t="shared" si="1"/>
        <v>6.3999999999999994E-3</v>
      </c>
      <c r="D5">
        <f t="shared" si="2"/>
        <v>156.25</v>
      </c>
    </row>
    <row r="6" spans="1:4">
      <c r="A6">
        <v>500</v>
      </c>
      <c r="B6">
        <f t="shared" si="0"/>
        <v>1.5999999999999999E-5</v>
      </c>
      <c r="C6">
        <f t="shared" si="1"/>
        <v>8.0000000000000002E-3</v>
      </c>
      <c r="D6">
        <f t="shared" si="2"/>
        <v>125</v>
      </c>
    </row>
    <row r="7" spans="1:4">
      <c r="A7">
        <v>600</v>
      </c>
      <c r="B7">
        <f t="shared" si="0"/>
        <v>1.5999999999999999E-5</v>
      </c>
      <c r="C7">
        <f t="shared" si="1"/>
        <v>9.5999999999999992E-3</v>
      </c>
      <c r="D7">
        <f t="shared" si="2"/>
        <v>104.16666666666667</v>
      </c>
    </row>
    <row r="8" spans="1:4">
      <c r="A8">
        <v>700</v>
      </c>
      <c r="B8">
        <f t="shared" si="0"/>
        <v>1.5999999999999999E-5</v>
      </c>
      <c r="C8">
        <f t="shared" si="1"/>
        <v>1.12E-2</v>
      </c>
      <c r="D8">
        <f t="shared" si="2"/>
        <v>89.285714285714292</v>
      </c>
    </row>
    <row r="9" spans="1:4">
      <c r="A9">
        <v>800</v>
      </c>
      <c r="B9">
        <f t="shared" si="0"/>
        <v>1.5999999999999999E-5</v>
      </c>
      <c r="C9">
        <f t="shared" si="1"/>
        <v>1.2799999999999999E-2</v>
      </c>
      <c r="D9">
        <f t="shared" si="2"/>
        <v>78.125</v>
      </c>
    </row>
    <row r="10" spans="1:4">
      <c r="A10">
        <v>900</v>
      </c>
      <c r="B10">
        <f t="shared" si="0"/>
        <v>1.5999999999999999E-5</v>
      </c>
      <c r="C10">
        <f t="shared" si="1"/>
        <v>1.44E-2</v>
      </c>
      <c r="D10">
        <f t="shared" si="2"/>
        <v>69.444444444444443</v>
      </c>
    </row>
    <row r="13" spans="1:4">
      <c r="A13" s="2" t="s">
        <v>16</v>
      </c>
    </row>
    <row r="14" spans="1:4">
      <c r="A14">
        <v>1.5309999999999999</v>
      </c>
      <c r="B14" t="s">
        <v>6</v>
      </c>
    </row>
    <row r="15" spans="1:4">
      <c r="A15">
        <v>5</v>
      </c>
      <c r="B15" t="s">
        <v>4</v>
      </c>
    </row>
    <row r="16" spans="1:4">
      <c r="A16">
        <f>A14/A15</f>
        <v>0.30619999999999997</v>
      </c>
      <c r="B16" t="s">
        <v>5</v>
      </c>
    </row>
    <row r="17" spans="1:6">
      <c r="A17">
        <f>0.000016</f>
        <v>1.5999999999999999E-5</v>
      </c>
      <c r="B17" t="s">
        <v>1</v>
      </c>
    </row>
    <row r="19" spans="1:6">
      <c r="A19" s="2" t="s">
        <v>13</v>
      </c>
      <c r="D19" s="3" t="s">
        <v>12</v>
      </c>
      <c r="E19" s="4"/>
      <c r="F19" s="4"/>
    </row>
    <row r="20" spans="1:6">
      <c r="A20">
        <v>1</v>
      </c>
      <c r="B20" t="s">
        <v>7</v>
      </c>
      <c r="D20" s="4">
        <v>1</v>
      </c>
      <c r="E20" s="4" t="s">
        <v>7</v>
      </c>
      <c r="F20" s="4"/>
    </row>
    <row r="21" spans="1:6">
      <c r="A21">
        <f>A20/3.6</f>
        <v>0.27777777777777779</v>
      </c>
      <c r="B21" t="s">
        <v>21</v>
      </c>
      <c r="D21" s="4">
        <f>D20/3.6</f>
        <v>0.27777777777777779</v>
      </c>
      <c r="E21" s="4" t="s">
        <v>8</v>
      </c>
      <c r="F21" s="4"/>
    </row>
    <row r="22" spans="1:6">
      <c r="A22">
        <f>$A$16/A21</f>
        <v>1.1023199999999997</v>
      </c>
      <c r="B22" t="s">
        <v>22</v>
      </c>
      <c r="C22" s="1" t="s">
        <v>15</v>
      </c>
      <c r="D22" s="4">
        <f>D21/$A$16</f>
        <v>0.90717758908483936</v>
      </c>
      <c r="E22" s="4" t="s">
        <v>9</v>
      </c>
      <c r="F22" s="5" t="s">
        <v>10</v>
      </c>
    </row>
    <row r="23" spans="1:6">
      <c r="D23" s="4"/>
      <c r="E23" s="4"/>
      <c r="F23" s="4"/>
    </row>
    <row r="24" spans="1:6">
      <c r="A24">
        <v>250</v>
      </c>
      <c r="B24" t="s">
        <v>7</v>
      </c>
      <c r="D24" s="4">
        <v>250</v>
      </c>
      <c r="E24" s="4" t="s">
        <v>7</v>
      </c>
      <c r="F24" s="4"/>
    </row>
    <row r="25" spans="1:6">
      <c r="A25">
        <f>A24/3.6</f>
        <v>69.444444444444443</v>
      </c>
      <c r="B25" t="s">
        <v>21</v>
      </c>
      <c r="D25" s="4">
        <f>D24/3.6</f>
        <v>69.444444444444443</v>
      </c>
      <c r="E25" s="4" t="s">
        <v>8</v>
      </c>
      <c r="F25" s="4"/>
    </row>
    <row r="26" spans="1:6">
      <c r="A26">
        <f>$A$16/A25</f>
        <v>4.4092799999999998E-3</v>
      </c>
      <c r="B26" t="s">
        <v>22</v>
      </c>
      <c r="C26" s="1" t="s">
        <v>14</v>
      </c>
      <c r="D26" s="4">
        <f>D25/$A$16</f>
        <v>226.79439727120982</v>
      </c>
      <c r="E26" s="4" t="s">
        <v>9</v>
      </c>
      <c r="F26" s="5" t="s">
        <v>11</v>
      </c>
    </row>
    <row r="29" spans="1:6">
      <c r="A29" s="2" t="s">
        <v>17</v>
      </c>
    </row>
    <row r="30" spans="1:6">
      <c r="A30">
        <v>0.02</v>
      </c>
      <c r="B30" t="s">
        <v>2</v>
      </c>
      <c r="C30">
        <f>1/A30</f>
        <v>50</v>
      </c>
    </row>
    <row r="31" spans="1:6">
      <c r="A31">
        <f>3.6*($A$16/A30)</f>
        <v>55.116</v>
      </c>
      <c r="B31" t="s">
        <v>18</v>
      </c>
    </row>
    <row r="32" spans="1:6">
      <c r="A32">
        <f>A30/$A$17</f>
        <v>1250</v>
      </c>
      <c r="B32" t="s">
        <v>19</v>
      </c>
    </row>
    <row r="33" spans="1:2">
      <c r="A33">
        <f>ROUNDDOWN(A32,0)</f>
        <v>1250</v>
      </c>
      <c r="B33" t="s">
        <v>20</v>
      </c>
    </row>
    <row r="34" spans="1:2">
      <c r="A34">
        <f>3.6*($A$16/($A$17*A33))</f>
        <v>55.116</v>
      </c>
      <c r="B34" t="s">
        <v>23</v>
      </c>
    </row>
  </sheetData>
  <pageMargins left="0.7" right="0.7" top="0.78740157499999996" bottom="0.78740157499999996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Torben Teichmann</cp:lastModifiedBy>
  <dcterms:created xsi:type="dcterms:W3CDTF">2021-12-31T16:38:27Z</dcterms:created>
  <dcterms:modified xsi:type="dcterms:W3CDTF">2022-04-24T19:57:24Z</dcterms:modified>
</cp:coreProperties>
</file>