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autoCompressPictures="1"/>
  <bookViews>
    <workbookView windowWidth="28695" windowHeight="13050"/>
  </bookViews>
  <sheets>
    <sheet name="Sheet1" sheetId="1" r:id="rId1"/>
  </sheets>
  <calcPr calcId="125725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30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C32"/>
  <c r="C33"/>
  <c r="C31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E28"/>
  <c r="D28"/>
  <c r="F16"/>
  <c r="F17"/>
  <c r="F18"/>
  <c r="F19"/>
  <c r="F20"/>
  <c r="F21"/>
  <c r="F22"/>
  <c r="F23"/>
  <c r="F24"/>
  <c r="F25"/>
  <c r="F26"/>
  <c r="G27"/>
  <c r="F27"/>
  <c r="G26"/>
  <c r="G25"/>
  <c r="G24"/>
  <c r="G23"/>
  <c r="G22"/>
  <c r="G21"/>
  <c r="G20"/>
  <c r="G19"/>
  <c r="G18"/>
  <c r="G17"/>
  <c r="G16"/>
  <c r="E15"/>
  <c r="D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<sst xmlns="http://schemas.openxmlformats.org/spreadsheetml/2006/main" count="14" uniqueCount="14">
  <si>
    <t xml:space="preserve">金额（请输入）</t>
  </si>
  <si>
    <t xml:space="preserve">月份</t>
  </si>
  <si>
    <t xml:space="preserve">当月应还利息</t>
  </si>
  <si>
    <t xml:space="preserve">当月应还本息和</t>
  </si>
  <si>
    <t xml:space="preserve">当月应还本金</t>
  </si>
  <si>
    <t xml:space="preserve">期末本金余额</t>
  </si>
  <si>
    <t xml:space="preserve">期初本金余额</t>
  </si>
  <si>
    <t xml:space="preserve">第一年合计</t>
  </si>
  <si>
    <t xml:space="preserve">第二年合计</t>
  </si>
  <si>
    <t xml:space="preserve">2年利息合计</t>
  </si>
  <si>
    <t xml:space="preserve">每月还款额</t>
  </si>
  <si>
    <t xml:space="preserve">承保确认函本金（即展期合同未还本金金额）</t>
  </si>
  <si>
    <t xml:space="preserve">承保确认函保险金额</t>
  </si>
  <si>
    <t xml:space="preserve">2年期8.5%等额本息产品利息计算器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</si>
</sst>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indexed="8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Alignment="0" applyProtection="0">
      <alignment vertical="center"/>
    </xf>
  </cellStyleXfs>
  <cellXfs count="14">
    <xf numFmtId="0" fontId="0" fillId="0" borderId="0" applyNumberFormat="0" applyFill="0" applyAlignment="0" applyProtection="0">
      <alignment vertical="center"/>
    </xf>
    <xf numFmtId="0" fontId="1" fillId="0" borderId="0" xfId="0" applyNumberFormat="0" applyFont="1" applyFill="1" applyAlignment="1" applyProtection="0">
      <alignment vertical="center"/>
    </xf>
    <xf numFmtId="0" fontId="2" fillId="0" borderId="0" xfId="0" applyNumberFormat="0" applyFont="1" applyFill="1" applyAlignment="1" applyProtection="0">
      <alignment vertical="center"/>
    </xf>
    <xf numFmtId="0" fontId="3" fillId="0" borderId="0" applyNumberFormat="0" applyFont="1" applyFill="0" applyAlignment="0" applyProtection="0">
      <alignment vertical="center"/>
    </xf>
    <xf numFmtId="176" fontId="0" fillId="0" borderId="0" applyNumberFormat="1" applyFill="0" applyAlignment="0" applyProtection="0">
      <alignment vertical="center"/>
    </xf>
    <xf numFmtId="14" fontId="1" fillId="0" borderId="0" xfId="0" applyNumberFormat="1" applyFont="1" applyFill="1" applyAlignment="1" applyProtection="0">
      <alignment vertical="center"/>
    </xf>
    <xf numFmtId="0" fontId="5" fillId="2" borderId="2" xfId="0" applyNumberFormat="0" applyBorder="1" applyFont="1" applyFill="1" applyAlignment="1" applyProtection="0">
      <alignment horizontal="center" vertical="center"/>
    </xf>
    <xf numFmtId="176" fontId="5" fillId="2" borderId="2" xfId="0" applyNumberFormat="1" applyBorder="1" applyFont="1" applyFill="1" applyAlignment="1" applyProtection="0">
      <alignment horizontal="center" vertical="center"/>
    </xf>
    <xf numFmtId="14" fontId="2" fillId="0" borderId="0" xfId="0" applyNumberFormat="1" applyFont="1" applyFill="1" applyAlignment="1" applyProtection="0">
      <alignment vertical="center"/>
    </xf>
    <xf numFmtId="0" fontId="6" fillId="0" borderId="0" applyNumberFormat="0" applyFont="1" applyFill="0" applyAlignment="0" applyProtection="0">
      <alignment vertical="center"/>
    </xf>
    <xf numFmtId="0" fontId="3" fillId="0" borderId="0" applyNumberFormat="0" applyFont="1" applyFill="0" applyAlignment="1" applyProtection="0">
      <alignment horizontal="right" vertical="center"/>
    </xf>
    <xf numFmtId="176" fontId="3" fillId="0" borderId="0" applyNumberFormat="1" applyFont="1" applyFill="0" applyAlignment="0" applyProtection="0">
      <alignment vertical="center"/>
    </xf>
    <xf numFmtId="0" fontId="4" fillId="0" borderId="1" xfId="0" applyNumberFormat="1" applyBorder="1" applyFont="1" applyFill="1" applyAlignment="1" applyProtection="0">
      <alignment horizontal="center" vertical="center"/>
    </xf>
    <xf numFmtId="0" fontId="4" fillId="0" borderId="0" xfId="0" applyNumberFormat="1" applyFont="1" applyFill="1" applyAlignment="1" applyProtection="0">
      <alignment horizontal="center" vertical="center"/>
    </xf>
  </cellXfs>
  <cellStyles count="1">
    <cellStyle name="常规" xfId="0"/>
  </cellStyles>
  <dxfs count="0"/>
  <tableStyles count="0" defaultTableStyle="TableStyleMedium2"/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pane ySplit="2" topLeftCell="A3" activePane="bottomLeft" state="frozen"/>
      <selection pane="bottomLeft" activeCell="B12" sqref="B12"/>
    </sheetView>
  </sheetViews>
  <sheetFormatPr defaultColWidth="9" defaultRowHeight="13.5"/>
  <cols>
    <col min="1" max="1" width="16.125" style="0" customWidth="1"/>
    <col min="2" max="2" width="45.25" style="0" customWidth="1"/>
    <col min="3" max="3" width="13.375" style="4" customWidth="1"/>
    <col min="4" max="4" width="19.125" style="4" customWidth="1"/>
    <col min="5" max="5" width="15.25" style="4" customWidth="1"/>
    <col min="6" max="6" width="14.875" style="4" customWidth="1"/>
    <col min="7" max="7" width="16" style="4" customWidth="1"/>
  </cols>
  <sheetData>
    <row r="1" spans="1:9" s="1" customFormat="1" ht="20.25">
      <c r="A1" s="12" t="s">
        <v>13</v>
      </c>
      <c r="B1" s="13"/>
      <c r="C1" s="13"/>
      <c r="D1" s="13"/>
      <c r="E1" s="13"/>
      <c r="F1" s="13"/>
      <c r="G1" s="13"/>
      <c r="H1" s="5"/>
      <c r="I1" s="5"/>
    </row>
    <row r="2" spans="1:9" s="2" customFormat="1">
      <c r="A2" s="6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/>
      <c r="I2" s="8"/>
    </row>
    <row r="3" spans="1:9">
      <c r="A3" s="9">
        <v>40000</v>
      </c>
      <c r="B3">
        <v>1</v>
      </c>
      <c r="C3" s="4">
        <f>-IPMT(0.085/12,B3,24,A$3)</f>
        <v>354.16666666666669</v>
      </c>
      <c r="D3" s="4">
        <f>($A$3+$C$30)/24</f>
        <v>2272.7837440693024</v>
      </c>
      <c r="E3" s="4">
        <f>D3-C3</f>
        <v>1918.6170774026357</v>
      </c>
      <c r="F3" s="4">
        <f>A3-E3</f>
        <v>48081.382922597368</v>
      </c>
      <c r="G3" s="4">
        <f>A3</f>
        <v>50000</v>
      </c>
    </row>
    <row r="4" spans="1:9">
      <c r="B4">
        <v>2</v>
      </c>
      <c r="C4" s="4">
        <f t="shared" ref="C4:C14" si="0">-IPMT(0.085/12,B4,24,A$3)</f>
        <v>340.57646236839804</v>
      </c>
      <c r="D4" s="4">
        <f t="shared" ref="D4:D14" si="1">($A$3+$C$30)/24</f>
        <v>2272.7837440693024</v>
      </c>
      <c r="E4" s="4">
        <f t="shared" ref="E4:E14" si="2">D4-C4</f>
        <v>1932.2072817009043</v>
      </c>
      <c r="F4" s="4">
        <f>F3-E4</f>
        <v>46149.175640896465</v>
      </c>
      <c r="G4" s="4">
        <f>F3</f>
        <v>48081.382922597368</v>
      </c>
    </row>
    <row r="5" spans="1:9">
      <c r="B5">
        <v>3</v>
      </c>
      <c r="C5" s="4">
        <f t="shared" si="0"/>
        <v>326.88999412301666</v>
      </c>
      <c r="D5" s="4">
        <f t="shared" si="1"/>
        <v>2272.7837440693024</v>
      </c>
      <c r="E5" s="4">
        <f t="shared" si="2"/>
        <v>1945.8937499462859</v>
      </c>
      <c r="F5" s="4">
        <f>F4-E5</f>
        <v>44203.28189095018</v>
      </c>
      <c r="G5" s="4">
        <f t="shared" ref="G5:G14" si="3">F4</f>
        <v>46149.175640896465</v>
      </c>
    </row>
    <row r="6" spans="1:9">
      <c r="B6">
        <v>4</v>
      </c>
      <c r="C6" s="4">
        <f t="shared" si="0"/>
        <v>313.10658006089739</v>
      </c>
      <c r="D6" s="4">
        <f t="shared" si="1"/>
        <v>2272.7837440693024</v>
      </c>
      <c r="E6" s="4">
        <f t="shared" si="2"/>
        <v>1959.677164008405</v>
      </c>
      <c r="F6" s="4">
        <f t="shared" ref="F6:F14" si="4">F5-E6</f>
        <v>42243.604726941776</v>
      </c>
      <c r="G6" s="4">
        <f t="shared" si="3"/>
        <v>44203.28189095018</v>
      </c>
    </row>
    <row r="7" spans="1:9">
      <c r="B7">
        <v>5</v>
      </c>
      <c r="C7" s="4">
        <f t="shared" si="0"/>
        <v>299.22553348250426</v>
      </c>
      <c r="D7" s="4">
        <f t="shared" si="1"/>
        <v>2272.7837440693024</v>
      </c>
      <c r="E7" s="4">
        <f t="shared" si="2"/>
        <v>1973.5582105867982</v>
      </c>
      <c r="F7" s="4">
        <f t="shared" si="4"/>
        <v>40270.046516354974</v>
      </c>
      <c r="G7" s="4">
        <f t="shared" si="3"/>
        <v>42243.604726941776</v>
      </c>
    </row>
    <row r="8" spans="1:9">
      <c r="B8">
        <v>6</v>
      </c>
      <c r="C8" s="4">
        <f t="shared" si="0"/>
        <v>285.2461628241814</v>
      </c>
      <c r="D8" s="4">
        <f t="shared" si="1"/>
        <v>2272.7837440693024</v>
      </c>
      <c r="E8" s="4">
        <f t="shared" si="2"/>
        <v>1987.5375812451211</v>
      </c>
      <c r="F8" s="4">
        <f t="shared" si="4"/>
        <v>38282.50893510985</v>
      </c>
      <c r="G8" s="4">
        <f t="shared" si="3"/>
        <v>40270.046516354974</v>
      </c>
    </row>
    <row r="9" spans="1:9">
      <c r="B9">
        <v>7</v>
      </c>
      <c r="C9" s="4">
        <f t="shared" si="0"/>
        <v>271.16777162369482</v>
      </c>
      <c r="D9" s="4">
        <f t="shared" si="1"/>
        <v>2272.7837440693024</v>
      </c>
      <c r="E9" s="4">
        <f t="shared" si="2"/>
        <v>2001.6159724456077</v>
      </c>
      <c r="F9" s="4">
        <f t="shared" si="4"/>
        <v>36280.892962664242</v>
      </c>
      <c r="G9" s="4">
        <f t="shared" si="3"/>
        <v>38282.50893510985</v>
      </c>
    </row>
    <row r="10" spans="1:9">
      <c r="B10">
        <v>8</v>
      </c>
      <c r="C10" s="4">
        <f t="shared" si="0"/>
        <v>256.98965848553894</v>
      </c>
      <c r="D10" s="4">
        <f t="shared" si="1"/>
        <v>2272.7837440693024</v>
      </c>
      <c r="E10" s="4">
        <f t="shared" si="2"/>
        <v>2015.7940855837635</v>
      </c>
      <c r="F10" s="4">
        <f t="shared" si="4"/>
        <v>34265.098877080476</v>
      </c>
      <c r="G10" s="4">
        <f t="shared" si="3"/>
        <v>36280.892962664242</v>
      </c>
    </row>
    <row r="11" spans="1:9">
      <c r="B11">
        <v>9</v>
      </c>
      <c r="C11" s="4">
        <f t="shared" si="0"/>
        <v>242.71111704598673</v>
      </c>
      <c r="D11" s="4">
        <f t="shared" si="1"/>
        <v>2272.7837440693024</v>
      </c>
      <c r="E11" s="4">
        <f t="shared" si="2"/>
        <v>2030.0726270233158</v>
      </c>
      <c r="F11" s="4">
        <f t="shared" si="4"/>
        <v>32235.026250057159</v>
      </c>
      <c r="G11" s="4">
        <f t="shared" si="3"/>
        <v>34265.098877080476</v>
      </c>
    </row>
    <row r="12" spans="1:9">
      <c r="B12">
        <v>10</v>
      </c>
      <c r="C12" s="4">
        <f t="shared" si="0"/>
        <v>228.33143593790479</v>
      </c>
      <c r="D12" s="4">
        <f t="shared" si="1"/>
        <v>2272.7837440693024</v>
      </c>
      <c r="E12" s="4">
        <f t="shared" si="2"/>
        <v>2044.4523081313976</v>
      </c>
      <c r="F12" s="4">
        <f t="shared" si="4"/>
        <v>30190.573941925762</v>
      </c>
      <c r="G12" s="4">
        <f t="shared" si="3"/>
        <v>32235.026250057159</v>
      </c>
    </row>
    <row r="13" spans="1:9">
      <c r="B13">
        <v>11</v>
      </c>
      <c r="C13" s="4">
        <f t="shared" si="0"/>
        <v>213.84989875530761</v>
      </c>
      <c r="D13" s="4">
        <f t="shared" si="1"/>
        <v>2272.7837440693024</v>
      </c>
      <c r="E13" s="4">
        <f t="shared" si="2"/>
        <v>2058.9338453139949</v>
      </c>
      <c r="F13" s="4">
        <f t="shared" si="4"/>
        <v>28131.640096611769</v>
      </c>
      <c r="G13" s="4">
        <f t="shared" si="3"/>
        <v>30190.573941925762</v>
      </c>
    </row>
    <row r="14" spans="1:9">
      <c r="B14">
        <v>12</v>
      </c>
      <c r="C14" s="4">
        <f t="shared" si="0"/>
        <v>199.26578401766704</v>
      </c>
      <c r="D14" s="4">
        <f t="shared" si="1"/>
        <v>2272.7837440693024</v>
      </c>
      <c r="E14" s="4">
        <f t="shared" si="2"/>
        <v>2073.5179600516353</v>
      </c>
      <c r="F14" s="4">
        <f t="shared" si="4"/>
        <v>26058.122136560134</v>
      </c>
      <c r="G14" s="4">
        <f t="shared" si="3"/>
        <v>28131.640096611769</v>
      </c>
    </row>
    <row r="15" spans="1:9" s="3" customFormat="1">
      <c r="B15" s="10" t="s">
        <v>7</v>
      </c>
      <c r="C15" s="11">
        <f>SUM(C3:C14)</f>
        <v>3331.5270653917642</v>
      </c>
      <c r="D15" s="11">
        <f>SUM(D3:D14)</f>
        <v>27273.404928831635</v>
      </c>
      <c r="E15" s="11">
        <f>SUM(E3:E14)</f>
        <v>23941.877863439862</v>
      </c>
      <c r="F15" s="11"/>
      <c r="G15" s="11"/>
    </row>
    <row r="16" spans="1:9">
      <c r="B16">
        <v>13</v>
      </c>
      <c r="C16" s="4">
        <f t="shared" ref="C16:C27" si="5">-IPMT(0.085/12,B16,24,A$3)</f>
        <v>184.57836513396745</v>
      </c>
      <c r="D16" s="4">
        <f t="shared" ref="D16:D27" si="6">($A$3+$C$30)/24</f>
        <v>2272.7837440693024</v>
      </c>
      <c r="E16" s="4">
        <f>D16-C16</f>
        <v>2088.2053789353349</v>
      </c>
      <c r="F16" s="4">
        <f>F14-E16</f>
        <v>23969.9167576248</v>
      </c>
      <c r="G16" s="4">
        <f>F14</f>
        <v>26058.122136560134</v>
      </c>
    </row>
    <row r="17" spans="2:7">
      <c r="B17">
        <v>14</v>
      </c>
      <c r="C17" s="4">
        <f t="shared" si="5"/>
        <v>169.78691036650926</v>
      </c>
      <c r="D17" s="4">
        <f t="shared" si="6"/>
        <v>2272.7837440693024</v>
      </c>
      <c r="E17" s="4">
        <f t="shared" ref="E17:E27" si="7">D17-C17</f>
        <v>2102.9968337027931</v>
      </c>
      <c r="F17" s="4">
        <f>F16-E17</f>
        <v>21866.919923922007</v>
      </c>
      <c r="G17" s="4">
        <f>F16</f>
        <v>23969.9167576248</v>
      </c>
    </row>
    <row r="18" spans="2:7">
      <c r="B18">
        <v>15</v>
      </c>
      <c r="C18" s="4">
        <f t="shared" si="5"/>
        <v>154.89068279444768</v>
      </c>
      <c r="D18" s="4">
        <f t="shared" si="6"/>
        <v>2272.7837440693024</v>
      </c>
      <c r="E18" s="4">
        <f t="shared" si="7"/>
        <v>2117.8930612748545</v>
      </c>
      <c r="F18" s="4">
        <f>F17-E18</f>
        <v>19749.026862647152</v>
      </c>
      <c r="G18" s="4">
        <f t="shared" ref="G18:G27" si="8">F17</f>
        <v>21866.919923922007</v>
      </c>
    </row>
    <row r="19" spans="2:7">
      <c r="B19">
        <v>16</v>
      </c>
      <c r="C19" s="4">
        <f t="shared" si="5"/>
        <v>139.88894027708452</v>
      </c>
      <c r="D19" s="4">
        <f t="shared" si="6"/>
        <v>2272.7837440693024</v>
      </c>
      <c r="E19" s="4">
        <f t="shared" si="7"/>
        <v>2132.8948037922178</v>
      </c>
      <c r="F19" s="4">
        <f t="shared" ref="F19:F27" si="9">F18-E19</f>
        <v>17616.132058854935</v>
      </c>
      <c r="G19" s="4">
        <f t="shared" si="8"/>
        <v>19749.026862647152</v>
      </c>
    </row>
    <row r="20" spans="2:7">
      <c r="B20">
        <v>17</v>
      </c>
      <c r="C20" s="4">
        <f t="shared" si="5"/>
        <v>124.78093541688924</v>
      </c>
      <c r="D20" s="4">
        <f t="shared" si="6"/>
        <v>2272.7837440693024</v>
      </c>
      <c r="E20" s="4">
        <f t="shared" si="7"/>
        <v>2148.002808652413</v>
      </c>
      <c r="F20" s="4">
        <f t="shared" si="9"/>
        <v>15468.129250202523</v>
      </c>
      <c r="G20" s="4">
        <f t="shared" si="8"/>
        <v>17616.132058854935</v>
      </c>
    </row>
    <row r="21" spans="2:7">
      <c r="B21">
        <v>18</v>
      </c>
      <c r="C21" s="4">
        <f t="shared" si="5"/>
        <v>109.56591552226799</v>
      </c>
      <c r="D21" s="4">
        <f t="shared" si="6"/>
        <v>2272.7837440693024</v>
      </c>
      <c r="E21" s="4">
        <f t="shared" si="7"/>
        <v>2163.2178285470345</v>
      </c>
      <c r="F21" s="4">
        <f t="shared" si="9"/>
        <v>13304.911421655488</v>
      </c>
      <c r="G21" s="4">
        <f t="shared" si="8"/>
        <v>15468.129250202523</v>
      </c>
    </row>
    <row r="22" spans="2:7">
      <c r="B22">
        <v>19</v>
      </c>
      <c r="C22" s="4">
        <f t="shared" si="5"/>
        <v>94.243122570059811</v>
      </c>
      <c r="D22" s="4">
        <f t="shared" si="6"/>
        <v>2272.7837440693024</v>
      </c>
      <c r="E22" s="4">
        <f t="shared" si="7"/>
        <v>2178.5406214992427</v>
      </c>
      <c r="F22" s="4">
        <f t="shared" si="9"/>
        <v>11126.370800156245</v>
      </c>
      <c r="G22" s="4">
        <f t="shared" si="8"/>
        <v>13304.911421655488</v>
      </c>
    </row>
    <row r="23" spans="2:7">
      <c r="B23">
        <v>20</v>
      </c>
      <c r="C23" s="4">
        <f t="shared" si="5"/>
        <v>78.811793167773899</v>
      </c>
      <c r="D23" s="4">
        <f t="shared" si="6"/>
        <v>2272.7837440693024</v>
      </c>
      <c r="E23" s="4">
        <f t="shared" si="7"/>
        <v>2193.9719509015285</v>
      </c>
      <c r="F23" s="4">
        <f t="shared" si="9"/>
        <v>8932.398849254716</v>
      </c>
      <c r="G23" s="4">
        <f t="shared" si="8"/>
        <v>11126.370800156245</v>
      </c>
    </row>
    <row r="24" spans="2:7">
      <c r="B24">
        <v>21</v>
      </c>
      <c r="C24" s="4">
        <f t="shared" si="5"/>
        <v>63.271158515554283</v>
      </c>
      <c r="D24" s="4">
        <f t="shared" si="6"/>
        <v>2272.7837440693024</v>
      </c>
      <c r="E24" s="4">
        <f t="shared" si="7"/>
        <v>2209.5125855537481</v>
      </c>
      <c r="F24" s="4">
        <f t="shared" si="9"/>
        <v>6722.8862637009679</v>
      </c>
      <c r="G24" s="4">
        <f t="shared" si="8"/>
        <v>8932.398849254716</v>
      </c>
    </row>
    <row r="25" spans="2:7">
      <c r="B25">
        <v>22</v>
      </c>
      <c r="C25" s="4">
        <f t="shared" si="5"/>
        <v>47.620444367882307</v>
      </c>
      <c r="D25" s="4">
        <f t="shared" si="6"/>
        <v>2272.7837440693024</v>
      </c>
      <c r="E25" s="4">
        <f t="shared" si="7"/>
        <v>2225.1632997014203</v>
      </c>
      <c r="F25" s="4">
        <f t="shared" si="9"/>
        <v>4497.7229639995476</v>
      </c>
      <c r="G25" s="4">
        <f t="shared" si="8"/>
        <v>6722.8862637009679</v>
      </c>
    </row>
    <row r="26" spans="2:7">
      <c r="B26">
        <v>23</v>
      </c>
      <c r="C26" s="4">
        <f t="shared" si="5"/>
        <v>31.85887099499681</v>
      </c>
      <c r="D26" s="4">
        <f t="shared" si="6"/>
        <v>2272.7837440693024</v>
      </c>
      <c r="E26" s="4">
        <f t="shared" si="7"/>
        <v>2240.9248730743057</v>
      </c>
      <c r="F26" s="4">
        <f t="shared" si="9"/>
        <v>2256.7980909252419</v>
      </c>
      <c r="G26" s="4">
        <f t="shared" si="8"/>
        <v>4497.7229639995476</v>
      </c>
    </row>
    <row r="27" spans="2:7">
      <c r="B27">
        <v>24</v>
      </c>
      <c r="C27" s="4">
        <f t="shared" si="5"/>
        <v>15.985653144054275</v>
      </c>
      <c r="D27" s="4">
        <f t="shared" si="6"/>
        <v>2272.7837440693024</v>
      </c>
      <c r="E27" s="4">
        <f t="shared" si="7"/>
        <v>2256.7980909252483</v>
      </c>
      <c r="F27" s="4">
        <f t="shared" si="9"/>
        <v>-6.3664629124104977E-12</v>
      </c>
      <c r="G27" s="4">
        <f t="shared" si="8"/>
        <v>2256.7980909252419</v>
      </c>
    </row>
    <row r="28" spans="2:7" s="3" customFormat="1">
      <c r="B28" s="10" t="s">
        <v>8</v>
      </c>
      <c r="C28" s="11">
        <f>SUM(C16:C27)</f>
        <v>1215.2827922714878</v>
      </c>
      <c r="D28" s="11">
        <f>SUM(D16:D27)</f>
        <v>27273.404928831635</v>
      </c>
      <c r="E28" s="11">
        <f>SUM(E16:E27)</f>
        <v>26058.122136560138</v>
      </c>
      <c r="F28" s="11"/>
      <c r="G28" s="11"/>
    </row>
    <row r="30" spans="2:7">
      <c r="B30" s="3" t="s">
        <v>9</v>
      </c>
      <c r="C30" s="4">
        <f>C15+C28</f>
        <v>4546.8098576632519</v>
      </c>
    </row>
    <row r="31" spans="2:7">
      <c r="B31" s="3" t="s">
        <v>10</v>
      </c>
      <c r="C31" s="4">
        <f>D3</f>
        <v>2272.7837440693024</v>
      </c>
    </row>
    <row r="32" spans="2:7">
      <c r="B32" s="3" t="s">
        <v>11</v>
      </c>
      <c r="C32" s="4">
        <f>F14</f>
        <v>26058.122136560134</v>
      </c>
    </row>
    <row r="33" spans="2:3">
      <c r="B33" s="3" t="s">
        <v>12</v>
      </c>
      <c r="C33" s="4">
        <f>C32+C28</f>
        <v>27273.404928831624</v>
      </c>
    </row>
  </sheetData>
  <sheetCalcPr fullCalcOnLoad="1"/>
  <mergeCells count="1">
    <mergeCell ref="A1:G1"/>
  </mergeCells>
  <phoneticPr fontId="7" type="noConversion"/>
  <pageMargins left="0.75" right="0.75" top="1" bottom="1" header="0.511805555555556" footer="0.511805555555556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2017-08-25T02:44:00Z</dcterms:created>
  <dc:creator>金投行</dc:creator>
  <cp:lastModifiedBy>xbany</cp:lastModifiedBy>
  <dcterms:modified xsi:type="dcterms:W3CDTF">2017-09-22T01:40:30Z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2052-10.1.0.6749</vt:lpwstr>
  </q1:property>
  <q1:property fmtid="{D5CDD505-2E9C-101B-9397-08002B2CF9AE}" pid="3" name="Generator">
    <vt:lpwstr>NPOI</vt:lpwstr>
  </q1:property>
  <q1:property fmtid="{D5CDD505-2E9C-101B-9397-08002B2CF9AE}" pid="4" name="Generator Version">
    <vt:lpwstr>2.1.3</vt:lpwstr>
  </q1:property>
</q1:Properties>
</file>